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765" windowWidth="14805" windowHeight="7350" firstSheet="1" activeTab="1"/>
  </bookViews>
  <sheets>
    <sheet name="6.ВС" sheetId="1" state="hidden" r:id="rId1"/>
    <sheet name="7.ПС" sheetId="2" r:id="rId2"/>
  </sheets>
  <externalReferences>
    <externalReference r:id="rId3"/>
  </externalReferences>
  <definedNames>
    <definedName name="_xlnm.Print_Titles" localSheetId="0">'6.ВС'!$7:$7</definedName>
    <definedName name="_xlnm.Print_Titles" localSheetId="1">'7.ПС'!$7:$7</definedName>
  </definedNames>
  <calcPr calcId="145621"/>
</workbook>
</file>

<file path=xl/calcChain.xml><?xml version="1.0" encoding="utf-8"?>
<calcChain xmlns="http://schemas.openxmlformats.org/spreadsheetml/2006/main">
  <c r="AU340" i="2" l="1"/>
  <c r="AU339" i="2" s="1"/>
  <c r="AW340" i="2"/>
  <c r="AW339" i="2" s="1"/>
  <c r="AT341" i="2"/>
  <c r="AV341" i="2" s="1"/>
  <c r="AV340" i="2" s="1"/>
  <c r="AV339" i="2" s="1"/>
  <c r="AT340" i="2" l="1"/>
  <c r="AT339" i="2" s="1"/>
  <c r="AX341" i="2"/>
  <c r="AX340" i="2" s="1"/>
  <c r="AX339" i="2" s="1"/>
  <c r="AT155" i="1" l="1"/>
  <c r="AT139" i="1" l="1"/>
  <c r="AV139" i="1" l="1"/>
  <c r="AT387" i="1"/>
  <c r="AT365" i="1"/>
  <c r="AT323" i="1" l="1"/>
  <c r="AT251" i="1" l="1"/>
  <c r="AV102" i="1" l="1"/>
  <c r="AT196" i="1"/>
  <c r="BC63" i="1" l="1"/>
  <c r="BC102" i="1"/>
  <c r="BC177" i="1"/>
  <c r="BC180" i="1"/>
  <c r="BC183" i="1"/>
  <c r="BC196" i="1"/>
  <c r="BC304" i="1"/>
  <c r="AT99" i="1"/>
  <c r="AT73" i="1" l="1"/>
  <c r="AT71" i="1"/>
  <c r="AT51" i="1"/>
  <c r="AT192" i="1" l="1"/>
  <c r="AW365" i="1" l="1"/>
  <c r="AT285" i="1"/>
  <c r="AT263" i="1"/>
  <c r="AT291" i="1"/>
  <c r="BC291" i="1" s="1"/>
  <c r="AU139" i="1"/>
  <c r="BC139" i="1" s="1"/>
  <c r="AV384" i="2"/>
  <c r="AV383" i="2" s="1"/>
  <c r="AV382" i="2" s="1"/>
  <c r="AU384" i="2"/>
  <c r="AU383" i="2" s="1"/>
  <c r="AU382" i="2" s="1"/>
  <c r="AT384" i="2"/>
  <c r="AT383" i="2" s="1"/>
  <c r="AT382" i="2" s="1"/>
  <c r="AW381" i="2"/>
  <c r="AW380" i="2" s="1"/>
  <c r="AW379" i="2" s="1"/>
  <c r="AU381" i="2"/>
  <c r="AU380" i="2" s="1"/>
  <c r="AU379" i="2" s="1"/>
  <c r="AT381" i="2"/>
  <c r="AT380" i="2" s="1"/>
  <c r="AT379" i="2" s="1"/>
  <c r="AW378" i="2"/>
  <c r="AW377" i="2" s="1"/>
  <c r="AU378" i="2"/>
  <c r="AU377" i="2" s="1"/>
  <c r="AT378" i="2"/>
  <c r="AT377" i="2" s="1"/>
  <c r="AW376" i="2"/>
  <c r="AW375" i="2" s="1"/>
  <c r="AU376" i="2"/>
  <c r="AU375" i="2" s="1"/>
  <c r="AT376" i="2"/>
  <c r="AT375" i="2" s="1"/>
  <c r="AW372" i="2"/>
  <c r="AW371" i="2" s="1"/>
  <c r="AU372" i="2"/>
  <c r="AU371" i="2" s="1"/>
  <c r="AT372" i="2"/>
  <c r="AT371" i="2" s="1"/>
  <c r="AW370" i="2"/>
  <c r="AW369" i="2" s="1"/>
  <c r="AU370" i="2"/>
  <c r="AU369" i="2" s="1"/>
  <c r="AT370" i="2"/>
  <c r="AT369" i="2" s="1"/>
  <c r="AW368" i="2"/>
  <c r="AW367" i="2" s="1"/>
  <c r="AU368" i="2"/>
  <c r="AU367" i="2" s="1"/>
  <c r="AT368" i="2"/>
  <c r="AT367" i="2" s="1"/>
  <c r="AW364" i="2"/>
  <c r="AW363" i="2" s="1"/>
  <c r="AW362" i="2" s="1"/>
  <c r="AW361" i="2" s="1"/>
  <c r="AU364" i="2"/>
  <c r="AU363" i="2" s="1"/>
  <c r="AU362" i="2" s="1"/>
  <c r="AU361" i="2" s="1"/>
  <c r="AT364" i="2"/>
  <c r="AT363" i="2" s="1"/>
  <c r="AT362" i="2" s="1"/>
  <c r="AT361" i="2" s="1"/>
  <c r="AW360" i="2"/>
  <c r="AW359" i="2" s="1"/>
  <c r="AW358" i="2" s="1"/>
  <c r="AU360" i="2"/>
  <c r="AU359" i="2" s="1"/>
  <c r="AU358" i="2" s="1"/>
  <c r="AT360" i="2"/>
  <c r="AT359" i="2" s="1"/>
  <c r="AT358" i="2" s="1"/>
  <c r="AW357" i="2"/>
  <c r="AW356" i="2" s="1"/>
  <c r="AW355" i="2" s="1"/>
  <c r="AU357" i="2"/>
  <c r="AU356" i="2" s="1"/>
  <c r="AU355" i="2" s="1"/>
  <c r="AT357" i="2"/>
  <c r="AT356" i="2" s="1"/>
  <c r="AT355" i="2" s="1"/>
  <c r="AW352" i="2"/>
  <c r="AW351" i="2" s="1"/>
  <c r="AW350" i="2" s="1"/>
  <c r="AU352" i="2"/>
  <c r="AU351" i="2" s="1"/>
  <c r="AU350" i="2" s="1"/>
  <c r="AT352" i="2"/>
  <c r="AT351" i="2" s="1"/>
  <c r="AT350" i="2" s="1"/>
  <c r="AW346" i="2"/>
  <c r="AW345" i="2" s="1"/>
  <c r="AW344" i="2" s="1"/>
  <c r="AV346" i="2"/>
  <c r="AV345" i="2" s="1"/>
  <c r="AV344" i="2" s="1"/>
  <c r="AT346" i="2"/>
  <c r="AT345" i="2" s="1"/>
  <c r="AT344" i="2" s="1"/>
  <c r="AW338" i="2"/>
  <c r="AW337" i="2" s="1"/>
  <c r="AU338" i="2"/>
  <c r="AU337" i="2" s="1"/>
  <c r="AT338" i="2"/>
  <c r="AT337" i="2" s="1"/>
  <c r="AW336" i="2"/>
  <c r="AW335" i="2" s="1"/>
  <c r="AU336" i="2"/>
  <c r="AU335" i="2" s="1"/>
  <c r="AT336" i="2"/>
  <c r="AT335" i="2" s="1"/>
  <c r="AW334" i="2"/>
  <c r="AW333" i="2" s="1"/>
  <c r="AU334" i="2"/>
  <c r="AT334" i="2"/>
  <c r="AT333" i="2" s="1"/>
  <c r="AU333" i="2"/>
  <c r="AW328" i="2"/>
  <c r="AV328" i="2"/>
  <c r="AU328" i="2"/>
  <c r="AU327" i="2" s="1"/>
  <c r="AU326" i="2" s="1"/>
  <c r="AT328" i="2"/>
  <c r="AT327" i="2" s="1"/>
  <c r="AT326" i="2" s="1"/>
  <c r="AW327" i="2"/>
  <c r="AW326" i="2" s="1"/>
  <c r="AV327" i="2"/>
  <c r="AV326" i="2" s="1"/>
  <c r="AW325" i="2"/>
  <c r="AW324" i="2" s="1"/>
  <c r="AW323" i="2" s="1"/>
  <c r="AV325" i="2"/>
  <c r="AV324" i="2" s="1"/>
  <c r="AV323" i="2" s="1"/>
  <c r="AT325" i="2"/>
  <c r="AT324" i="2" s="1"/>
  <c r="AT323" i="2" s="1"/>
  <c r="AW320" i="2"/>
  <c r="AW319" i="2" s="1"/>
  <c r="AU320" i="2"/>
  <c r="AU319" i="2" s="1"/>
  <c r="AT320" i="2"/>
  <c r="AT319" i="2" s="1"/>
  <c r="AW318" i="2"/>
  <c r="AW317" i="2" s="1"/>
  <c r="AU318" i="2"/>
  <c r="AU317" i="2" s="1"/>
  <c r="AT318" i="2"/>
  <c r="AT317" i="2" s="1"/>
  <c r="AW313" i="2"/>
  <c r="AW312" i="2" s="1"/>
  <c r="AW311" i="2" s="1"/>
  <c r="AW310" i="2" s="1"/>
  <c r="AW309" i="2" s="1"/>
  <c r="AV313" i="2"/>
  <c r="AV312" i="2" s="1"/>
  <c r="AV311" i="2" s="1"/>
  <c r="AV310" i="2" s="1"/>
  <c r="AV309" i="2" s="1"/>
  <c r="AT313" i="2"/>
  <c r="AT312" i="2" s="1"/>
  <c r="AT311" i="2" s="1"/>
  <c r="AT310" i="2" s="1"/>
  <c r="AT309" i="2" s="1"/>
  <c r="BA308" i="2"/>
  <c r="BA307" i="2" s="1"/>
  <c r="BA306" i="2" s="1"/>
  <c r="AY308" i="2"/>
  <c r="AY307" i="2" s="1"/>
  <c r="AY306" i="2" s="1"/>
  <c r="AW308" i="2"/>
  <c r="AU308" i="2"/>
  <c r="AU307" i="2" s="1"/>
  <c r="AU306" i="2" s="1"/>
  <c r="AT308" i="2"/>
  <c r="AT307" i="2" s="1"/>
  <c r="AT306" i="2" s="1"/>
  <c r="AW307" i="2"/>
  <c r="AW306" i="2" s="1"/>
  <c r="AW305" i="2"/>
  <c r="AV305" i="2"/>
  <c r="AT305" i="2"/>
  <c r="AW304" i="2"/>
  <c r="AW303" i="2" s="1"/>
  <c r="AW302" i="2" s="1"/>
  <c r="AV304" i="2"/>
  <c r="AT304" i="2"/>
  <c r="AW301" i="2"/>
  <c r="AW300" i="2" s="1"/>
  <c r="AW299" i="2" s="1"/>
  <c r="AV301" i="2"/>
  <c r="AV300" i="2" s="1"/>
  <c r="AV299" i="2" s="1"/>
  <c r="AT301" i="2"/>
  <c r="AT300" i="2" s="1"/>
  <c r="AT299" i="2" s="1"/>
  <c r="AW298" i="2"/>
  <c r="AW297" i="2" s="1"/>
  <c r="AV298" i="2"/>
  <c r="AV297" i="2" s="1"/>
  <c r="AT298" i="2"/>
  <c r="AT297" i="2" s="1"/>
  <c r="AW296" i="2"/>
  <c r="AW295" i="2" s="1"/>
  <c r="AV296" i="2"/>
  <c r="AV295" i="2" s="1"/>
  <c r="AT296" i="2"/>
  <c r="AT295" i="2" s="1"/>
  <c r="AW293" i="2"/>
  <c r="AW292" i="2" s="1"/>
  <c r="AW291" i="2" s="1"/>
  <c r="AV293" i="2"/>
  <c r="AV292" i="2" s="1"/>
  <c r="AV291" i="2" s="1"/>
  <c r="AT293" i="2"/>
  <c r="AT292" i="2" s="1"/>
  <c r="AT291" i="2" s="1"/>
  <c r="AW288" i="2"/>
  <c r="AW287" i="2" s="1"/>
  <c r="AV288" i="2"/>
  <c r="AV287" i="2" s="1"/>
  <c r="AT288" i="2"/>
  <c r="AT287" i="2" s="1"/>
  <c r="AW286" i="2"/>
  <c r="AW285" i="2" s="1"/>
  <c r="AV286" i="2"/>
  <c r="AV285" i="2" s="1"/>
  <c r="AT286" i="2"/>
  <c r="AT285" i="2" s="1"/>
  <c r="BA281" i="2"/>
  <c r="BA280" i="2" s="1"/>
  <c r="BA279" i="2" s="1"/>
  <c r="AW281" i="2"/>
  <c r="AW280" i="2" s="1"/>
  <c r="AW279" i="2" s="1"/>
  <c r="AV281" i="2"/>
  <c r="AV280" i="2" s="1"/>
  <c r="AV279" i="2" s="1"/>
  <c r="AU281" i="2"/>
  <c r="AU280" i="2" s="1"/>
  <c r="AU279" i="2" s="1"/>
  <c r="AT281" i="2"/>
  <c r="AT280" i="2" s="1"/>
  <c r="AT279" i="2" s="1"/>
  <c r="AW278" i="2"/>
  <c r="AW277" i="2" s="1"/>
  <c r="AW276" i="2" s="1"/>
  <c r="AV278" i="2"/>
  <c r="AV277" i="2" s="1"/>
  <c r="AV276" i="2" s="1"/>
  <c r="AT278" i="2"/>
  <c r="AT277" i="2" s="1"/>
  <c r="AT276" i="2" s="1"/>
  <c r="AW275" i="2"/>
  <c r="AW274" i="2" s="1"/>
  <c r="AW273" i="2" s="1"/>
  <c r="AU275" i="2"/>
  <c r="AU274" i="2" s="1"/>
  <c r="AU273" i="2" s="1"/>
  <c r="AT275" i="2"/>
  <c r="AT274" i="2" s="1"/>
  <c r="AT273" i="2" s="1"/>
  <c r="AW272" i="2"/>
  <c r="AU272" i="2"/>
  <c r="AU271" i="2" s="1"/>
  <c r="AU270" i="2" s="1"/>
  <c r="AT272" i="2"/>
  <c r="AT271" i="2" s="1"/>
  <c r="AT270" i="2" s="1"/>
  <c r="AW271" i="2"/>
  <c r="AW270" i="2" s="1"/>
  <c r="AW269" i="2"/>
  <c r="AW268" i="2" s="1"/>
  <c r="AW267" i="2" s="1"/>
  <c r="AU269" i="2"/>
  <c r="AU268" i="2" s="1"/>
  <c r="AU267" i="2" s="1"/>
  <c r="AT269" i="2"/>
  <c r="AT268" i="2" s="1"/>
  <c r="AT267" i="2" s="1"/>
  <c r="AW266" i="2"/>
  <c r="AW265" i="2" s="1"/>
  <c r="AU266" i="2"/>
  <c r="AU265" i="2" s="1"/>
  <c r="AT266" i="2"/>
  <c r="AT265" i="2" s="1"/>
  <c r="AW264" i="2"/>
  <c r="AW263" i="2" s="1"/>
  <c r="AU264" i="2"/>
  <c r="AU263" i="2" s="1"/>
  <c r="AT264" i="2"/>
  <c r="AT263" i="2" s="1"/>
  <c r="AW262" i="2"/>
  <c r="AW261" i="2" s="1"/>
  <c r="AU262" i="2"/>
  <c r="AU261" i="2" s="1"/>
  <c r="AT262" i="2"/>
  <c r="AT261" i="2" s="1"/>
  <c r="AW259" i="2"/>
  <c r="AW258" i="2" s="1"/>
  <c r="AW257" i="2" s="1"/>
  <c r="AU259" i="2"/>
  <c r="AU258" i="2" s="1"/>
  <c r="AU257" i="2" s="1"/>
  <c r="AT259" i="2"/>
  <c r="AT258" i="2" s="1"/>
  <c r="AT257" i="2" s="1"/>
  <c r="AW256" i="2"/>
  <c r="AW255" i="2" s="1"/>
  <c r="AW254" i="2" s="1"/>
  <c r="AU256" i="2"/>
  <c r="AT256" i="2"/>
  <c r="AT255" i="2" s="1"/>
  <c r="AT254" i="2" s="1"/>
  <c r="AU255" i="2"/>
  <c r="AU254" i="2" s="1"/>
  <c r="AW253" i="2"/>
  <c r="AW252" i="2" s="1"/>
  <c r="AW251" i="2" s="1"/>
  <c r="AU253" i="2"/>
  <c r="AU252" i="2" s="1"/>
  <c r="AU251" i="2" s="1"/>
  <c r="AT253" i="2"/>
  <c r="AT252" i="2" s="1"/>
  <c r="AT251" i="2" s="1"/>
  <c r="AW250" i="2"/>
  <c r="AW249" i="2" s="1"/>
  <c r="AW248" i="2" s="1"/>
  <c r="AV250" i="2"/>
  <c r="AV249" i="2" s="1"/>
  <c r="AV248" i="2" s="1"/>
  <c r="AT250" i="2"/>
  <c r="AT249" i="2" s="1"/>
  <c r="AT248" i="2" s="1"/>
  <c r="AW247" i="2"/>
  <c r="AW246" i="2" s="1"/>
  <c r="AW245" i="2" s="1"/>
  <c r="AV247" i="2"/>
  <c r="AV246" i="2" s="1"/>
  <c r="AV245" i="2" s="1"/>
  <c r="AT247" i="2"/>
  <c r="AT246" i="2" s="1"/>
  <c r="AT245" i="2" s="1"/>
  <c r="AW244" i="2"/>
  <c r="AW243" i="2" s="1"/>
  <c r="AW242" i="2" s="1"/>
  <c r="AV244" i="2"/>
  <c r="AV243" i="2" s="1"/>
  <c r="AV242" i="2" s="1"/>
  <c r="AT244" i="2"/>
  <c r="AT243" i="2" s="1"/>
  <c r="AT242" i="2" s="1"/>
  <c r="AW239" i="2"/>
  <c r="AW238" i="2" s="1"/>
  <c r="AW237" i="2" s="1"/>
  <c r="AW236" i="2" s="1"/>
  <c r="AW235" i="2" s="1"/>
  <c r="AU239" i="2"/>
  <c r="AU238" i="2" s="1"/>
  <c r="AU237" i="2" s="1"/>
  <c r="AU236" i="2" s="1"/>
  <c r="AU235" i="2" s="1"/>
  <c r="AT239" i="2"/>
  <c r="AT238" i="2" s="1"/>
  <c r="AT237" i="2" s="1"/>
  <c r="AT236" i="2" s="1"/>
  <c r="AT235" i="2" s="1"/>
  <c r="AW233" i="2"/>
  <c r="AW232" i="2" s="1"/>
  <c r="AW231" i="2" s="1"/>
  <c r="AV233" i="2"/>
  <c r="AV232" i="2" s="1"/>
  <c r="AV231" i="2" s="1"/>
  <c r="AT233" i="2"/>
  <c r="AT232" i="2" s="1"/>
  <c r="AT231" i="2" s="1"/>
  <c r="AW230" i="2"/>
  <c r="AW229" i="2" s="1"/>
  <c r="AW228" i="2" s="1"/>
  <c r="AV230" i="2"/>
  <c r="AV229" i="2" s="1"/>
  <c r="AV228" i="2" s="1"/>
  <c r="AU230" i="2"/>
  <c r="AU229" i="2" s="1"/>
  <c r="AU228" i="2" s="1"/>
  <c r="AT230" i="2"/>
  <c r="AT229" i="2" s="1"/>
  <c r="AT228" i="2" s="1"/>
  <c r="AW224" i="2"/>
  <c r="AW223" i="2" s="1"/>
  <c r="AW222" i="2" s="1"/>
  <c r="AV224" i="2"/>
  <c r="AV223" i="2" s="1"/>
  <c r="AV222" i="2" s="1"/>
  <c r="AT224" i="2"/>
  <c r="AT223" i="2" s="1"/>
  <c r="AT222" i="2" s="1"/>
  <c r="BA220" i="2"/>
  <c r="AZ220" i="2"/>
  <c r="AY220" i="2"/>
  <c r="AX220" i="2"/>
  <c r="AW220" i="2"/>
  <c r="AV220" i="2"/>
  <c r="AU220" i="2"/>
  <c r="AT220" i="2"/>
  <c r="BA219" i="2"/>
  <c r="AZ219" i="2"/>
  <c r="AY219" i="2"/>
  <c r="AX219" i="2"/>
  <c r="AW219" i="2"/>
  <c r="AV219" i="2"/>
  <c r="AU219" i="2"/>
  <c r="AT219" i="2"/>
  <c r="AW216" i="2"/>
  <c r="AW215" i="2" s="1"/>
  <c r="AW214" i="2" s="1"/>
  <c r="AW213" i="2" s="1"/>
  <c r="AW212" i="2" s="1"/>
  <c r="AU216" i="2"/>
  <c r="AU215" i="2" s="1"/>
  <c r="AU214" i="2" s="1"/>
  <c r="AU213" i="2" s="1"/>
  <c r="AU212" i="2" s="1"/>
  <c r="AT216" i="2"/>
  <c r="AT215" i="2" s="1"/>
  <c r="AT214" i="2" s="1"/>
  <c r="AT213" i="2" s="1"/>
  <c r="AT212" i="2" s="1"/>
  <c r="AV210" i="2"/>
  <c r="AV209" i="2" s="1"/>
  <c r="AU210" i="2"/>
  <c r="AU209" i="2" s="1"/>
  <c r="AT210" i="2"/>
  <c r="AT209" i="2" s="1"/>
  <c r="AV208" i="2"/>
  <c r="AV207" i="2" s="1"/>
  <c r="AU208" i="2"/>
  <c r="AU207" i="2" s="1"/>
  <c r="AT208" i="2"/>
  <c r="AT207" i="2" s="1"/>
  <c r="AW205" i="2"/>
  <c r="AW204" i="2" s="1"/>
  <c r="AW203" i="2" s="1"/>
  <c r="AU205" i="2"/>
  <c r="AT205" i="2"/>
  <c r="AT204" i="2" s="1"/>
  <c r="AT203" i="2" s="1"/>
  <c r="AU204" i="2"/>
  <c r="AU203" i="2" s="1"/>
  <c r="AW202" i="2"/>
  <c r="AW201" i="2" s="1"/>
  <c r="AU202" i="2"/>
  <c r="AU201" i="2" s="1"/>
  <c r="AT202" i="2"/>
  <c r="AT201" i="2" s="1"/>
  <c r="AW200" i="2"/>
  <c r="AW199" i="2" s="1"/>
  <c r="AU200" i="2"/>
  <c r="AU199" i="2" s="1"/>
  <c r="AU198" i="2" s="1"/>
  <c r="AT200" i="2"/>
  <c r="AT199" i="2" s="1"/>
  <c r="AW197" i="2"/>
  <c r="AW196" i="2" s="1"/>
  <c r="AU197" i="2"/>
  <c r="AU196" i="2" s="1"/>
  <c r="AT197" i="2"/>
  <c r="AT196" i="2" s="1"/>
  <c r="AW195" i="2"/>
  <c r="AW194" i="2" s="1"/>
  <c r="AU195" i="2"/>
  <c r="AU194" i="2" s="1"/>
  <c r="AT195" i="2"/>
  <c r="AT194" i="2" s="1"/>
  <c r="AW189" i="2"/>
  <c r="AW188" i="2" s="1"/>
  <c r="AW187" i="2" s="1"/>
  <c r="AW186" i="2" s="1"/>
  <c r="AU189" i="2"/>
  <c r="AU188" i="2" s="1"/>
  <c r="AU187" i="2" s="1"/>
  <c r="AU186" i="2" s="1"/>
  <c r="AT189" i="2"/>
  <c r="AT188" i="2" s="1"/>
  <c r="AT187" i="2" s="1"/>
  <c r="AT186" i="2" s="1"/>
  <c r="AW183" i="2"/>
  <c r="AW182" i="2" s="1"/>
  <c r="AW181" i="2" s="1"/>
  <c r="AV183" i="2"/>
  <c r="AV182" i="2" s="1"/>
  <c r="AV181" i="2" s="1"/>
  <c r="AU183" i="2"/>
  <c r="AU182" i="2" s="1"/>
  <c r="AU181" i="2" s="1"/>
  <c r="AT183" i="2"/>
  <c r="AT182" i="2" s="1"/>
  <c r="AT181" i="2" s="1"/>
  <c r="AW180" i="2"/>
  <c r="AV180" i="2"/>
  <c r="AU180" i="2"/>
  <c r="AU179" i="2" s="1"/>
  <c r="AU178" i="2" s="1"/>
  <c r="AT180" i="2"/>
  <c r="AT179" i="2" s="1"/>
  <c r="AT178" i="2" s="1"/>
  <c r="AW179" i="2"/>
  <c r="AW178" i="2" s="1"/>
  <c r="AV179" i="2"/>
  <c r="AV178" i="2"/>
  <c r="AW177" i="2"/>
  <c r="AV177" i="2"/>
  <c r="AU177" i="2"/>
  <c r="AT177" i="2"/>
  <c r="AT176" i="2" s="1"/>
  <c r="AT175" i="2" s="1"/>
  <c r="AW176" i="2"/>
  <c r="AV176" i="2"/>
  <c r="AU176" i="2"/>
  <c r="AU175" i="2" s="1"/>
  <c r="AW175" i="2"/>
  <c r="AV175" i="2"/>
  <c r="AW174" i="2"/>
  <c r="AW173" i="2" s="1"/>
  <c r="AW172" i="2" s="1"/>
  <c r="AV174" i="2"/>
  <c r="AV173" i="2" s="1"/>
  <c r="AV172" i="2" s="1"/>
  <c r="AT174" i="2"/>
  <c r="AT173" i="2" s="1"/>
  <c r="AT172" i="2" s="1"/>
  <c r="AV171" i="2"/>
  <c r="AV170" i="2" s="1"/>
  <c r="AU171" i="2"/>
  <c r="AU170" i="2" s="1"/>
  <c r="AT171" i="2"/>
  <c r="AT170" i="2" s="1"/>
  <c r="AV169" i="2"/>
  <c r="AV168" i="2" s="1"/>
  <c r="AV167" i="2" s="1"/>
  <c r="AU169" i="2"/>
  <c r="AU168" i="2" s="1"/>
  <c r="AT169" i="2"/>
  <c r="AT168" i="2" s="1"/>
  <c r="AW166" i="2"/>
  <c r="AW165" i="2" s="1"/>
  <c r="AW164" i="2" s="1"/>
  <c r="AU166" i="2"/>
  <c r="AU165" i="2" s="1"/>
  <c r="AU164" i="2" s="1"/>
  <c r="AT166" i="2"/>
  <c r="AT165" i="2"/>
  <c r="AT164" i="2" s="1"/>
  <c r="AW163" i="2"/>
  <c r="AW162" i="2" s="1"/>
  <c r="AU163" i="2"/>
  <c r="AU162" i="2" s="1"/>
  <c r="AT163" i="2"/>
  <c r="AT162" i="2" s="1"/>
  <c r="AW161" i="2"/>
  <c r="AW160" i="2" s="1"/>
  <c r="AU161" i="2"/>
  <c r="AU160" i="2" s="1"/>
  <c r="AT161" i="2"/>
  <c r="AT160" i="2" s="1"/>
  <c r="AW158" i="2"/>
  <c r="AW157" i="2" s="1"/>
  <c r="AW156" i="2" s="1"/>
  <c r="AU158" i="2"/>
  <c r="AU157" i="2" s="1"/>
  <c r="AU156" i="2" s="1"/>
  <c r="AT158" i="2"/>
  <c r="AT157" i="2" s="1"/>
  <c r="AT156" i="2" s="1"/>
  <c r="AW155" i="2"/>
  <c r="AW154" i="2" s="1"/>
  <c r="AU155" i="2"/>
  <c r="AU154" i="2" s="1"/>
  <c r="AT155" i="2"/>
  <c r="AT154" i="2" s="1"/>
  <c r="AW153" i="2"/>
  <c r="AW152" i="2" s="1"/>
  <c r="AU153" i="2"/>
  <c r="AU152" i="2" s="1"/>
  <c r="AT153" i="2"/>
  <c r="AT152" i="2" s="1"/>
  <c r="AW150" i="2"/>
  <c r="AW149" i="2" s="1"/>
  <c r="AW148" i="2" s="1"/>
  <c r="AV150" i="2"/>
  <c r="AT150" i="2"/>
  <c r="AT149" i="2" s="1"/>
  <c r="AT148" i="2" s="1"/>
  <c r="AV149" i="2"/>
  <c r="AV148" i="2" s="1"/>
  <c r="AW144" i="2"/>
  <c r="AW143" i="2" s="1"/>
  <c r="AW142" i="2" s="1"/>
  <c r="AW141" i="2" s="1"/>
  <c r="AU144" i="2"/>
  <c r="AU143" i="2" s="1"/>
  <c r="AU142" i="2" s="1"/>
  <c r="AU141" i="2" s="1"/>
  <c r="AT144" i="2"/>
  <c r="AT143" i="2" s="1"/>
  <c r="AT142" i="2" s="1"/>
  <c r="AT141" i="2" s="1"/>
  <c r="AW138" i="2"/>
  <c r="AW137" i="2" s="1"/>
  <c r="AW136" i="2" s="1"/>
  <c r="AW135" i="2" s="1"/>
  <c r="AW134" i="2" s="1"/>
  <c r="AU138" i="2"/>
  <c r="AU137" i="2" s="1"/>
  <c r="AU136" i="2" s="1"/>
  <c r="AU135" i="2" s="1"/>
  <c r="AU134" i="2" s="1"/>
  <c r="AT138" i="2"/>
  <c r="AT137" i="2" s="1"/>
  <c r="AT136" i="2" s="1"/>
  <c r="AT135" i="2" s="1"/>
  <c r="AT134" i="2" s="1"/>
  <c r="AW133" i="2"/>
  <c r="AV133" i="2"/>
  <c r="AV132" i="2" s="1"/>
  <c r="AV131" i="2" s="1"/>
  <c r="AU133" i="2"/>
  <c r="AU132" i="2" s="1"/>
  <c r="AU131" i="2" s="1"/>
  <c r="AT133" i="2"/>
  <c r="AT132" i="2" s="1"/>
  <c r="AT131" i="2" s="1"/>
  <c r="AW132" i="2"/>
  <c r="AW131" i="2" s="1"/>
  <c r="AW130" i="2"/>
  <c r="AW129" i="2" s="1"/>
  <c r="AW128" i="2" s="1"/>
  <c r="AU130" i="2"/>
  <c r="AU129" i="2" s="1"/>
  <c r="AU128" i="2" s="1"/>
  <c r="AT130" i="2"/>
  <c r="AT129" i="2" s="1"/>
  <c r="AT128" i="2" s="1"/>
  <c r="AW127" i="2"/>
  <c r="AW126" i="2" s="1"/>
  <c r="AW125" i="2" s="1"/>
  <c r="AW124" i="2" s="1"/>
  <c r="AU127" i="2"/>
  <c r="AU126" i="2" s="1"/>
  <c r="AU125" i="2" s="1"/>
  <c r="AU124" i="2" s="1"/>
  <c r="AT127" i="2"/>
  <c r="AT126" i="2" s="1"/>
  <c r="AT125" i="2" s="1"/>
  <c r="AT124" i="2" s="1"/>
  <c r="AW121" i="2"/>
  <c r="AW120" i="2" s="1"/>
  <c r="AW119" i="2" s="1"/>
  <c r="AW118" i="2" s="1"/>
  <c r="AW117" i="2" s="1"/>
  <c r="AV121" i="2"/>
  <c r="AV120" i="2" s="1"/>
  <c r="AV119" i="2" s="1"/>
  <c r="AV118" i="2" s="1"/>
  <c r="AV117" i="2" s="1"/>
  <c r="AT121" i="2"/>
  <c r="AT120" i="2" s="1"/>
  <c r="AT119" i="2" s="1"/>
  <c r="AT118" i="2" s="1"/>
  <c r="AT117" i="2" s="1"/>
  <c r="AW116" i="2"/>
  <c r="AW115" i="2" s="1"/>
  <c r="AW114" i="2" s="1"/>
  <c r="AU116" i="2"/>
  <c r="AU115" i="2" s="1"/>
  <c r="AU114" i="2" s="1"/>
  <c r="AT116" i="2"/>
  <c r="AT115" i="2" s="1"/>
  <c r="AT114" i="2" s="1"/>
  <c r="AW113" i="2"/>
  <c r="AW112" i="2" s="1"/>
  <c r="AW111" i="2" s="1"/>
  <c r="AV113" i="2"/>
  <c r="AV112" i="2" s="1"/>
  <c r="AV111" i="2" s="1"/>
  <c r="AT113" i="2"/>
  <c r="AT112" i="2" s="1"/>
  <c r="AT111" i="2" s="1"/>
  <c r="AW110" i="2"/>
  <c r="AV110" i="2"/>
  <c r="AV109" i="2" s="1"/>
  <c r="AV108" i="2" s="1"/>
  <c r="AU110" i="2"/>
  <c r="AU109" i="2" s="1"/>
  <c r="AU108" i="2" s="1"/>
  <c r="AT110" i="2"/>
  <c r="AW109" i="2"/>
  <c r="AW108" i="2" s="1"/>
  <c r="AT109" i="2"/>
  <c r="AT108" i="2" s="1"/>
  <c r="AW107" i="2"/>
  <c r="AW106" i="2" s="1"/>
  <c r="AW105" i="2" s="1"/>
  <c r="AU107" i="2"/>
  <c r="AU106" i="2" s="1"/>
  <c r="AU105" i="2" s="1"/>
  <c r="AT107" i="2"/>
  <c r="AT106" i="2" s="1"/>
  <c r="AT105" i="2" s="1"/>
  <c r="AW104" i="2"/>
  <c r="AW103" i="2" s="1"/>
  <c r="AW102" i="2" s="1"/>
  <c r="AU104" i="2"/>
  <c r="AU103" i="2" s="1"/>
  <c r="AU102" i="2" s="1"/>
  <c r="AT104" i="2"/>
  <c r="AT103" i="2" s="1"/>
  <c r="AT102" i="2" s="1"/>
  <c r="AW101" i="2"/>
  <c r="AW100" i="2" s="1"/>
  <c r="AW99" i="2" s="1"/>
  <c r="AU101" i="2"/>
  <c r="AU100" i="2" s="1"/>
  <c r="AU99" i="2" s="1"/>
  <c r="AT101" i="2"/>
  <c r="AT100" i="2" s="1"/>
  <c r="AT99" i="2" s="1"/>
  <c r="AW98" i="2"/>
  <c r="AW97" i="2" s="1"/>
  <c r="AW96" i="2" s="1"/>
  <c r="AU98" i="2"/>
  <c r="AU97" i="2" s="1"/>
  <c r="AU96" i="2" s="1"/>
  <c r="AT98" i="2"/>
  <c r="AT97" i="2" s="1"/>
  <c r="AT96" i="2" s="1"/>
  <c r="AW95" i="2"/>
  <c r="AW94" i="2" s="1"/>
  <c r="AW93" i="2" s="1"/>
  <c r="AU95" i="2"/>
  <c r="AU94" i="2" s="1"/>
  <c r="AU93" i="2" s="1"/>
  <c r="AT95" i="2"/>
  <c r="AT94" i="2" s="1"/>
  <c r="AT93" i="2" s="1"/>
  <c r="AW92" i="2"/>
  <c r="AW91" i="2" s="1"/>
  <c r="AW90" i="2" s="1"/>
  <c r="AV92" i="2"/>
  <c r="AV91" i="2" s="1"/>
  <c r="AV90" i="2" s="1"/>
  <c r="AT92" i="2"/>
  <c r="AT91" i="2" s="1"/>
  <c r="AT90" i="2" s="1"/>
  <c r="AW87" i="2"/>
  <c r="AW86" i="2" s="1"/>
  <c r="AW85" i="2" s="1"/>
  <c r="AW84" i="2" s="1"/>
  <c r="AW83" i="2" s="1"/>
  <c r="AV87" i="2"/>
  <c r="AV86" i="2" s="1"/>
  <c r="AV85" i="2" s="1"/>
  <c r="AV84" i="2" s="1"/>
  <c r="AV83" i="2" s="1"/>
  <c r="AT87" i="2"/>
  <c r="AT86" i="2" s="1"/>
  <c r="AT85" i="2" s="1"/>
  <c r="AT84" i="2" s="1"/>
  <c r="AT83" i="2" s="1"/>
  <c r="AW82" i="2"/>
  <c r="AW81" i="2" s="1"/>
  <c r="AV82" i="2"/>
  <c r="AV81" i="2" s="1"/>
  <c r="AT82" i="2"/>
  <c r="AT81" i="2" s="1"/>
  <c r="AV80" i="2"/>
  <c r="AV79" i="2" s="1"/>
  <c r="AU80" i="2"/>
  <c r="AU79" i="2" s="1"/>
  <c r="AT80" i="2"/>
  <c r="AT79" i="2" s="1"/>
  <c r="AV78" i="2"/>
  <c r="AV77" i="2" s="1"/>
  <c r="AU78" i="2"/>
  <c r="AU77" i="2" s="1"/>
  <c r="AT78" i="2"/>
  <c r="AT77" i="2" s="1"/>
  <c r="AW73" i="2"/>
  <c r="AV73" i="2"/>
  <c r="AV72" i="2" s="1"/>
  <c r="AV71" i="2" s="1"/>
  <c r="AU73" i="2"/>
  <c r="AU72" i="2" s="1"/>
  <c r="AU71" i="2" s="1"/>
  <c r="AT73" i="2"/>
  <c r="AW72" i="2"/>
  <c r="AW71" i="2" s="1"/>
  <c r="AT72" i="2"/>
  <c r="AT71" i="2" s="1"/>
  <c r="AW70" i="2"/>
  <c r="AW69" i="2" s="1"/>
  <c r="AW68" i="2" s="1"/>
  <c r="AU70" i="2"/>
  <c r="AU69" i="2" s="1"/>
  <c r="AU68" i="2" s="1"/>
  <c r="AT70" i="2"/>
  <c r="AT69" i="2" s="1"/>
  <c r="AT68" i="2" s="1"/>
  <c r="AW65" i="2"/>
  <c r="AW64" i="2" s="1"/>
  <c r="AU65" i="2"/>
  <c r="AU64" i="2" s="1"/>
  <c r="AT65" i="2"/>
  <c r="AT64" i="2" s="1"/>
  <c r="AW63" i="2"/>
  <c r="AW62" i="2" s="1"/>
  <c r="AU63" i="2"/>
  <c r="AU62" i="2" s="1"/>
  <c r="AT63" i="2"/>
  <c r="AT62" i="2" s="1"/>
  <c r="AW61" i="2"/>
  <c r="AW60" i="2" s="1"/>
  <c r="AU61" i="2"/>
  <c r="AU60" i="2" s="1"/>
  <c r="AT61" i="2"/>
  <c r="AT60" i="2" s="1"/>
  <c r="AV56" i="2"/>
  <c r="AV55" i="2" s="1"/>
  <c r="AV54" i="2" s="1"/>
  <c r="AU56" i="2"/>
  <c r="AU55" i="2" s="1"/>
  <c r="AU54" i="2" s="1"/>
  <c r="AT56" i="2"/>
  <c r="AT55" i="2" s="1"/>
  <c r="AT54" i="2" s="1"/>
  <c r="AW53" i="2"/>
  <c r="AW52" i="2" s="1"/>
  <c r="AW51" i="2" s="1"/>
  <c r="AU53" i="2"/>
  <c r="AU52" i="2" s="1"/>
  <c r="AU51" i="2" s="1"/>
  <c r="AT53" i="2"/>
  <c r="AT52" i="2" s="1"/>
  <c r="AT51" i="2" s="1"/>
  <c r="AW50" i="2"/>
  <c r="AW49" i="2" s="1"/>
  <c r="AW48" i="2" s="1"/>
  <c r="AU50" i="2"/>
  <c r="AT50" i="2"/>
  <c r="AT49" i="2" s="1"/>
  <c r="AT48" i="2" s="1"/>
  <c r="AU49" i="2"/>
  <c r="AU48" i="2" s="1"/>
  <c r="AW47" i="2"/>
  <c r="AW46" i="2" s="1"/>
  <c r="AW45" i="2" s="1"/>
  <c r="AU47" i="2"/>
  <c r="AU46" i="2" s="1"/>
  <c r="AU45" i="2" s="1"/>
  <c r="AT47" i="2"/>
  <c r="AT46" i="2" s="1"/>
  <c r="AT45" i="2" s="1"/>
  <c r="AW44" i="2"/>
  <c r="AW43" i="2" s="1"/>
  <c r="AW42" i="2" s="1"/>
  <c r="AU44" i="2"/>
  <c r="AU43" i="2" s="1"/>
  <c r="AU42" i="2" s="1"/>
  <c r="AT44" i="2"/>
  <c r="AT43" i="2" s="1"/>
  <c r="AT42" i="2" s="1"/>
  <c r="AW41" i="2"/>
  <c r="AW40" i="2" s="1"/>
  <c r="AW39" i="2" s="1"/>
  <c r="AU41" i="2"/>
  <c r="AU40" i="2" s="1"/>
  <c r="AU39" i="2" s="1"/>
  <c r="AT41" i="2"/>
  <c r="AT40" i="2" s="1"/>
  <c r="AT39" i="2" s="1"/>
  <c r="AW38" i="2"/>
  <c r="AU38" i="2"/>
  <c r="AU37" i="2" s="1"/>
  <c r="AU36" i="2" s="1"/>
  <c r="AT38" i="2"/>
  <c r="AT37" i="2" s="1"/>
  <c r="AT36" i="2" s="1"/>
  <c r="AW37" i="2"/>
  <c r="AW36" i="2" s="1"/>
  <c r="AW35" i="2"/>
  <c r="AW34" i="2" s="1"/>
  <c r="AW33" i="2" s="1"/>
  <c r="AU35" i="2"/>
  <c r="AU34" i="2" s="1"/>
  <c r="AU33" i="2" s="1"/>
  <c r="AT35" i="2"/>
  <c r="AT34" i="2" s="1"/>
  <c r="AT33" i="2" s="1"/>
  <c r="AW32" i="2"/>
  <c r="AW31" i="2" s="1"/>
  <c r="AU32" i="2"/>
  <c r="AU31" i="2" s="1"/>
  <c r="AT32" i="2"/>
  <c r="AT31" i="2" s="1"/>
  <c r="AW30" i="2"/>
  <c r="AW29" i="2" s="1"/>
  <c r="AU30" i="2"/>
  <c r="AT30" i="2"/>
  <c r="AT29" i="2" s="1"/>
  <c r="AU29" i="2"/>
  <c r="AW28" i="2"/>
  <c r="AW27" i="2" s="1"/>
  <c r="AU28" i="2"/>
  <c r="AT28" i="2"/>
  <c r="AT27" i="2" s="1"/>
  <c r="AU27" i="2"/>
  <c r="AW25" i="2"/>
  <c r="AW24" i="2" s="1"/>
  <c r="AW23" i="2" s="1"/>
  <c r="AU25" i="2"/>
  <c r="AU24" i="2" s="1"/>
  <c r="AU23" i="2" s="1"/>
  <c r="AT25" i="2"/>
  <c r="AT24" i="2" s="1"/>
  <c r="AT23" i="2" s="1"/>
  <c r="AW22" i="2"/>
  <c r="AW21" i="2" s="1"/>
  <c r="AV22" i="2"/>
  <c r="AV21" i="2" s="1"/>
  <c r="AT22" i="2"/>
  <c r="AT21" i="2" s="1"/>
  <c r="AW20" i="2"/>
  <c r="AW19" i="2" s="1"/>
  <c r="AV20" i="2"/>
  <c r="AV19" i="2" s="1"/>
  <c r="AT20" i="2"/>
  <c r="AT19" i="2" s="1"/>
  <c r="AT18" i="2" s="1"/>
  <c r="AW17" i="2"/>
  <c r="AW16" i="2" s="1"/>
  <c r="AV17" i="2"/>
  <c r="AV16" i="2" s="1"/>
  <c r="AT17" i="2"/>
  <c r="AT16" i="2" s="1"/>
  <c r="AW15" i="2"/>
  <c r="AW14" i="2" s="1"/>
  <c r="AV15" i="2"/>
  <c r="AV14" i="2" s="1"/>
  <c r="AT15" i="2"/>
  <c r="AT14" i="2" s="1"/>
  <c r="AW13" i="2"/>
  <c r="AW12" i="2" s="1"/>
  <c r="AV13" i="2"/>
  <c r="AV12" i="2" s="1"/>
  <c r="AT13" i="2"/>
  <c r="AT12" i="2" s="1"/>
  <c r="AW407" i="1"/>
  <c r="AW406" i="1" s="1"/>
  <c r="AW405" i="1" s="1"/>
  <c r="AV406" i="1"/>
  <c r="AV405" i="1" s="1"/>
  <c r="AU406" i="1"/>
  <c r="AU405" i="1" s="1"/>
  <c r="AT406" i="1"/>
  <c r="AT405" i="1" s="1"/>
  <c r="AV404" i="1"/>
  <c r="AT403" i="1"/>
  <c r="AV403" i="1" s="1"/>
  <c r="AV402" i="1"/>
  <c r="AW401" i="1"/>
  <c r="AU401" i="1"/>
  <c r="AU400" i="1" s="1"/>
  <c r="AT401" i="1"/>
  <c r="AW400" i="1"/>
  <c r="AV399" i="1"/>
  <c r="AV398" i="1" s="1"/>
  <c r="AW398" i="1"/>
  <c r="AU398" i="1"/>
  <c r="AT398" i="1"/>
  <c r="AV397" i="1"/>
  <c r="AV376" i="2" s="1"/>
  <c r="AV375" i="2" s="1"/>
  <c r="AW396" i="1"/>
  <c r="AW395" i="1" s="1"/>
  <c r="AU396" i="1"/>
  <c r="AU395" i="1" s="1"/>
  <c r="AT396" i="1"/>
  <c r="AT395" i="1" s="1"/>
  <c r="AV391" i="1"/>
  <c r="AV390" i="1"/>
  <c r="AV389" i="1"/>
  <c r="AW388" i="1"/>
  <c r="AU388" i="1"/>
  <c r="AT388" i="1"/>
  <c r="AV387" i="1"/>
  <c r="AW386" i="1"/>
  <c r="AU386" i="1"/>
  <c r="AT386" i="1"/>
  <c r="AV385" i="1"/>
  <c r="AV384" i="1" s="1"/>
  <c r="AW384" i="1"/>
  <c r="AU384" i="1"/>
  <c r="AU383" i="1" s="1"/>
  <c r="AU382" i="1" s="1"/>
  <c r="AU381" i="1" s="1"/>
  <c r="AU380" i="1" s="1"/>
  <c r="AT384" i="1"/>
  <c r="AT383" i="1" s="1"/>
  <c r="AT382" i="1" s="1"/>
  <c r="AT381" i="1" s="1"/>
  <c r="AT380" i="1" s="1"/>
  <c r="AV378" i="1"/>
  <c r="AV377" i="1" s="1"/>
  <c r="AV376" i="1" s="1"/>
  <c r="AV375" i="1" s="1"/>
  <c r="AW377" i="1"/>
  <c r="AU377" i="1"/>
  <c r="AU376" i="1" s="1"/>
  <c r="AU375" i="1" s="1"/>
  <c r="AT377" i="1"/>
  <c r="AW376" i="1"/>
  <c r="AT376" i="1"/>
  <c r="AT375" i="1" s="1"/>
  <c r="AW375" i="1"/>
  <c r="AU374" i="1"/>
  <c r="AU373" i="1" s="1"/>
  <c r="AU372" i="1" s="1"/>
  <c r="AU371" i="1" s="1"/>
  <c r="AW373" i="1"/>
  <c r="AW372" i="1" s="1"/>
  <c r="AW371" i="1" s="1"/>
  <c r="AW370" i="1" s="1"/>
  <c r="AV373" i="1"/>
  <c r="AV372" i="1" s="1"/>
  <c r="AV371" i="1" s="1"/>
  <c r="AT373" i="1"/>
  <c r="AT372" i="1"/>
  <c r="AT371" i="1" s="1"/>
  <c r="AW368" i="1"/>
  <c r="AW367" i="1" s="1"/>
  <c r="AW366" i="1" s="1"/>
  <c r="AU368" i="1"/>
  <c r="AU367" i="1" s="1"/>
  <c r="AU366" i="1" s="1"/>
  <c r="AT368" i="1"/>
  <c r="AT367" i="1" s="1"/>
  <c r="AT366" i="1" s="1"/>
  <c r="AZ364" i="1"/>
  <c r="AZ363" i="1" s="1"/>
  <c r="AY364" i="1"/>
  <c r="AY363" i="1" s="1"/>
  <c r="AW364" i="1"/>
  <c r="AW363" i="1" s="1"/>
  <c r="AV364" i="1"/>
  <c r="AU364" i="1"/>
  <c r="AU363" i="1" s="1"/>
  <c r="AT364" i="1"/>
  <c r="AT363" i="1" s="1"/>
  <c r="AV363" i="1"/>
  <c r="AV362" i="1"/>
  <c r="AW361" i="1"/>
  <c r="AU361" i="1"/>
  <c r="AT361" i="1"/>
  <c r="AV360" i="1"/>
  <c r="AW359" i="1"/>
  <c r="AU359" i="1"/>
  <c r="AT359" i="1"/>
  <c r="AV358" i="1"/>
  <c r="AW357" i="1"/>
  <c r="AU357" i="1"/>
  <c r="AT357" i="1"/>
  <c r="AU356" i="1"/>
  <c r="AU352" i="1"/>
  <c r="AU351" i="1" s="1"/>
  <c r="AU350" i="1" s="1"/>
  <c r="AW351" i="1"/>
  <c r="AV351" i="1"/>
  <c r="AV350" i="1" s="1"/>
  <c r="AT351" i="1"/>
  <c r="AT350" i="1" s="1"/>
  <c r="AW350" i="1"/>
  <c r="AU349" i="1"/>
  <c r="AW348" i="1"/>
  <c r="AV348" i="1"/>
  <c r="AT348" i="1"/>
  <c r="AU347" i="1"/>
  <c r="AU346" i="1" s="1"/>
  <c r="AW346" i="1"/>
  <c r="AV346" i="1"/>
  <c r="AT346" i="1"/>
  <c r="AU343" i="1"/>
  <c r="AU342" i="1" s="1"/>
  <c r="AU341" i="1" s="1"/>
  <c r="AW342" i="1"/>
  <c r="AW341" i="1" s="1"/>
  <c r="AV342" i="1"/>
  <c r="AV341" i="1" s="1"/>
  <c r="AT342" i="1"/>
  <c r="AT341" i="1" s="1"/>
  <c r="AU340" i="1"/>
  <c r="AU305" i="2" s="1"/>
  <c r="AU339" i="1"/>
  <c r="AW338" i="1"/>
  <c r="AW337" i="1" s="1"/>
  <c r="AV338" i="1"/>
  <c r="AT338" i="1"/>
  <c r="AV337" i="1"/>
  <c r="AU336" i="1"/>
  <c r="AW335" i="1"/>
  <c r="AV335" i="1"/>
  <c r="AT335" i="1"/>
  <c r="AW334" i="1"/>
  <c r="AV334" i="1"/>
  <c r="AU332" i="1"/>
  <c r="AW331" i="1"/>
  <c r="AV331" i="1"/>
  <c r="AU331" i="1"/>
  <c r="AU330" i="1" s="1"/>
  <c r="AU329" i="1" s="1"/>
  <c r="AT331" i="1"/>
  <c r="AW330" i="1"/>
  <c r="AW329" i="1" s="1"/>
  <c r="AV330" i="1"/>
  <c r="AV329" i="1" s="1"/>
  <c r="AT330" i="1"/>
  <c r="AU327" i="1"/>
  <c r="AU326" i="1" s="1"/>
  <c r="AU325" i="1" s="1"/>
  <c r="AW326" i="1"/>
  <c r="AW325" i="1" s="1"/>
  <c r="AV326" i="1"/>
  <c r="AT326" i="1"/>
  <c r="AV325" i="1"/>
  <c r="AT325" i="1"/>
  <c r="AV324" i="1"/>
  <c r="AW323" i="1"/>
  <c r="AU323" i="1"/>
  <c r="AV322" i="1"/>
  <c r="AW321" i="1"/>
  <c r="AU321" i="1"/>
  <c r="AT321" i="1"/>
  <c r="AV320" i="1"/>
  <c r="AV262" i="2" s="1"/>
  <c r="AV261" i="2" s="1"/>
  <c r="AW319" i="1"/>
  <c r="AU319" i="1"/>
  <c r="AU318" i="1" s="1"/>
  <c r="AT319" i="1"/>
  <c r="AV317" i="1"/>
  <c r="BC317" i="1" s="1"/>
  <c r="AW316" i="1"/>
  <c r="AW315" i="1" s="1"/>
  <c r="AU316" i="1"/>
  <c r="AU315" i="1" s="1"/>
  <c r="AT316" i="1"/>
  <c r="AV313" i="1"/>
  <c r="AW312" i="1"/>
  <c r="AU312" i="1"/>
  <c r="AT312" i="1"/>
  <c r="AV311" i="1"/>
  <c r="AW310" i="1"/>
  <c r="AW309" i="1" s="1"/>
  <c r="AW308" i="1" s="1"/>
  <c r="AU310" i="1"/>
  <c r="AT310" i="1"/>
  <c r="AU307" i="1"/>
  <c r="AU306" i="1" s="1"/>
  <c r="AU305" i="1" s="1"/>
  <c r="AW306" i="1"/>
  <c r="AW305" i="1" s="1"/>
  <c r="AV306" i="1"/>
  <c r="AT306" i="1"/>
  <c r="AT305" i="1" s="1"/>
  <c r="AV305" i="1"/>
  <c r="AW303" i="1"/>
  <c r="AV303" i="1"/>
  <c r="AU303" i="1"/>
  <c r="AT303" i="1"/>
  <c r="AW302" i="1"/>
  <c r="AV302" i="1"/>
  <c r="AU302" i="1"/>
  <c r="AV301" i="1"/>
  <c r="BC301" i="1" s="1"/>
  <c r="AW300" i="1"/>
  <c r="AU300" i="1"/>
  <c r="AU299" i="1" s="1"/>
  <c r="AT300" i="1"/>
  <c r="AW299" i="1"/>
  <c r="AV298" i="1"/>
  <c r="AW297" i="1"/>
  <c r="AW296" i="1" s="1"/>
  <c r="AU297" i="1"/>
  <c r="AU296" i="1" s="1"/>
  <c r="AT297" i="1"/>
  <c r="AV295" i="1"/>
  <c r="AW294" i="1"/>
  <c r="AW293" i="1" s="1"/>
  <c r="AU294" i="1"/>
  <c r="AU293" i="1" s="1"/>
  <c r="AT294" i="1"/>
  <c r="AW290" i="1"/>
  <c r="AV290" i="1"/>
  <c r="AU290" i="1"/>
  <c r="AU289" i="1" s="1"/>
  <c r="AT290" i="1"/>
  <c r="AW289" i="1"/>
  <c r="AV289" i="1"/>
  <c r="AU288" i="1"/>
  <c r="AU287" i="1" s="1"/>
  <c r="AU286" i="1" s="1"/>
  <c r="AW287" i="1"/>
  <c r="AW286" i="1" s="1"/>
  <c r="AV287" i="1"/>
  <c r="AV286" i="1" s="1"/>
  <c r="AT287" i="1"/>
  <c r="AT286" i="1" s="1"/>
  <c r="AU285" i="1"/>
  <c r="AU284" i="1" s="1"/>
  <c r="AU283" i="1" s="1"/>
  <c r="AW284" i="1"/>
  <c r="AW283" i="1" s="1"/>
  <c r="AV284" i="1"/>
  <c r="AV283" i="1" s="1"/>
  <c r="AT284" i="1"/>
  <c r="AT283" i="1" s="1"/>
  <c r="AU282" i="1"/>
  <c r="AW281" i="1"/>
  <c r="AW280" i="1" s="1"/>
  <c r="AV281" i="1"/>
  <c r="AV280" i="1" s="1"/>
  <c r="AT281" i="1"/>
  <c r="AV279" i="1"/>
  <c r="AW278" i="1"/>
  <c r="AW277" i="1" s="1"/>
  <c r="AU278" i="1"/>
  <c r="AU277" i="1" s="1"/>
  <c r="AT278" i="1"/>
  <c r="AV276" i="1"/>
  <c r="AV275" i="1" s="1"/>
  <c r="AV274" i="1" s="1"/>
  <c r="AW275" i="1"/>
  <c r="AU275" i="1"/>
  <c r="AT275" i="1"/>
  <c r="AT274" i="1" s="1"/>
  <c r="AW274" i="1"/>
  <c r="AU274" i="1"/>
  <c r="AV273" i="1"/>
  <c r="AV272" i="1" s="1"/>
  <c r="AV271" i="1" s="1"/>
  <c r="AW272" i="1"/>
  <c r="AW271" i="1" s="1"/>
  <c r="AU272" i="1"/>
  <c r="AU271" i="1" s="1"/>
  <c r="AT272" i="1"/>
  <c r="AT271" i="1" s="1"/>
  <c r="AV270" i="1"/>
  <c r="AW269" i="1"/>
  <c r="AW268" i="1" s="1"/>
  <c r="AU269" i="1"/>
  <c r="AT269" i="1"/>
  <c r="AU268" i="1"/>
  <c r="AU267" i="1"/>
  <c r="AU266" i="1" s="1"/>
  <c r="AU265" i="1" s="1"/>
  <c r="AW266" i="1"/>
  <c r="AV266" i="1"/>
  <c r="AT266" i="1"/>
  <c r="AT265" i="1" s="1"/>
  <c r="AW265" i="1"/>
  <c r="AV265" i="1"/>
  <c r="AU263" i="1"/>
  <c r="AU286" i="2" s="1"/>
  <c r="AU285" i="2" s="1"/>
  <c r="AW262" i="1"/>
  <c r="AV262" i="1"/>
  <c r="AT262" i="1"/>
  <c r="AW261" i="1"/>
  <c r="AV261" i="1"/>
  <c r="AT261" i="1"/>
  <c r="AV260" i="1"/>
  <c r="BC260" i="1" s="1"/>
  <c r="AW259" i="1"/>
  <c r="AU259" i="1"/>
  <c r="AT259" i="1"/>
  <c r="AT258" i="1" s="1"/>
  <c r="AW258" i="1"/>
  <c r="AU258" i="1"/>
  <c r="AV257" i="1"/>
  <c r="AW256" i="1"/>
  <c r="AW255" i="1" s="1"/>
  <c r="AU256" i="1"/>
  <c r="AU255" i="1" s="1"/>
  <c r="AT256" i="1"/>
  <c r="AV254" i="1"/>
  <c r="AW253" i="1"/>
  <c r="AW252" i="1" s="1"/>
  <c r="AU253" i="1"/>
  <c r="AT253" i="1"/>
  <c r="AU252" i="1"/>
  <c r="AV251" i="1"/>
  <c r="AW250" i="1"/>
  <c r="AU250" i="1"/>
  <c r="AT250" i="1"/>
  <c r="AW249" i="1"/>
  <c r="AU249" i="1"/>
  <c r="AU248" i="1"/>
  <c r="AU247" i="1" s="1"/>
  <c r="AU246" i="1" s="1"/>
  <c r="AW247" i="1"/>
  <c r="AV247" i="1"/>
  <c r="AT247" i="1"/>
  <c r="AW246" i="1"/>
  <c r="AV246" i="1"/>
  <c r="AT246" i="1"/>
  <c r="AV243" i="1"/>
  <c r="BA242" i="1"/>
  <c r="AY242" i="1"/>
  <c r="AY241" i="1" s="1"/>
  <c r="AY240" i="1" s="1"/>
  <c r="AY239" i="1" s="1"/>
  <c r="AW242" i="1"/>
  <c r="AU242" i="1"/>
  <c r="AT242" i="1"/>
  <c r="BA241" i="1"/>
  <c r="BA240" i="1" s="1"/>
  <c r="BA239" i="1" s="1"/>
  <c r="AW241" i="1"/>
  <c r="AU241" i="1"/>
  <c r="AW240" i="1"/>
  <c r="AW239" i="1" s="1"/>
  <c r="AU240" i="1"/>
  <c r="AU239" i="1" s="1"/>
  <c r="AT236" i="1"/>
  <c r="BC236" i="1" s="1"/>
  <c r="AW235" i="1"/>
  <c r="AV234" i="1"/>
  <c r="AU234" i="1"/>
  <c r="AT234" i="1"/>
  <c r="AW233" i="1"/>
  <c r="AV232" i="1"/>
  <c r="AV231" i="1" s="1"/>
  <c r="AU232" i="1"/>
  <c r="AU231" i="1" s="1"/>
  <c r="AT232" i="1"/>
  <c r="AV230" i="1"/>
  <c r="AW229" i="1"/>
  <c r="AW228" i="1" s="1"/>
  <c r="AU229" i="1"/>
  <c r="AU228" i="1" s="1"/>
  <c r="AT229" i="1"/>
  <c r="AV227" i="1"/>
  <c r="AW226" i="1"/>
  <c r="AU226" i="1"/>
  <c r="AT226" i="1"/>
  <c r="AV225" i="1"/>
  <c r="AW224" i="1"/>
  <c r="AW223" i="1" s="1"/>
  <c r="AU224" i="1"/>
  <c r="AU223" i="1" s="1"/>
  <c r="AT224" i="1"/>
  <c r="AV222" i="1"/>
  <c r="AW221" i="1"/>
  <c r="AU221" i="1"/>
  <c r="AT221" i="1"/>
  <c r="AV220" i="1"/>
  <c r="AW219" i="1"/>
  <c r="AW218" i="1" s="1"/>
  <c r="AU219" i="1"/>
  <c r="AU218" i="1" s="1"/>
  <c r="AT219" i="1"/>
  <c r="AU215" i="1"/>
  <c r="AW214" i="1"/>
  <c r="AV214" i="1"/>
  <c r="AT214" i="1"/>
  <c r="AU213" i="1"/>
  <c r="AU212" i="1" s="1"/>
  <c r="AW212" i="1"/>
  <c r="AW211" i="1" s="1"/>
  <c r="AW210" i="1" s="1"/>
  <c r="AV212" i="1"/>
  <c r="AT212" i="1"/>
  <c r="AV209" i="1"/>
  <c r="AW208" i="1"/>
  <c r="AW207" i="1" s="1"/>
  <c r="AU208" i="1"/>
  <c r="AU207" i="1" s="1"/>
  <c r="AT208" i="1"/>
  <c r="AU206" i="1"/>
  <c r="AU205" i="1" s="1"/>
  <c r="AU204" i="1" s="1"/>
  <c r="AW205" i="1"/>
  <c r="AW204" i="1" s="1"/>
  <c r="AV205" i="1"/>
  <c r="AV204" i="1" s="1"/>
  <c r="AT205" i="1"/>
  <c r="AV202" i="1"/>
  <c r="AW201" i="1"/>
  <c r="AW200" i="1" s="1"/>
  <c r="AU201" i="1"/>
  <c r="AU200" i="1" s="1"/>
  <c r="AT201" i="1"/>
  <c r="AU199" i="1"/>
  <c r="AU198" i="1" s="1"/>
  <c r="AU197" i="1" s="1"/>
  <c r="AW198" i="1"/>
  <c r="AW197" i="1" s="1"/>
  <c r="AV198" i="1"/>
  <c r="AT198" i="1"/>
  <c r="AT197" i="1" s="1"/>
  <c r="AV197" i="1"/>
  <c r="AW195" i="1"/>
  <c r="AW194" i="1" s="1"/>
  <c r="AV195" i="1"/>
  <c r="AV194" i="1" s="1"/>
  <c r="AU195" i="1"/>
  <c r="AU194" i="1" s="1"/>
  <c r="AT195" i="1"/>
  <c r="AV192" i="1"/>
  <c r="AW191" i="1"/>
  <c r="AW190" i="1" s="1"/>
  <c r="AW189" i="1" s="1"/>
  <c r="AU191" i="1"/>
  <c r="AT191" i="1"/>
  <c r="AU190" i="1"/>
  <c r="AU189" i="1" s="1"/>
  <c r="AV187" i="1"/>
  <c r="AV186" i="1" s="1"/>
  <c r="AV185" i="1" s="1"/>
  <c r="AV184" i="1" s="1"/>
  <c r="AW186" i="1"/>
  <c r="AW185" i="1" s="1"/>
  <c r="AW184" i="1" s="1"/>
  <c r="AU186" i="1"/>
  <c r="AU185" i="1" s="1"/>
  <c r="AU184" i="1" s="1"/>
  <c r="AT186" i="1"/>
  <c r="AW182" i="1"/>
  <c r="AV182" i="1"/>
  <c r="AU182" i="1"/>
  <c r="AT182" i="1"/>
  <c r="AW181" i="1"/>
  <c r="AV181" i="1"/>
  <c r="AU181" i="1"/>
  <c r="AT181" i="1"/>
  <c r="AW179" i="1"/>
  <c r="AV179" i="1"/>
  <c r="AU179" i="1"/>
  <c r="AU178" i="1" s="1"/>
  <c r="AT179" i="1"/>
  <c r="AT178" i="1" s="1"/>
  <c r="AW178" i="1"/>
  <c r="AV178" i="1"/>
  <c r="AW176" i="1"/>
  <c r="AW175" i="1" s="1"/>
  <c r="AV176" i="1"/>
  <c r="AU176" i="1"/>
  <c r="AT176" i="1"/>
  <c r="AV175" i="1"/>
  <c r="AU175" i="1"/>
  <c r="AT175" i="1"/>
  <c r="AU174" i="1"/>
  <c r="AW173" i="1"/>
  <c r="AW172" i="1" s="1"/>
  <c r="AV173" i="1"/>
  <c r="AV172" i="1" s="1"/>
  <c r="AT173" i="1"/>
  <c r="AW171" i="1"/>
  <c r="AW170" i="1"/>
  <c r="AV170" i="1"/>
  <c r="AU170" i="1"/>
  <c r="AT170" i="1"/>
  <c r="AW169" i="1"/>
  <c r="AW168" i="1" s="1"/>
  <c r="AW167" i="1" s="1"/>
  <c r="AV168" i="1"/>
  <c r="AU168" i="1"/>
  <c r="AT168" i="1"/>
  <c r="AT167" i="1"/>
  <c r="AV166" i="1"/>
  <c r="AW165" i="1"/>
  <c r="AU165" i="1"/>
  <c r="AT165" i="1"/>
  <c r="AT164" i="1" s="1"/>
  <c r="AW164" i="1"/>
  <c r="AU164" i="1"/>
  <c r="AV163" i="1"/>
  <c r="AV162" i="1" s="1"/>
  <c r="AW162" i="1"/>
  <c r="AU162" i="1"/>
  <c r="AT162" i="1"/>
  <c r="AV161" i="1"/>
  <c r="AV160" i="1" s="1"/>
  <c r="AW160" i="1"/>
  <c r="AU160" i="1"/>
  <c r="AT160" i="1"/>
  <c r="AW159" i="1"/>
  <c r="AV158" i="1"/>
  <c r="AW157" i="1"/>
  <c r="AU157" i="1"/>
  <c r="AU156" i="1" s="1"/>
  <c r="AT157" i="1"/>
  <c r="AW156" i="1"/>
  <c r="AV155" i="1"/>
  <c r="AW154" i="1"/>
  <c r="AU154" i="1"/>
  <c r="AT154" i="1"/>
  <c r="AV153" i="1"/>
  <c r="AV152" i="1" s="1"/>
  <c r="AW152" i="1"/>
  <c r="AU152" i="1"/>
  <c r="AU151" i="1" s="1"/>
  <c r="AT152" i="1"/>
  <c r="AU150" i="1"/>
  <c r="AU149" i="1" s="1"/>
  <c r="AU148" i="1" s="1"/>
  <c r="AW149" i="1"/>
  <c r="AV149" i="1"/>
  <c r="AV148" i="1" s="1"/>
  <c r="AT149" i="1"/>
  <c r="AW148" i="1"/>
  <c r="AV145" i="1"/>
  <c r="AW144" i="1"/>
  <c r="AW143" i="1" s="1"/>
  <c r="AU144" i="1"/>
  <c r="AU143" i="1" s="1"/>
  <c r="AT144" i="1"/>
  <c r="AU142" i="1"/>
  <c r="AU141" i="1" s="1"/>
  <c r="AU140" i="1" s="1"/>
  <c r="AW141" i="1"/>
  <c r="AV141" i="1"/>
  <c r="AT141" i="1"/>
  <c r="AW140" i="1"/>
  <c r="AV140" i="1"/>
  <c r="AW138" i="1"/>
  <c r="AV138" i="1"/>
  <c r="AU138" i="1"/>
  <c r="AU137" i="1" s="1"/>
  <c r="AW137" i="1"/>
  <c r="AV136" i="1"/>
  <c r="AV135" i="1" s="1"/>
  <c r="AV134" i="1" s="1"/>
  <c r="AW135" i="1"/>
  <c r="AW134" i="1" s="1"/>
  <c r="AU135" i="1"/>
  <c r="AU134" i="1" s="1"/>
  <c r="AT135" i="1"/>
  <c r="AV133" i="1"/>
  <c r="AW132" i="1"/>
  <c r="AU132" i="1"/>
  <c r="AU131" i="1" s="1"/>
  <c r="AT132" i="1"/>
  <c r="AW131" i="1"/>
  <c r="AV130" i="1"/>
  <c r="AW129" i="1"/>
  <c r="AW128" i="1" s="1"/>
  <c r="AU129" i="1"/>
  <c r="AU128" i="1" s="1"/>
  <c r="AT129" i="1"/>
  <c r="AU127" i="1"/>
  <c r="AW126" i="1"/>
  <c r="AW125" i="1" s="1"/>
  <c r="AV126" i="1"/>
  <c r="AV125" i="1" s="1"/>
  <c r="AT126" i="1"/>
  <c r="AT125" i="1"/>
  <c r="AV123" i="1"/>
  <c r="AW122" i="1"/>
  <c r="AU122" i="1"/>
  <c r="AU121" i="1" s="1"/>
  <c r="AT122" i="1"/>
  <c r="AT121" i="1" s="1"/>
  <c r="AW121" i="1"/>
  <c r="AV120" i="1"/>
  <c r="AW119" i="1"/>
  <c r="AW118" i="1" s="1"/>
  <c r="AW117" i="1" s="1"/>
  <c r="AU119" i="1"/>
  <c r="AU118" i="1" s="1"/>
  <c r="AT119" i="1"/>
  <c r="AV115" i="1"/>
  <c r="AW114" i="1"/>
  <c r="AW113" i="1" s="1"/>
  <c r="AU114" i="1"/>
  <c r="AU113" i="1" s="1"/>
  <c r="AT114" i="1"/>
  <c r="AU112" i="1"/>
  <c r="AW111" i="1"/>
  <c r="AV111" i="1"/>
  <c r="AT111" i="1"/>
  <c r="AU110" i="1"/>
  <c r="AW109" i="1"/>
  <c r="AW108" i="1" s="1"/>
  <c r="AV109" i="1"/>
  <c r="AV108" i="1" s="1"/>
  <c r="AT109" i="1"/>
  <c r="AV106" i="1"/>
  <c r="AW105" i="1"/>
  <c r="AW104" i="1" s="1"/>
  <c r="AW103" i="1" s="1"/>
  <c r="AU105" i="1"/>
  <c r="AU104" i="1" s="1"/>
  <c r="AU103" i="1" s="1"/>
  <c r="AT105" i="1"/>
  <c r="AW101" i="1"/>
  <c r="AW100" i="1" s="1"/>
  <c r="AV101" i="1"/>
  <c r="AU101" i="1"/>
  <c r="AU100" i="1" s="1"/>
  <c r="AT101" i="1"/>
  <c r="AT100" i="1" s="1"/>
  <c r="AV99" i="1"/>
  <c r="AW98" i="1"/>
  <c r="AW97" i="1" s="1"/>
  <c r="AU98" i="1"/>
  <c r="AU97" i="1" s="1"/>
  <c r="AT98" i="1"/>
  <c r="AV96" i="1"/>
  <c r="BC96" i="1" s="1"/>
  <c r="AW95" i="1"/>
  <c r="AW94" i="1" s="1"/>
  <c r="AU95" i="1"/>
  <c r="AU94" i="1" s="1"/>
  <c r="AT95" i="1"/>
  <c r="AT94" i="1" s="1"/>
  <c r="AV92" i="1"/>
  <c r="AW91" i="1"/>
  <c r="AW90" i="1" s="1"/>
  <c r="AU91" i="1"/>
  <c r="AU90" i="1" s="1"/>
  <c r="AT91" i="1"/>
  <c r="AU89" i="1"/>
  <c r="AW88" i="1"/>
  <c r="AW87" i="1" s="1"/>
  <c r="AV88" i="1"/>
  <c r="AV87" i="1" s="1"/>
  <c r="AT88" i="1"/>
  <c r="AT87" i="1"/>
  <c r="AV84" i="1"/>
  <c r="AW83" i="1"/>
  <c r="AU83" i="1"/>
  <c r="AT83" i="1"/>
  <c r="AV82" i="1"/>
  <c r="AW81" i="1"/>
  <c r="AU81" i="1"/>
  <c r="AT81" i="1"/>
  <c r="AV80" i="1"/>
  <c r="AW79" i="1"/>
  <c r="AU79" i="1"/>
  <c r="AT79" i="1"/>
  <c r="AW78" i="1"/>
  <c r="AW77" i="1" s="1"/>
  <c r="AW76" i="1" s="1"/>
  <c r="AU75" i="1"/>
  <c r="AW74" i="1"/>
  <c r="AV74" i="1"/>
  <c r="AT74" i="1"/>
  <c r="AW73" i="1"/>
  <c r="AV72" i="1"/>
  <c r="AU72" i="1"/>
  <c r="AT72" i="1"/>
  <c r="AW71" i="1"/>
  <c r="AV70" i="1"/>
  <c r="AU70" i="1"/>
  <c r="AT70" i="1"/>
  <c r="AV69" i="1"/>
  <c r="AV68" i="1" s="1"/>
  <c r="AV67" i="1" s="1"/>
  <c r="AV66" i="1"/>
  <c r="AV65" i="1" s="1"/>
  <c r="AV64" i="1" s="1"/>
  <c r="AW65" i="1"/>
  <c r="AU65" i="1"/>
  <c r="AU64" i="1" s="1"/>
  <c r="AT65" i="1"/>
  <c r="AT64" i="1" s="1"/>
  <c r="AW64" i="1"/>
  <c r="AW62" i="1"/>
  <c r="AV62" i="1"/>
  <c r="AU62" i="1"/>
  <c r="AU61" i="1" s="1"/>
  <c r="AT62" i="1"/>
  <c r="AW61" i="1"/>
  <c r="AV61" i="1"/>
  <c r="AT61" i="1"/>
  <c r="AV60" i="1"/>
  <c r="BC60" i="1" s="1"/>
  <c r="AW59" i="1"/>
  <c r="AW58" i="1" s="1"/>
  <c r="AU59" i="1"/>
  <c r="AU58" i="1" s="1"/>
  <c r="AT59" i="1"/>
  <c r="AT58" i="1" s="1"/>
  <c r="AV57" i="1"/>
  <c r="AW56" i="1"/>
  <c r="AW55" i="1" s="1"/>
  <c r="AU56" i="1"/>
  <c r="AU55" i="1" s="1"/>
  <c r="AT56" i="1"/>
  <c r="AT55" i="1" s="1"/>
  <c r="AV54" i="1"/>
  <c r="AW53" i="1"/>
  <c r="AU53" i="1"/>
  <c r="AT53" i="1"/>
  <c r="AT52" i="1" s="1"/>
  <c r="AW52" i="1"/>
  <c r="AU52" i="1"/>
  <c r="AV51" i="1"/>
  <c r="AW50" i="1"/>
  <c r="AV50" i="1"/>
  <c r="AU50" i="1"/>
  <c r="AT50" i="1"/>
  <c r="BC50" i="1" s="1"/>
  <c r="AW49" i="1"/>
  <c r="AV49" i="1"/>
  <c r="AU49" i="1"/>
  <c r="AT49" i="1"/>
  <c r="BC49" i="1" s="1"/>
  <c r="AV48" i="1"/>
  <c r="AW47" i="1"/>
  <c r="AU47" i="1"/>
  <c r="AU46" i="1" s="1"/>
  <c r="AT47" i="1"/>
  <c r="AT46" i="1" s="1"/>
  <c r="AW46" i="1"/>
  <c r="AV45" i="1"/>
  <c r="AW44" i="1"/>
  <c r="AW43" i="1" s="1"/>
  <c r="AU44" i="1"/>
  <c r="AU43" i="1" s="1"/>
  <c r="AT44" i="1"/>
  <c r="AU42" i="1"/>
  <c r="AU41" i="1" s="1"/>
  <c r="AW41" i="1"/>
  <c r="AV41" i="1"/>
  <c r="AT41" i="1"/>
  <c r="AU40" i="1"/>
  <c r="AW39" i="1"/>
  <c r="AV39" i="1"/>
  <c r="AT39" i="1"/>
  <c r="AU38" i="1"/>
  <c r="AW37" i="1"/>
  <c r="AW36" i="1" s="1"/>
  <c r="AV37" i="1"/>
  <c r="AV36" i="1" s="1"/>
  <c r="AT37" i="1"/>
  <c r="AU34" i="1"/>
  <c r="AW33" i="1"/>
  <c r="AW32" i="1" s="1"/>
  <c r="AW31" i="1" s="1"/>
  <c r="AV33" i="1"/>
  <c r="AV32" i="1" s="1"/>
  <c r="AV31" i="1" s="1"/>
  <c r="AT33" i="1"/>
  <c r="AW30" i="1"/>
  <c r="AV29" i="1"/>
  <c r="AV28" i="1" s="1"/>
  <c r="AU29" i="1"/>
  <c r="AU28" i="1" s="1"/>
  <c r="AT29" i="1"/>
  <c r="AV27" i="1"/>
  <c r="AW26" i="1"/>
  <c r="AW25" i="1" s="1"/>
  <c r="AU26" i="1"/>
  <c r="AU25" i="1" s="1"/>
  <c r="AT26" i="1"/>
  <c r="AT25" i="1" s="1"/>
  <c r="AV24" i="1"/>
  <c r="AW23" i="1"/>
  <c r="AW22" i="1" s="1"/>
  <c r="AU23" i="1"/>
  <c r="AU22" i="1" s="1"/>
  <c r="AT23" i="1"/>
  <c r="AV21" i="1"/>
  <c r="AW20" i="1"/>
  <c r="AU20" i="1"/>
  <c r="AT20" i="1"/>
  <c r="AV19" i="1"/>
  <c r="AW18" i="1"/>
  <c r="AU18" i="1"/>
  <c r="AT18" i="1"/>
  <c r="AV17" i="1"/>
  <c r="AW16" i="1"/>
  <c r="AU16" i="1"/>
  <c r="AU15" i="1" s="1"/>
  <c r="AT16" i="1"/>
  <c r="AV14" i="1"/>
  <c r="AW13" i="1"/>
  <c r="AW12" i="1" s="1"/>
  <c r="AU13" i="1"/>
  <c r="AU12" i="1" s="1"/>
  <c r="AT13" i="1"/>
  <c r="AT12" i="1" s="1"/>
  <c r="AV303" i="2" l="1"/>
  <c r="AV302" i="2" s="1"/>
  <c r="AU26" i="2"/>
  <c r="AW260" i="2"/>
  <c r="AU67" i="2"/>
  <c r="AU66" i="2" s="1"/>
  <c r="AV76" i="2"/>
  <c r="AV75" i="2" s="1"/>
  <c r="AV74" i="2" s="1"/>
  <c r="AV284" i="2"/>
  <c r="AV283" i="2" s="1"/>
  <c r="AV282" i="2" s="1"/>
  <c r="AV294" i="2"/>
  <c r="AT303" i="2"/>
  <c r="AT302" i="2" s="1"/>
  <c r="AU354" i="2"/>
  <c r="AU366" i="2"/>
  <c r="AU365" i="2" s="1"/>
  <c r="AT366" i="2"/>
  <c r="AT365" i="2" s="1"/>
  <c r="AU193" i="2"/>
  <c r="AW18" i="2"/>
  <c r="AW26" i="2"/>
  <c r="AW332" i="2"/>
  <c r="AV18" i="2"/>
  <c r="AW218" i="2"/>
  <c r="AW217" i="2" s="1"/>
  <c r="AW211" i="2" s="1"/>
  <c r="AV218" i="2"/>
  <c r="AV217" i="2" s="1"/>
  <c r="AW366" i="2"/>
  <c r="AW365" i="2" s="1"/>
  <c r="AW193" i="2"/>
  <c r="AT206" i="2"/>
  <c r="AT218" i="2"/>
  <c r="AT217" i="2" s="1"/>
  <c r="AT211" i="2" s="1"/>
  <c r="AU355" i="1"/>
  <c r="AV370" i="1"/>
  <c r="AW374" i="2"/>
  <c r="AW67" i="2"/>
  <c r="AW66" i="2" s="1"/>
  <c r="AT316" i="2"/>
  <c r="AT315" i="2" s="1"/>
  <c r="AT314" i="2" s="1"/>
  <c r="AT322" i="2"/>
  <c r="AT321" i="2" s="1"/>
  <c r="AU332" i="2"/>
  <c r="AW316" i="2"/>
  <c r="AW315" i="2" s="1"/>
  <c r="AW314" i="2" s="1"/>
  <c r="AU316" i="2"/>
  <c r="AU315" i="2" s="1"/>
  <c r="AU314" i="2" s="1"/>
  <c r="BC286" i="1"/>
  <c r="AW159" i="2"/>
  <c r="AT67" i="2"/>
  <c r="AT66" i="2" s="1"/>
  <c r="AW11" i="2"/>
  <c r="AT167" i="2"/>
  <c r="AT343" i="2"/>
  <c r="AT342" i="2" s="1"/>
  <c r="AU151" i="2"/>
  <c r="AW294" i="2"/>
  <c r="AU374" i="2"/>
  <c r="AT354" i="2"/>
  <c r="AW151" i="2"/>
  <c r="AU167" i="2"/>
  <c r="AU206" i="2"/>
  <c r="AV206" i="2"/>
  <c r="AW354" i="2"/>
  <c r="AU217" i="1"/>
  <c r="AU216" i="1" s="1"/>
  <c r="AU139" i="2"/>
  <c r="AU140" i="2"/>
  <c r="AV11" i="2"/>
  <c r="AT140" i="2"/>
  <c r="AT139" i="2"/>
  <c r="AW343" i="2"/>
  <c r="AW342" i="2" s="1"/>
  <c r="AW290" i="2"/>
  <c r="AW289" i="2" s="1"/>
  <c r="AT374" i="2"/>
  <c r="AT373" i="2" s="1"/>
  <c r="BC181" i="1"/>
  <c r="BC182" i="1"/>
  <c r="AU262" i="1"/>
  <c r="AU261" i="1" s="1"/>
  <c r="AU123" i="2"/>
  <c r="AU122" i="2" s="1"/>
  <c r="AU192" i="2"/>
  <c r="AT227" i="2"/>
  <c r="AT225" i="2" s="1"/>
  <c r="AV159" i="1"/>
  <c r="BC197" i="1"/>
  <c r="BC283" i="1"/>
  <c r="AW59" i="2"/>
  <c r="AW58" i="2" s="1"/>
  <c r="AW57" i="2" s="1"/>
  <c r="AW123" i="2"/>
  <c r="AW122" i="2" s="1"/>
  <c r="AU260" i="2"/>
  <c r="AV322" i="2"/>
  <c r="AV321" i="2" s="1"/>
  <c r="AU373" i="2"/>
  <c r="AU353" i="2" s="1"/>
  <c r="BC325" i="1"/>
  <c r="BC326" i="1"/>
  <c r="AV227" i="2"/>
  <c r="AW284" i="2"/>
  <c r="AW283" i="2" s="1"/>
  <c r="AW282" i="2" s="1"/>
  <c r="AW35" i="1"/>
  <c r="BC331" i="1"/>
  <c r="AT159" i="2"/>
  <c r="AW184" i="2"/>
  <c r="AW185" i="2"/>
  <c r="AW140" i="2"/>
  <c r="AW139" i="2"/>
  <c r="AU184" i="2"/>
  <c r="AU185" i="2"/>
  <c r="AT184" i="2"/>
  <c r="AT185" i="2"/>
  <c r="AW241" i="2"/>
  <c r="AW240" i="2" s="1"/>
  <c r="AW89" i="2"/>
  <c r="AW88" i="2" s="1"/>
  <c r="AW198" i="2"/>
  <c r="AU309" i="1"/>
  <c r="AU308" i="1" s="1"/>
  <c r="AU59" i="2"/>
  <c r="AU58" i="2" s="1"/>
  <c r="AU57" i="2" s="1"/>
  <c r="AU159" i="2"/>
  <c r="BC186" i="1"/>
  <c r="AW203" i="1"/>
  <c r="AU78" i="1"/>
  <c r="AU77" i="1" s="1"/>
  <c r="AU76" i="1" s="1"/>
  <c r="AW107" i="1"/>
  <c r="AT185" i="1"/>
  <c r="AW227" i="2"/>
  <c r="AU117" i="1"/>
  <c r="AV211" i="1"/>
  <c r="AV210" i="1" s="1"/>
  <c r="AW245" i="1"/>
  <c r="AU245" i="1"/>
  <c r="AW322" i="2"/>
  <c r="AW321" i="2" s="1"/>
  <c r="BC14" i="1"/>
  <c r="AV25" i="2"/>
  <c r="AV24" i="2" s="1"/>
  <c r="AV23" i="2" s="1"/>
  <c r="BC27" i="1"/>
  <c r="AV47" i="2"/>
  <c r="AV46" i="2" s="1"/>
  <c r="AV45" i="2" s="1"/>
  <c r="BC30" i="1"/>
  <c r="AW56" i="2"/>
  <c r="AW55" i="2" s="1"/>
  <c r="AW54" i="2" s="1"/>
  <c r="BC38" i="1"/>
  <c r="BC40" i="1"/>
  <c r="BC62" i="1"/>
  <c r="AW70" i="1"/>
  <c r="BC71" i="1"/>
  <c r="BC92" i="1"/>
  <c r="AT104" i="1"/>
  <c r="AT113" i="1"/>
  <c r="BC115" i="1"/>
  <c r="AV53" i="2"/>
  <c r="AV52" i="2" s="1"/>
  <c r="AV51" i="2" s="1"/>
  <c r="AV119" i="1"/>
  <c r="AV118" i="1" s="1"/>
  <c r="BC120" i="1"/>
  <c r="AT128" i="1"/>
  <c r="AT140" i="1"/>
  <c r="BC140" i="1" s="1"/>
  <c r="BC141" i="1"/>
  <c r="BC142" i="1"/>
  <c r="AU113" i="2"/>
  <c r="AU112" i="2" s="1"/>
  <c r="AU111" i="2" s="1"/>
  <c r="BC152" i="1"/>
  <c r="BC153" i="1"/>
  <c r="AV153" i="2"/>
  <c r="AV152" i="2" s="1"/>
  <c r="AV157" i="1"/>
  <c r="AV156" i="1" s="1"/>
  <c r="BC158" i="1"/>
  <c r="AU159" i="1"/>
  <c r="AU167" i="1"/>
  <c r="BC175" i="1"/>
  <c r="BC198" i="1"/>
  <c r="BC199" i="1"/>
  <c r="AU233" i="2"/>
  <c r="AU232" i="2" s="1"/>
  <c r="AU231" i="2" s="1"/>
  <c r="BC202" i="1"/>
  <c r="AT204" i="1"/>
  <c r="BC204" i="1" s="1"/>
  <c r="BC205" i="1"/>
  <c r="BC206" i="1"/>
  <c r="BC222" i="1"/>
  <c r="BC227" i="1"/>
  <c r="AV229" i="1"/>
  <c r="AV228" i="1" s="1"/>
  <c r="BC230" i="1"/>
  <c r="BC235" i="1"/>
  <c r="BC282" i="1"/>
  <c r="AU278" i="2"/>
  <c r="AU277" i="2" s="1"/>
  <c r="AU276" i="2" s="1"/>
  <c r="BC306" i="1"/>
  <c r="BC307" i="1"/>
  <c r="AU354" i="1"/>
  <c r="AV13" i="1"/>
  <c r="AV12" i="1" s="1"/>
  <c r="AU11" i="1"/>
  <c r="AT28" i="1"/>
  <c r="AU39" i="1"/>
  <c r="BC39" i="1" s="1"/>
  <c r="BC41" i="1"/>
  <c r="BC51" i="1"/>
  <c r="BC70" i="1"/>
  <c r="BC80" i="1"/>
  <c r="BC84" i="1"/>
  <c r="AW86" i="1"/>
  <c r="AT90" i="1"/>
  <c r="BC99" i="1"/>
  <c r="AT118" i="1"/>
  <c r="BC119" i="1"/>
  <c r="AW124" i="1"/>
  <c r="AT131" i="1"/>
  <c r="AV132" i="1"/>
  <c r="AV131" i="1" s="1"/>
  <c r="BC133" i="1"/>
  <c r="AV144" i="1"/>
  <c r="AV143" i="1" s="1"/>
  <c r="BC145" i="1"/>
  <c r="AV116" i="2"/>
  <c r="AV115" i="2" s="1"/>
  <c r="AV114" i="2" s="1"/>
  <c r="AT156" i="1"/>
  <c r="BC156" i="1" s="1"/>
  <c r="BC157" i="1"/>
  <c r="BC166" i="1"/>
  <c r="AV167" i="1"/>
  <c r="BC167" i="1" s="1"/>
  <c r="BC176" i="1"/>
  <c r="BC187" i="1"/>
  <c r="AV189" i="2"/>
  <c r="AV188" i="2" s="1"/>
  <c r="AV187" i="2" s="1"/>
  <c r="AV186" i="2" s="1"/>
  <c r="AV191" i="1"/>
  <c r="AV190" i="1" s="1"/>
  <c r="AV189" i="1" s="1"/>
  <c r="BC192" i="1"/>
  <c r="AU203" i="1"/>
  <c r="BC209" i="1"/>
  <c r="AU214" i="1"/>
  <c r="BC215" i="1"/>
  <c r="BC220" i="1"/>
  <c r="AV224" i="1"/>
  <c r="BC225" i="1"/>
  <c r="AT228" i="1"/>
  <c r="BC228" i="1" s="1"/>
  <c r="BC229" i="1"/>
  <c r="BC233" i="1"/>
  <c r="AW208" i="2"/>
  <c r="AW207" i="2" s="1"/>
  <c r="AT231" i="1"/>
  <c r="AV308" i="2"/>
  <c r="AV307" i="2" s="1"/>
  <c r="AV306" i="2" s="1"/>
  <c r="AV290" i="2" s="1"/>
  <c r="AV289" i="2" s="1"/>
  <c r="BC243" i="1"/>
  <c r="BC246" i="1"/>
  <c r="BC247" i="1"/>
  <c r="BC248" i="1"/>
  <c r="AU247" i="2"/>
  <c r="AU246" i="2" s="1"/>
  <c r="AU245" i="2" s="1"/>
  <c r="BC284" i="1"/>
  <c r="AW292" i="1"/>
  <c r="BC305" i="1"/>
  <c r="BC313" i="1"/>
  <c r="BC12" i="1"/>
  <c r="AW15" i="1"/>
  <c r="AV26" i="1"/>
  <c r="AV25" i="1" s="1"/>
  <c r="BC25" i="1" s="1"/>
  <c r="AT32" i="1"/>
  <c r="BC34" i="1"/>
  <c r="AU121" i="2"/>
  <c r="AU120" i="2" s="1"/>
  <c r="AU119" i="2" s="1"/>
  <c r="AU118" i="2" s="1"/>
  <c r="AU117" i="2" s="1"/>
  <c r="BC42" i="1"/>
  <c r="AU17" i="2"/>
  <c r="AU16" i="2" s="1"/>
  <c r="BC64" i="1"/>
  <c r="BC65" i="1"/>
  <c r="BC66" i="1"/>
  <c r="AV360" i="2"/>
  <c r="AV359" i="2" s="1"/>
  <c r="AV358" i="2" s="1"/>
  <c r="BC75" i="1"/>
  <c r="AT97" i="1"/>
  <c r="AU22" i="2"/>
  <c r="AU21" i="2" s="1"/>
  <c r="BC112" i="1"/>
  <c r="BC123" i="1"/>
  <c r="AV107" i="2"/>
  <c r="AV106" i="2" s="1"/>
  <c r="AV105" i="2" s="1"/>
  <c r="BC127" i="1"/>
  <c r="AU92" i="2"/>
  <c r="AU91" i="2" s="1"/>
  <c r="AU90" i="2" s="1"/>
  <c r="AU89" i="2" s="1"/>
  <c r="AU88" i="2" s="1"/>
  <c r="AT134" i="1"/>
  <c r="BC134" i="1" s="1"/>
  <c r="BC135" i="1"/>
  <c r="BC136" i="1"/>
  <c r="AT143" i="1"/>
  <c r="BC143" i="1" s="1"/>
  <c r="BC144" i="1"/>
  <c r="AW151" i="1"/>
  <c r="AW147" i="1" s="1"/>
  <c r="AW146" i="1" s="1"/>
  <c r="BC160" i="1"/>
  <c r="BC161" i="1"/>
  <c r="AV161" i="2"/>
  <c r="AV160" i="2" s="1"/>
  <c r="BC178" i="1"/>
  <c r="AT190" i="1"/>
  <c r="BC191" i="1"/>
  <c r="AT207" i="1"/>
  <c r="AT211" i="1"/>
  <c r="BC212" i="1"/>
  <c r="BC213" i="1"/>
  <c r="BC214" i="1"/>
  <c r="BC224" i="1"/>
  <c r="BC261" i="1"/>
  <c r="BC262" i="1"/>
  <c r="AT280" i="1"/>
  <c r="AT289" i="1"/>
  <c r="BC289" i="1" s="1"/>
  <c r="BC290" i="1"/>
  <c r="AT302" i="1"/>
  <c r="BC302" i="1" s="1"/>
  <c r="BC303" i="1"/>
  <c r="AV318" i="2"/>
  <c r="AV317" i="2" s="1"/>
  <c r="BC311" i="1"/>
  <c r="AU314" i="1"/>
  <c r="BC13" i="1"/>
  <c r="AV47" i="1"/>
  <c r="AV46" i="1" s="1"/>
  <c r="BC46" i="1" s="1"/>
  <c r="BC48" i="1"/>
  <c r="AV41" i="2"/>
  <c r="AV40" i="2" s="1"/>
  <c r="AV39" i="2" s="1"/>
  <c r="BC54" i="1"/>
  <c r="AV56" i="1"/>
  <c r="AV55" i="1" s="1"/>
  <c r="BC55" i="1" s="1"/>
  <c r="BC57" i="1"/>
  <c r="BC61" i="1"/>
  <c r="AW72" i="1"/>
  <c r="BC72" i="1" s="1"/>
  <c r="BC73" i="1"/>
  <c r="BC82" i="1"/>
  <c r="AU88" i="1"/>
  <c r="AU87" i="1" s="1"/>
  <c r="AU86" i="1" s="1"/>
  <c r="BC89" i="1"/>
  <c r="AU87" i="2"/>
  <c r="AU86" i="2" s="1"/>
  <c r="AU85" i="2" s="1"/>
  <c r="AU84" i="2" s="1"/>
  <c r="AU83" i="2" s="1"/>
  <c r="AU93" i="1"/>
  <c r="BC106" i="1"/>
  <c r="AV138" i="2"/>
  <c r="AV137" i="2" s="1"/>
  <c r="AV136" i="2" s="1"/>
  <c r="AV135" i="2" s="1"/>
  <c r="AV134" i="2" s="1"/>
  <c r="AU109" i="1"/>
  <c r="BC109" i="1" s="1"/>
  <c r="BC110" i="1"/>
  <c r="AU126" i="1"/>
  <c r="AU125" i="1" s="1"/>
  <c r="BC125" i="1" s="1"/>
  <c r="AV129" i="1"/>
  <c r="AV128" i="1" s="1"/>
  <c r="BC130" i="1"/>
  <c r="AT148" i="1"/>
  <c r="BC148" i="1" s="1"/>
  <c r="BC149" i="1"/>
  <c r="BC150" i="1"/>
  <c r="AT159" i="1"/>
  <c r="BC159" i="1" s="1"/>
  <c r="BC162" i="1"/>
  <c r="BC163" i="1"/>
  <c r="BC168" i="1"/>
  <c r="BC169" i="1"/>
  <c r="AW169" i="2"/>
  <c r="AW168" i="2" s="1"/>
  <c r="BC170" i="1"/>
  <c r="BC171" i="1"/>
  <c r="AW171" i="2"/>
  <c r="AW170" i="2" s="1"/>
  <c r="AU173" i="1"/>
  <c r="AU172" i="1" s="1"/>
  <c r="BC174" i="1"/>
  <c r="AU174" i="2"/>
  <c r="AU173" i="2" s="1"/>
  <c r="AU172" i="2" s="1"/>
  <c r="BC179" i="1"/>
  <c r="AT241" i="1"/>
  <c r="BC265" i="1"/>
  <c r="BC266" i="1"/>
  <c r="BC267" i="1"/>
  <c r="AU244" i="2"/>
  <c r="AU243" i="2" s="1"/>
  <c r="AU242" i="2" s="1"/>
  <c r="AW264" i="1"/>
  <c r="BC287" i="1"/>
  <c r="BC288" i="1"/>
  <c r="AU325" i="2"/>
  <c r="AU324" i="2" s="1"/>
  <c r="AU323" i="2" s="1"/>
  <c r="AT309" i="1"/>
  <c r="AW333" i="1"/>
  <c r="AU313" i="2"/>
  <c r="AU312" i="2" s="1"/>
  <c r="AU311" i="2" s="1"/>
  <c r="AU310" i="2" s="1"/>
  <c r="AU309" i="2" s="1"/>
  <c r="AT370" i="1"/>
  <c r="AV352" i="2"/>
  <c r="AV351" i="2" s="1"/>
  <c r="AV350" i="2" s="1"/>
  <c r="AV343" i="2" s="1"/>
  <c r="AV342" i="2" s="1"/>
  <c r="AT334" i="1"/>
  <c r="BC336" i="1"/>
  <c r="AU304" i="2"/>
  <c r="AU303" i="2" s="1"/>
  <c r="AU302" i="2" s="1"/>
  <c r="BC339" i="1"/>
  <c r="AV345" i="1"/>
  <c r="AV344" i="1" s="1"/>
  <c r="AU370" i="1"/>
  <c r="AW384" i="2"/>
  <c r="AW383" i="2" s="1"/>
  <c r="AW382" i="2" s="1"/>
  <c r="AU190" i="2"/>
  <c r="AU191" i="2"/>
  <c r="AW226" i="2"/>
  <c r="AW225" i="2"/>
  <c r="AV266" i="2"/>
  <c r="AV265" i="2" s="1"/>
  <c r="AU288" i="2"/>
  <c r="AU287" i="2" s="1"/>
  <c r="BC327" i="1"/>
  <c r="AU293" i="2"/>
  <c r="AU292" i="2" s="1"/>
  <c r="AU291" i="2" s="1"/>
  <c r="BC332" i="1"/>
  <c r="AU335" i="1"/>
  <c r="AU334" i="1" s="1"/>
  <c r="AT337" i="1"/>
  <c r="AW345" i="1"/>
  <c r="AW344" i="1" s="1"/>
  <c r="AU301" i="2"/>
  <c r="AU300" i="2" s="1"/>
  <c r="AU299" i="2" s="1"/>
  <c r="AW383" i="1"/>
  <c r="AW382" i="1" s="1"/>
  <c r="AW381" i="1" s="1"/>
  <c r="AW380" i="1" s="1"/>
  <c r="AW318" i="1"/>
  <c r="AW314" i="1" s="1"/>
  <c r="AT329" i="1"/>
  <c r="BC329" i="1" s="1"/>
  <c r="BC330" i="1"/>
  <c r="AU298" i="2"/>
  <c r="AU297" i="2" s="1"/>
  <c r="AW356" i="1"/>
  <c r="AU346" i="2"/>
  <c r="AU345" i="2" s="1"/>
  <c r="AU344" i="2" s="1"/>
  <c r="AU343" i="2" s="1"/>
  <c r="AU342" i="2" s="1"/>
  <c r="AV378" i="2"/>
  <c r="AV377" i="2" s="1"/>
  <c r="AV374" i="2" s="1"/>
  <c r="AT151" i="2"/>
  <c r="AU227" i="2"/>
  <c r="AU322" i="2"/>
  <c r="AU321" i="2" s="1"/>
  <c r="AT193" i="2"/>
  <c r="BC263" i="1"/>
  <c r="BC285" i="1"/>
  <c r="AV95" i="1"/>
  <c r="AV94" i="1" s="1"/>
  <c r="BC94" i="1" s="1"/>
  <c r="AV127" i="2"/>
  <c r="AV126" i="2" s="1"/>
  <c r="AV125" i="2" s="1"/>
  <c r="AV124" i="2" s="1"/>
  <c r="AT22" i="1"/>
  <c r="BC24" i="1"/>
  <c r="BC21" i="1"/>
  <c r="BC155" i="1"/>
  <c r="AT151" i="1"/>
  <c r="BC19" i="1"/>
  <c r="AT43" i="1"/>
  <c r="BC45" i="1"/>
  <c r="AV137" i="1"/>
  <c r="AW394" i="1"/>
  <c r="AW393" i="1" s="1"/>
  <c r="AW392" i="1" s="1"/>
  <c r="AV381" i="2"/>
  <c r="AV380" i="2" s="1"/>
  <c r="AV379" i="2" s="1"/>
  <c r="AT400" i="1"/>
  <c r="AT394" i="1" s="1"/>
  <c r="AT393" i="1" s="1"/>
  <c r="AT392" i="1" s="1"/>
  <c r="AV401" i="1"/>
  <c r="AV400" i="1" s="1"/>
  <c r="AV370" i="2"/>
  <c r="AV369" i="2" s="1"/>
  <c r="AV368" i="2"/>
  <c r="AV367" i="2" s="1"/>
  <c r="AV388" i="1"/>
  <c r="AV372" i="2"/>
  <c r="AT332" i="2"/>
  <c r="AV338" i="2"/>
  <c r="AV337" i="2" s="1"/>
  <c r="AV336" i="2"/>
  <c r="AV335" i="2" s="1"/>
  <c r="AV357" i="1"/>
  <c r="AV334" i="2"/>
  <c r="AV333" i="2" s="1"/>
  <c r="AT356" i="1"/>
  <c r="AW355" i="1"/>
  <c r="AW354" i="1" s="1"/>
  <c r="AW353" i="1" s="1"/>
  <c r="BC324" i="1"/>
  <c r="AT260" i="2"/>
  <c r="AV264" i="2"/>
  <c r="AV263" i="2" s="1"/>
  <c r="AV260" i="2" s="1"/>
  <c r="AV321" i="1"/>
  <c r="BC321" i="1" s="1"/>
  <c r="BC322" i="1"/>
  <c r="BC320" i="1"/>
  <c r="AT318" i="1"/>
  <c r="AT315" i="1"/>
  <c r="AV316" i="1"/>
  <c r="AV315" i="1" s="1"/>
  <c r="AV239" i="2"/>
  <c r="AV238" i="2" s="1"/>
  <c r="AV237" i="2" s="1"/>
  <c r="AV236" i="2" s="1"/>
  <c r="AV235" i="2" s="1"/>
  <c r="AV300" i="1"/>
  <c r="AV299" i="1" s="1"/>
  <c r="AT299" i="1"/>
  <c r="AV297" i="1"/>
  <c r="AV296" i="1" s="1"/>
  <c r="BC298" i="1"/>
  <c r="AT296" i="1"/>
  <c r="AV278" i="1"/>
  <c r="AV277" i="1" s="1"/>
  <c r="BC279" i="1"/>
  <c r="AT277" i="1"/>
  <c r="BC271" i="1"/>
  <c r="BC272" i="1"/>
  <c r="BC273" i="1"/>
  <c r="AV259" i="1"/>
  <c r="AV258" i="1" s="1"/>
  <c r="BC258" i="1" s="1"/>
  <c r="BC254" i="1"/>
  <c r="BC295" i="1"/>
  <c r="AV259" i="2"/>
  <c r="AV258" i="2" s="1"/>
  <c r="AV257" i="2" s="1"/>
  <c r="AT293" i="1"/>
  <c r="BC274" i="1"/>
  <c r="BC275" i="1"/>
  <c r="BC276" i="1"/>
  <c r="AV272" i="2"/>
  <c r="AV271" i="2" s="1"/>
  <c r="AV270" i="2" s="1"/>
  <c r="BC270" i="1"/>
  <c r="AT268" i="1"/>
  <c r="AV256" i="2"/>
  <c r="AV255" i="2" s="1"/>
  <c r="AV254" i="2" s="1"/>
  <c r="BC257" i="1"/>
  <c r="AT255" i="1"/>
  <c r="BC251" i="1"/>
  <c r="AT249" i="1"/>
  <c r="AV253" i="2"/>
  <c r="AV252" i="2" s="1"/>
  <c r="AV251" i="2" s="1"/>
  <c r="BC17" i="1"/>
  <c r="AV100" i="1"/>
  <c r="BC100" i="1" s="1"/>
  <c r="BC101" i="1"/>
  <c r="AT194" i="1"/>
  <c r="BC194" i="1" s="1"/>
  <c r="BC195" i="1"/>
  <c r="AW210" i="2"/>
  <c r="AW209" i="2" s="1"/>
  <c r="AW206" i="2" s="1"/>
  <c r="AW192" i="2" s="1"/>
  <c r="AW234" i="1"/>
  <c r="BC234" i="1" s="1"/>
  <c r="AV205" i="2"/>
  <c r="AV204" i="2" s="1"/>
  <c r="AV203" i="2" s="1"/>
  <c r="AT198" i="2"/>
  <c r="AV202" i="2"/>
  <c r="AV201" i="2" s="1"/>
  <c r="AU211" i="1"/>
  <c r="AU210" i="1" s="1"/>
  <c r="AT11" i="2"/>
  <c r="AT108" i="1"/>
  <c r="AU111" i="1"/>
  <c r="BC111" i="1" s="1"/>
  <c r="AU20" i="2"/>
  <c r="AU19" i="2" s="1"/>
  <c r="AU18" i="2" s="1"/>
  <c r="AT123" i="2"/>
  <c r="AT122" i="2" s="1"/>
  <c r="AV130" i="2"/>
  <c r="AV129" i="2" s="1"/>
  <c r="AV128" i="2" s="1"/>
  <c r="AV123" i="2" s="1"/>
  <c r="AV122" i="2" s="1"/>
  <c r="AV144" i="2"/>
  <c r="AV143" i="2" s="1"/>
  <c r="AV142" i="2" s="1"/>
  <c r="AV141" i="2" s="1"/>
  <c r="AV65" i="2"/>
  <c r="AV64" i="2" s="1"/>
  <c r="AV63" i="2"/>
  <c r="AV62" i="2" s="1"/>
  <c r="AT59" i="2"/>
  <c r="AT58" i="2" s="1"/>
  <c r="AT57" i="2" s="1"/>
  <c r="AT78" i="1"/>
  <c r="AV81" i="1"/>
  <c r="BC81" i="1" s="1"/>
  <c r="AT69" i="1"/>
  <c r="AV50" i="2"/>
  <c r="AV49" i="2" s="1"/>
  <c r="AV48" i="2" s="1"/>
  <c r="AV38" i="2"/>
  <c r="AV37" i="2" s="1"/>
  <c r="AV36" i="2" s="1"/>
  <c r="AU15" i="2"/>
  <c r="AU14" i="2" s="1"/>
  <c r="AU13" i="2"/>
  <c r="AU12" i="2" s="1"/>
  <c r="AT36" i="1"/>
  <c r="AV35" i="2"/>
  <c r="AV34" i="2" s="1"/>
  <c r="AV33" i="2" s="1"/>
  <c r="AV23" i="1"/>
  <c r="AV22" i="1" s="1"/>
  <c r="AV32" i="2"/>
  <c r="AV31" i="2" s="1"/>
  <c r="AV30" i="2"/>
  <c r="AV29" i="2" s="1"/>
  <c r="AT26" i="2"/>
  <c r="AV28" i="2"/>
  <c r="AV27" i="2" s="1"/>
  <c r="AT15" i="1"/>
  <c r="AV16" i="1"/>
  <c r="BC16" i="1" s="1"/>
  <c r="AT223" i="1"/>
  <c r="AV200" i="2"/>
  <c r="AV199" i="2" s="1"/>
  <c r="AV197" i="2"/>
  <c r="AV196" i="2" s="1"/>
  <c r="AT218" i="1"/>
  <c r="AV219" i="1"/>
  <c r="BC219" i="1" s="1"/>
  <c r="AV195" i="2"/>
  <c r="AV194" i="2" s="1"/>
  <c r="AV216" i="2"/>
  <c r="AV215" i="2" s="1"/>
  <c r="AV214" i="2" s="1"/>
  <c r="AV213" i="2" s="1"/>
  <c r="AV212" i="2" s="1"/>
  <c r="AT147" i="2"/>
  <c r="AT145" i="2" s="1"/>
  <c r="AV158" i="2"/>
  <c r="AV157" i="2" s="1"/>
  <c r="AV156" i="2" s="1"/>
  <c r="AV166" i="2"/>
  <c r="AV165" i="2" s="1"/>
  <c r="AV164" i="2" s="1"/>
  <c r="AV70" i="2"/>
  <c r="AV69" i="2" s="1"/>
  <c r="AV68" i="2" s="1"/>
  <c r="AV67" i="2" s="1"/>
  <c r="AV66" i="2" s="1"/>
  <c r="AV59" i="1"/>
  <c r="AV58" i="1" s="1"/>
  <c r="BC58" i="1" s="1"/>
  <c r="AV155" i="2"/>
  <c r="AV154" i="2" s="1"/>
  <c r="AV151" i="2" s="1"/>
  <c r="AT294" i="2"/>
  <c r="AT290" i="2" s="1"/>
  <c r="AT289" i="2" s="1"/>
  <c r="AU225" i="2"/>
  <c r="AU226" i="2"/>
  <c r="AU193" i="1"/>
  <c r="AT226" i="2"/>
  <c r="AV225" i="2"/>
  <c r="AV226" i="2"/>
  <c r="AT76" i="2"/>
  <c r="AT75" i="2" s="1"/>
  <c r="AT74" i="2" s="1"/>
  <c r="AW80" i="2"/>
  <c r="AW79" i="2" s="1"/>
  <c r="AW78" i="2"/>
  <c r="AW77" i="2" s="1"/>
  <c r="AT355" i="1"/>
  <c r="AU82" i="2"/>
  <c r="AU81" i="2" s="1"/>
  <c r="AU76" i="2" s="1"/>
  <c r="AU75" i="2" s="1"/>
  <c r="AU74" i="2" s="1"/>
  <c r="AU74" i="1"/>
  <c r="AU69" i="1" s="1"/>
  <c r="AU68" i="1" s="1"/>
  <c r="AU67" i="1" s="1"/>
  <c r="AT203" i="1"/>
  <c r="AU224" i="2"/>
  <c r="AU223" i="2" s="1"/>
  <c r="AU222" i="2" s="1"/>
  <c r="AU218" i="2" s="1"/>
  <c r="AU217" i="2" s="1"/>
  <c r="AU211" i="2" s="1"/>
  <c r="AT241" i="2"/>
  <c r="AT240" i="2" s="1"/>
  <c r="AU250" i="2"/>
  <c r="AU249" i="2" s="1"/>
  <c r="AU248" i="2" s="1"/>
  <c r="AU147" i="1"/>
  <c r="AU146" i="1" s="1"/>
  <c r="AU150" i="2"/>
  <c r="AU149" i="2" s="1"/>
  <c r="AU148" i="2" s="1"/>
  <c r="AU147" i="2" s="1"/>
  <c r="AU284" i="2"/>
  <c r="AU283" i="2" s="1"/>
  <c r="AU282" i="2" s="1"/>
  <c r="AT284" i="2"/>
  <c r="AT283" i="2" s="1"/>
  <c r="AT282" i="2" s="1"/>
  <c r="AU292" i="1"/>
  <c r="AT264" i="1"/>
  <c r="AU124" i="1"/>
  <c r="AU116" i="1" s="1"/>
  <c r="AV44" i="2"/>
  <c r="AV43" i="2" s="1"/>
  <c r="AV42" i="2" s="1"/>
  <c r="AV61" i="2"/>
  <c r="AV60" i="2" s="1"/>
  <c r="AT93" i="1"/>
  <c r="AV101" i="2"/>
  <c r="AV100" i="2" s="1"/>
  <c r="AV99" i="2" s="1"/>
  <c r="AV95" i="2"/>
  <c r="AV94" i="2" s="1"/>
  <c r="AV93" i="2" s="1"/>
  <c r="AT89" i="2"/>
  <c r="AT88" i="2" s="1"/>
  <c r="AV98" i="2"/>
  <c r="AV97" i="2" s="1"/>
  <c r="AV96" i="2" s="1"/>
  <c r="AV104" i="2"/>
  <c r="AV103" i="2" s="1"/>
  <c r="AV102" i="2" s="1"/>
  <c r="AV124" i="1"/>
  <c r="AV163" i="2"/>
  <c r="AV162" i="2" s="1"/>
  <c r="AV159" i="2" s="1"/>
  <c r="AV357" i="2"/>
  <c r="AV356" i="2" s="1"/>
  <c r="AV355" i="2" s="1"/>
  <c r="AT252" i="1"/>
  <c r="AV275" i="2"/>
  <c r="AV274" i="2" s="1"/>
  <c r="AV273" i="2" s="1"/>
  <c r="AV269" i="2"/>
  <c r="AV268" i="2" s="1"/>
  <c r="AV267" i="2" s="1"/>
  <c r="AT292" i="1"/>
  <c r="AV312" i="1"/>
  <c r="BC312" i="1" s="1"/>
  <c r="AV320" i="2"/>
  <c r="AV319" i="2" s="1"/>
  <c r="AV316" i="2" s="1"/>
  <c r="AV315" i="2" s="1"/>
  <c r="AV314" i="2" s="1"/>
  <c r="AT345" i="1"/>
  <c r="AT344" i="1" s="1"/>
  <c r="AU296" i="2"/>
  <c r="AU295" i="2" s="1"/>
  <c r="AU294" i="2" s="1"/>
  <c r="AT354" i="1"/>
  <c r="AT353" i="1" s="1"/>
  <c r="AW116" i="1"/>
  <c r="AW93" i="1"/>
  <c r="AW85" i="1" s="1"/>
  <c r="AU33" i="1"/>
  <c r="AU32" i="1" s="1"/>
  <c r="AU31" i="1" s="1"/>
  <c r="AV20" i="1"/>
  <c r="BC20" i="1" s="1"/>
  <c r="AW29" i="1"/>
  <c r="AW28" i="1" s="1"/>
  <c r="AW11" i="1" s="1"/>
  <c r="AW10" i="1" s="1"/>
  <c r="AU37" i="1"/>
  <c r="AU36" i="1" s="1"/>
  <c r="AU35" i="1" s="1"/>
  <c r="AV44" i="1"/>
  <c r="AV43" i="1" s="1"/>
  <c r="AV53" i="1"/>
  <c r="AV52" i="1" s="1"/>
  <c r="BC52" i="1" s="1"/>
  <c r="AV79" i="1"/>
  <c r="BC79" i="1" s="1"/>
  <c r="AV83" i="1"/>
  <c r="BC83" i="1" s="1"/>
  <c r="AV91" i="1"/>
  <c r="AV90" i="1" s="1"/>
  <c r="AV86" i="1" s="1"/>
  <c r="AV98" i="1"/>
  <c r="AV97" i="1" s="1"/>
  <c r="AV93" i="1" s="1"/>
  <c r="AV105" i="1"/>
  <c r="AV104" i="1" s="1"/>
  <c r="AV103" i="1" s="1"/>
  <c r="AV122" i="1"/>
  <c r="AV121" i="1" s="1"/>
  <c r="BC121" i="1" s="1"/>
  <c r="AT138" i="1"/>
  <c r="AT137" i="1" s="1"/>
  <c r="AT124" i="1" s="1"/>
  <c r="AW193" i="1"/>
  <c r="AW188" i="1" s="1"/>
  <c r="AV114" i="1"/>
  <c r="AV113" i="1" s="1"/>
  <c r="AV107" i="1" s="1"/>
  <c r="AU188" i="1"/>
  <c r="AV18" i="1"/>
  <c r="BC18" i="1" s="1"/>
  <c r="AV154" i="1"/>
  <c r="AV151" i="1" s="1"/>
  <c r="AV165" i="1"/>
  <c r="AV164" i="1" s="1"/>
  <c r="BC164" i="1" s="1"/>
  <c r="AT172" i="1"/>
  <c r="AT200" i="1"/>
  <c r="AV221" i="1"/>
  <c r="AV218" i="1" s="1"/>
  <c r="AV226" i="1"/>
  <c r="AV223" i="1" s="1"/>
  <c r="AV201" i="1"/>
  <c r="AV200" i="1" s="1"/>
  <c r="AV193" i="1" s="1"/>
  <c r="AV208" i="1"/>
  <c r="AV207" i="1" s="1"/>
  <c r="AV203" i="1" s="1"/>
  <c r="AW232" i="1"/>
  <c r="AW231" i="1" s="1"/>
  <c r="AW217" i="1" s="1"/>
  <c r="AW216" i="1" s="1"/>
  <c r="AT333" i="1"/>
  <c r="AV242" i="1"/>
  <c r="AV241" i="1" s="1"/>
  <c r="AV240" i="1" s="1"/>
  <c r="AV239" i="1" s="1"/>
  <c r="AV253" i="1"/>
  <c r="AV252" i="1" s="1"/>
  <c r="AU281" i="1"/>
  <c r="AU280" i="1" s="1"/>
  <c r="AU264" i="1" s="1"/>
  <c r="AU244" i="1" s="1"/>
  <c r="AV294" i="1"/>
  <c r="AV293" i="1" s="1"/>
  <c r="AV292" i="1" s="1"/>
  <c r="AV310" i="1"/>
  <c r="AV309" i="1" s="1"/>
  <c r="AV308" i="1" s="1"/>
  <c r="AU353" i="1"/>
  <c r="AV256" i="1"/>
  <c r="AV255" i="1" s="1"/>
  <c r="AV269" i="1"/>
  <c r="AV268" i="1" s="1"/>
  <c r="AV264" i="1" s="1"/>
  <c r="AV333" i="1"/>
  <c r="AU394" i="1"/>
  <c r="AU393" i="1" s="1"/>
  <c r="AU392" i="1" s="1"/>
  <c r="AV319" i="1"/>
  <c r="AU338" i="1"/>
  <c r="AU337" i="1" s="1"/>
  <c r="AU333" i="1" s="1"/>
  <c r="AV250" i="1"/>
  <c r="AV249" i="1" s="1"/>
  <c r="AV323" i="1"/>
  <c r="BC323" i="1" s="1"/>
  <c r="AU348" i="1"/>
  <c r="AU345" i="1" s="1"/>
  <c r="AU344" i="1" s="1"/>
  <c r="AT379" i="1"/>
  <c r="AV379" i="1" s="1"/>
  <c r="AV359" i="1"/>
  <c r="AV361" i="1"/>
  <c r="AV369" i="1"/>
  <c r="AV386" i="1"/>
  <c r="AV383" i="1" s="1"/>
  <c r="AV382" i="1" s="1"/>
  <c r="AV381" i="1" s="1"/>
  <c r="AV380" i="1" s="1"/>
  <c r="AV396" i="1"/>
  <c r="AV395" i="1" s="1"/>
  <c r="AT353" i="2" l="1"/>
  <c r="AV198" i="2"/>
  <c r="AT192" i="2"/>
  <c r="AT191" i="2" s="1"/>
  <c r="AW373" i="2"/>
  <c r="AW353" i="2" s="1"/>
  <c r="AV354" i="2"/>
  <c r="AT331" i="2"/>
  <c r="AT330" i="2" s="1"/>
  <c r="AT329" i="2" s="1"/>
  <c r="AV147" i="2"/>
  <c r="AV146" i="2" s="1"/>
  <c r="AV59" i="2"/>
  <c r="AV58" i="2" s="1"/>
  <c r="AV57" i="2" s="1"/>
  <c r="AU331" i="2"/>
  <c r="AU330" i="2" s="1"/>
  <c r="AU329" i="2" s="1"/>
  <c r="AW10" i="2"/>
  <c r="AW9" i="2" s="1"/>
  <c r="AU290" i="2"/>
  <c r="AU289" i="2" s="1"/>
  <c r="AV211" i="2"/>
  <c r="AW331" i="2"/>
  <c r="AW330" i="2" s="1"/>
  <c r="AW329" i="2" s="1"/>
  <c r="AT217" i="1"/>
  <c r="BC47" i="1"/>
  <c r="BC200" i="1"/>
  <c r="AU241" i="2"/>
  <c r="AU240" i="2" s="1"/>
  <c r="AU234" i="2" s="1"/>
  <c r="AT146" i="2"/>
  <c r="BC132" i="1"/>
  <c r="AW76" i="2"/>
  <c r="AW75" i="2" s="1"/>
  <c r="AW74" i="2" s="1"/>
  <c r="AV332" i="2"/>
  <c r="AV328" i="1"/>
  <c r="BC297" i="1"/>
  <c r="BC296" i="1"/>
  <c r="BC299" i="1"/>
  <c r="BC56" i="1"/>
  <c r="BC95" i="1"/>
  <c r="BC334" i="1"/>
  <c r="AW167" i="2"/>
  <c r="AW147" i="2" s="1"/>
  <c r="AW146" i="2" s="1"/>
  <c r="BC131" i="1"/>
  <c r="BC185" i="1"/>
  <c r="AT184" i="1"/>
  <c r="BC184" i="1" s="1"/>
  <c r="AV117" i="1"/>
  <c r="AV116" i="1" s="1"/>
  <c r="AW234" i="2"/>
  <c r="BC203" i="1"/>
  <c r="BC223" i="1"/>
  <c r="BC249" i="1"/>
  <c r="BC253" i="1"/>
  <c r="BC300" i="1"/>
  <c r="AT308" i="1"/>
  <c r="BC308" i="1" s="1"/>
  <c r="BC309" i="1"/>
  <c r="BC242" i="1"/>
  <c r="BC74" i="1"/>
  <c r="BC59" i="1"/>
  <c r="BC97" i="1"/>
  <c r="AT31" i="1"/>
  <c r="BC31" i="1" s="1"/>
  <c r="BC32" i="1"/>
  <c r="BC221" i="1"/>
  <c r="BC113" i="1"/>
  <c r="AT216" i="1"/>
  <c r="BC172" i="1"/>
  <c r="AT68" i="1"/>
  <c r="AU108" i="1"/>
  <c r="AU107" i="1" s="1"/>
  <c r="AU85" i="1" s="1"/>
  <c r="BC335" i="1"/>
  <c r="AW328" i="1"/>
  <c r="AW244" i="1"/>
  <c r="AT240" i="1"/>
  <c r="BC241" i="1"/>
  <c r="BC122" i="1"/>
  <c r="BC88" i="1"/>
  <c r="AT210" i="1"/>
  <c r="BC210" i="1" s="1"/>
  <c r="BC211" i="1"/>
  <c r="AT189" i="1"/>
  <c r="BC189" i="1" s="1"/>
  <c r="BC190" i="1"/>
  <c r="BC281" i="1"/>
  <c r="BC226" i="1"/>
  <c r="BC201" i="1"/>
  <c r="AV185" i="2"/>
  <c r="AV184" i="2"/>
  <c r="BC91" i="1"/>
  <c r="BC173" i="1"/>
  <c r="BC53" i="1"/>
  <c r="AT328" i="1"/>
  <c r="BC333" i="1"/>
  <c r="AT35" i="1"/>
  <c r="BC36" i="1"/>
  <c r="BC255" i="1"/>
  <c r="AV373" i="2"/>
  <c r="BC338" i="1"/>
  <c r="BC232" i="1"/>
  <c r="BC208" i="1"/>
  <c r="AT117" i="1"/>
  <c r="BC117" i="1" s="1"/>
  <c r="BC118" i="1"/>
  <c r="AT86" i="1"/>
  <c r="BC86" i="1" s="1"/>
  <c r="BC90" i="1"/>
  <c r="BC37" i="1"/>
  <c r="BC129" i="1"/>
  <c r="BC105" i="1"/>
  <c r="BC87" i="1"/>
  <c r="AW69" i="1"/>
  <c r="AW68" i="1" s="1"/>
  <c r="AW67" i="1" s="1"/>
  <c r="BC93" i="1"/>
  <c r="BC218" i="1"/>
  <c r="AT77" i="1"/>
  <c r="AT107" i="1"/>
  <c r="BC256" i="1"/>
  <c r="BC337" i="1"/>
  <c r="BC310" i="1"/>
  <c r="BC280" i="1"/>
  <c r="BC207" i="1"/>
  <c r="BC165" i="1"/>
  <c r="BC126" i="1"/>
  <c r="BC98" i="1"/>
  <c r="BC33" i="1"/>
  <c r="BC231" i="1"/>
  <c r="BC28" i="1"/>
  <c r="BC128" i="1"/>
  <c r="BC114" i="1"/>
  <c r="AT103" i="1"/>
  <c r="BC103" i="1" s="1"/>
  <c r="BC104" i="1"/>
  <c r="BC29" i="1"/>
  <c r="BC26" i="1"/>
  <c r="BC22" i="1"/>
  <c r="BC23" i="1"/>
  <c r="BC151" i="1"/>
  <c r="BC154" i="1"/>
  <c r="BC124" i="1"/>
  <c r="BC137" i="1"/>
  <c r="BC138" i="1"/>
  <c r="BC43" i="1"/>
  <c r="BC44" i="1"/>
  <c r="AV394" i="1"/>
  <c r="AV393" i="1" s="1"/>
  <c r="AV392" i="1" s="1"/>
  <c r="AV371" i="2"/>
  <c r="AV366" i="2"/>
  <c r="AV365" i="2" s="1"/>
  <c r="AV318" i="1"/>
  <c r="AV314" i="1" s="1"/>
  <c r="AT314" i="1"/>
  <c r="BC319" i="1"/>
  <c r="BC315" i="1"/>
  <c r="BC316" i="1"/>
  <c r="BC278" i="1"/>
  <c r="BC277" i="1"/>
  <c r="BC259" i="1"/>
  <c r="BC252" i="1"/>
  <c r="AT234" i="2"/>
  <c r="BC293" i="1"/>
  <c r="BC294" i="1"/>
  <c r="BC292" i="1"/>
  <c r="BC268" i="1"/>
  <c r="BC264" i="1"/>
  <c r="BC269" i="1"/>
  <c r="AV241" i="2"/>
  <c r="AV240" i="2" s="1"/>
  <c r="AV234" i="2" s="1"/>
  <c r="BC250" i="1"/>
  <c r="AT11" i="1"/>
  <c r="AW191" i="2"/>
  <c r="AW190" i="2"/>
  <c r="AT10" i="2"/>
  <c r="AT9" i="2" s="1"/>
  <c r="AV140" i="2"/>
  <c r="AV139" i="2"/>
  <c r="AV35" i="1"/>
  <c r="BC35" i="1" s="1"/>
  <c r="AU11" i="2"/>
  <c r="AU10" i="2" s="1"/>
  <c r="AU9" i="2" s="1"/>
  <c r="AU10" i="1"/>
  <c r="AV26" i="2"/>
  <c r="AV10" i="2" s="1"/>
  <c r="AV9" i="2" s="1"/>
  <c r="AT190" i="2"/>
  <c r="AV193" i="2"/>
  <c r="AV192" i="2" s="1"/>
  <c r="AV190" i="2" s="1"/>
  <c r="AV147" i="1"/>
  <c r="AV146" i="1" s="1"/>
  <c r="AU146" i="2"/>
  <c r="AU145" i="2"/>
  <c r="AV89" i="2"/>
  <c r="AV88" i="2" s="1"/>
  <c r="AT245" i="1"/>
  <c r="AU328" i="1"/>
  <c r="AV364" i="2"/>
  <c r="AV363" i="2" s="1"/>
  <c r="AV362" i="2" s="1"/>
  <c r="AV361" i="2" s="1"/>
  <c r="AV188" i="1"/>
  <c r="AV245" i="1"/>
  <c r="AV244" i="1" s="1"/>
  <c r="AV217" i="1"/>
  <c r="AV216" i="1" s="1"/>
  <c r="AV356" i="1"/>
  <c r="AV355" i="1" s="1"/>
  <c r="AT193" i="1"/>
  <c r="AV15" i="1"/>
  <c r="AV11" i="1" s="1"/>
  <c r="AT147" i="1"/>
  <c r="AV85" i="1"/>
  <c r="AV368" i="1"/>
  <c r="AV367" i="1" s="1"/>
  <c r="AV366" i="1" s="1"/>
  <c r="AV78" i="1"/>
  <c r="AV77" i="1" s="1"/>
  <c r="AV76" i="1" s="1"/>
  <c r="AV353" i="2" l="1"/>
  <c r="AV145" i="2"/>
  <c r="AV331" i="2"/>
  <c r="AV330" i="2" s="1"/>
  <c r="AV329" i="2" s="1"/>
  <c r="AT8" i="2"/>
  <c r="AT385" i="2" s="1"/>
  <c r="AW145" i="2"/>
  <c r="AW8" i="2" s="1"/>
  <c r="AW385" i="2" s="1"/>
  <c r="BC314" i="1"/>
  <c r="AV191" i="2"/>
  <c r="AW9" i="1"/>
  <c r="BC108" i="1"/>
  <c r="BC318" i="1"/>
  <c r="BC107" i="1"/>
  <c r="BC78" i="1"/>
  <c r="BC69" i="1"/>
  <c r="BC217" i="1"/>
  <c r="AT76" i="1"/>
  <c r="BC77" i="1"/>
  <c r="AT67" i="1"/>
  <c r="BC68" i="1"/>
  <c r="BC216" i="1"/>
  <c r="AV354" i="1"/>
  <c r="AV353" i="1" s="1"/>
  <c r="BC328" i="1"/>
  <c r="AT239" i="1"/>
  <c r="BC239" i="1" s="1"/>
  <c r="BC240" i="1"/>
  <c r="AT85" i="1"/>
  <c r="BC85" i="1" s="1"/>
  <c r="AW238" i="1"/>
  <c r="AT116" i="1"/>
  <c r="AT146" i="1"/>
  <c r="BC147" i="1"/>
  <c r="BC116" i="1"/>
  <c r="AT244" i="1"/>
  <c r="BC244" i="1" s="1"/>
  <c r="BC245" i="1"/>
  <c r="BC15" i="1"/>
  <c r="BC11" i="1"/>
  <c r="AT10" i="1"/>
  <c r="AT188" i="1"/>
  <c r="BC193" i="1"/>
  <c r="AV10" i="1"/>
  <c r="AV9" i="1" s="1"/>
  <c r="AU8" i="2"/>
  <c r="AU385" i="2" s="1"/>
  <c r="AU9" i="1"/>
  <c r="AU238" i="1"/>
  <c r="AV8" i="2"/>
  <c r="AV238" i="1"/>
  <c r="AV385" i="2" l="1"/>
  <c r="AT9" i="1"/>
  <c r="BC9" i="1" s="1"/>
  <c r="AU408" i="1"/>
  <c r="AW408" i="1"/>
  <c r="BC76" i="1"/>
  <c r="BC67" i="1"/>
  <c r="BC146" i="1"/>
  <c r="AT238" i="1"/>
  <c r="BC10" i="1"/>
  <c r="BC188" i="1"/>
  <c r="AV408" i="1"/>
  <c r="AT237" i="1" l="1"/>
  <c r="BC237" i="1" s="1"/>
  <c r="AT408" i="1"/>
  <c r="BC238" i="1"/>
  <c r="AM308" i="2" l="1"/>
  <c r="AM307" i="2" s="1"/>
  <c r="AM306" i="2" s="1"/>
  <c r="AO308" i="2"/>
  <c r="AO307" i="2" s="1"/>
  <c r="AO306" i="2" s="1"/>
  <c r="AQ308" i="2"/>
  <c r="AQ307" i="2" s="1"/>
  <c r="AQ306" i="2" s="1"/>
  <c r="AS308" i="2"/>
  <c r="AS307" i="2" s="1"/>
  <c r="AS306" i="2" s="1"/>
  <c r="AL308" i="2"/>
  <c r="AL307" i="2" s="1"/>
  <c r="AL306" i="2" s="1"/>
  <c r="AI306" i="2"/>
  <c r="AJ306" i="2"/>
  <c r="AK306" i="2"/>
  <c r="AH306" i="2"/>
  <c r="AP243" i="1"/>
  <c r="AN243" i="1"/>
  <c r="AN308" i="2" s="1"/>
  <c r="AN307" i="2" s="1"/>
  <c r="AN306" i="2" s="1"/>
  <c r="AM242" i="1"/>
  <c r="AM241" i="1" s="1"/>
  <c r="AM240" i="1" s="1"/>
  <c r="AM239" i="1" s="1"/>
  <c r="AO242" i="1"/>
  <c r="AO241" i="1" s="1"/>
  <c r="AO240" i="1" s="1"/>
  <c r="AO239" i="1" s="1"/>
  <c r="AQ242" i="1"/>
  <c r="AQ241" i="1" s="1"/>
  <c r="AQ240" i="1" s="1"/>
  <c r="AQ239" i="1" s="1"/>
  <c r="AS242" i="1"/>
  <c r="AS241" i="1" s="1"/>
  <c r="AS240" i="1" s="1"/>
  <c r="AS239" i="1" s="1"/>
  <c r="AL242" i="1"/>
  <c r="AL241" i="1" s="1"/>
  <c r="AL240" i="1" s="1"/>
  <c r="AL239" i="1" s="1"/>
  <c r="AN242" i="1" l="1"/>
  <c r="AN241" i="1" s="1"/>
  <c r="AN240" i="1" s="1"/>
  <c r="AN239" i="1" s="1"/>
  <c r="AR243" i="1"/>
  <c r="AR308" i="2" s="1"/>
  <c r="AR307" i="2" s="1"/>
  <c r="AR306" i="2" s="1"/>
  <c r="AP242" i="1"/>
  <c r="AP241" i="1" s="1"/>
  <c r="AP240" i="1" s="1"/>
  <c r="AP239" i="1" s="1"/>
  <c r="AX243" i="1"/>
  <c r="AP308" i="2"/>
  <c r="AP307" i="2" s="1"/>
  <c r="AP306" i="2" s="1"/>
  <c r="AR242" i="1" l="1"/>
  <c r="AR241" i="1" s="1"/>
  <c r="AR240" i="1" s="1"/>
  <c r="AR239" i="1" s="1"/>
  <c r="AZ243" i="1"/>
  <c r="BB243" i="1" s="1"/>
  <c r="AX242" i="1"/>
  <c r="AX308" i="2"/>
  <c r="AX307" i="2" s="1"/>
  <c r="AX306" i="2" s="1"/>
  <c r="AZ308" i="2" l="1"/>
  <c r="AZ307" i="2" s="1"/>
  <c r="AZ306" i="2" s="1"/>
  <c r="AZ242" i="1"/>
  <c r="AZ241" i="1" s="1"/>
  <c r="AZ240" i="1" s="1"/>
  <c r="AZ239" i="1" s="1"/>
  <c r="AX241" i="1"/>
  <c r="BB242" i="1" l="1"/>
  <c r="AX240" i="1"/>
  <c r="BB241" i="1"/>
  <c r="AL139" i="1"/>
  <c r="AL133" i="1"/>
  <c r="AL51" i="1"/>
  <c r="AX239" i="1" l="1"/>
  <c r="BB239" i="1" s="1"/>
  <c r="BB240" i="1"/>
  <c r="AM133" i="2" l="1"/>
  <c r="AM132" i="2" s="1"/>
  <c r="AM131" i="2" s="1"/>
  <c r="AN133" i="2"/>
  <c r="AN132" i="2" s="1"/>
  <c r="AN131" i="2" s="1"/>
  <c r="AO133" i="2"/>
  <c r="AO132" i="2" s="1"/>
  <c r="AO131" i="2" s="1"/>
  <c r="AL133" i="2"/>
  <c r="AL132" i="2" s="1"/>
  <c r="AL131" i="2" s="1"/>
  <c r="AK132" i="2"/>
  <c r="AK131" i="2" s="1"/>
  <c r="AJ132" i="2"/>
  <c r="AJ131" i="2" s="1"/>
  <c r="AI132" i="2"/>
  <c r="AI131" i="2" s="1"/>
  <c r="AH132" i="2"/>
  <c r="AH131" i="2" s="1"/>
  <c r="A132" i="2"/>
  <c r="A133" i="2"/>
  <c r="A131" i="2"/>
  <c r="AQ102" i="1"/>
  <c r="AR102" i="1"/>
  <c r="AR133" i="2" s="1"/>
  <c r="AR132" i="2" s="1"/>
  <c r="AR131" i="2" s="1"/>
  <c r="AS102" i="1"/>
  <c r="AM101" i="1"/>
  <c r="AM100" i="1" s="1"/>
  <c r="AN101" i="1"/>
  <c r="AN100" i="1" s="1"/>
  <c r="AO101" i="1"/>
  <c r="AO100" i="1" s="1"/>
  <c r="AP102" i="1"/>
  <c r="AX102" i="1" s="1"/>
  <c r="AL101" i="1"/>
  <c r="AL100" i="1" s="1"/>
  <c r="AR101" i="1" l="1"/>
  <c r="AR100" i="1" s="1"/>
  <c r="AP101" i="1"/>
  <c r="AP100" i="1" s="1"/>
  <c r="AX101" i="1"/>
  <c r="AX100" i="1" s="1"/>
  <c r="AX133" i="2"/>
  <c r="AX132" i="2" s="1"/>
  <c r="AX131" i="2" s="1"/>
  <c r="AP133" i="2"/>
  <c r="AP132" i="2" s="1"/>
  <c r="AP131" i="2" s="1"/>
  <c r="AQ133" i="2"/>
  <c r="AQ132" i="2" s="1"/>
  <c r="AQ131" i="2" s="1"/>
  <c r="AY102" i="1"/>
  <c r="AS101" i="1"/>
  <c r="AS100" i="1" s="1"/>
  <c r="BA102" i="1"/>
  <c r="AZ102" i="1"/>
  <c r="AS133" i="2"/>
  <c r="AS132" i="2" s="1"/>
  <c r="AS131" i="2" s="1"/>
  <c r="AQ101" i="1"/>
  <c r="AQ100" i="1" s="1"/>
  <c r="BA133" i="2" l="1"/>
  <c r="BA132" i="2" s="1"/>
  <c r="BA131" i="2" s="1"/>
  <c r="AY101" i="1"/>
  <c r="AY100" i="1" s="1"/>
  <c r="AY133" i="2"/>
  <c r="AY132" i="2" s="1"/>
  <c r="AY131" i="2" s="1"/>
  <c r="AZ133" i="2"/>
  <c r="AZ132" i="2" s="1"/>
  <c r="AZ131" i="2" s="1"/>
  <c r="BB102" i="1"/>
  <c r="AZ101" i="1"/>
  <c r="BA101" i="1"/>
  <c r="BA100" i="1" s="1"/>
  <c r="AZ100" i="1" l="1"/>
  <c r="BB100" i="1" s="1"/>
  <c r="BB101" i="1"/>
  <c r="AR364" i="1" l="1"/>
  <c r="AR363" i="1" s="1"/>
  <c r="AS365" i="1"/>
  <c r="AO364" i="1"/>
  <c r="AO363" i="1" s="1"/>
  <c r="AQ364" i="1"/>
  <c r="AQ363" i="1" s="1"/>
  <c r="AP365" i="1"/>
  <c r="AM364" i="1"/>
  <c r="AM363" i="1" s="1"/>
  <c r="AN364" i="1"/>
  <c r="AN363" i="1" s="1"/>
  <c r="AL364" i="1"/>
  <c r="AL363" i="1" s="1"/>
  <c r="AS364" i="1" l="1"/>
  <c r="AS363" i="1" s="1"/>
  <c r="BA365" i="1"/>
  <c r="BA364" i="1" s="1"/>
  <c r="BA363" i="1" s="1"/>
  <c r="AP364" i="1"/>
  <c r="AP363" i="1" s="1"/>
  <c r="AX365" i="1"/>
  <c r="BB365" i="1" l="1"/>
  <c r="AX364" i="1"/>
  <c r="AX363" i="1" l="1"/>
  <c r="BB363" i="1" s="1"/>
  <c r="BB364" i="1"/>
  <c r="AL369" i="1" l="1"/>
  <c r="AK183" i="1" l="1"/>
  <c r="AJ183" i="1"/>
  <c r="AI183" i="1"/>
  <c r="AE183" i="2"/>
  <c r="AF183" i="2"/>
  <c r="AF182" i="2" s="1"/>
  <c r="AF181" i="2" s="1"/>
  <c r="AG183" i="2"/>
  <c r="AG182" i="2" s="1"/>
  <c r="AG181" i="2" s="1"/>
  <c r="AI183" i="2"/>
  <c r="AI182" i="2" s="1"/>
  <c r="AI181" i="2" s="1"/>
  <c r="AL183" i="2"/>
  <c r="AL182" i="2" s="1"/>
  <c r="AL181" i="2" s="1"/>
  <c r="AM183" i="2"/>
  <c r="AM182" i="2" s="1"/>
  <c r="AM181" i="2" s="1"/>
  <c r="AN183" i="2"/>
  <c r="AN182" i="2" s="1"/>
  <c r="AN181" i="2" s="1"/>
  <c r="AO183" i="2"/>
  <c r="AO182" i="2" s="1"/>
  <c r="AO181" i="2" s="1"/>
  <c r="AE182" i="2"/>
  <c r="AE181" i="2" s="1"/>
  <c r="AN384" i="2"/>
  <c r="AN383" i="2" s="1"/>
  <c r="AN382" i="2" s="1"/>
  <c r="AM384" i="2"/>
  <c r="AM383" i="2" s="1"/>
  <c r="AM382" i="2" s="1"/>
  <c r="AL384" i="2"/>
  <c r="AL383" i="2" s="1"/>
  <c r="AL382" i="2" s="1"/>
  <c r="AO381" i="2"/>
  <c r="AO380" i="2" s="1"/>
  <c r="AO379" i="2" s="1"/>
  <c r="AM381" i="2"/>
  <c r="AM380" i="2" s="1"/>
  <c r="AM379" i="2" s="1"/>
  <c r="AL381" i="2"/>
  <c r="AL380" i="2" s="1"/>
  <c r="AL379" i="2" s="1"/>
  <c r="AO378" i="2"/>
  <c r="AO377" i="2" s="1"/>
  <c r="AM378" i="2"/>
  <c r="AM377" i="2" s="1"/>
  <c r="AL378" i="2"/>
  <c r="AL377" i="2" s="1"/>
  <c r="AO376" i="2"/>
  <c r="AO375" i="2" s="1"/>
  <c r="AM376" i="2"/>
  <c r="AM375" i="2" s="1"/>
  <c r="AL376" i="2"/>
  <c r="AL375" i="2" s="1"/>
  <c r="AO372" i="2"/>
  <c r="AO371" i="2" s="1"/>
  <c r="AM372" i="2"/>
  <c r="AL372" i="2"/>
  <c r="AL371" i="2" s="1"/>
  <c r="AO370" i="2"/>
  <c r="AO369" i="2" s="1"/>
  <c r="AM370" i="2"/>
  <c r="AM369" i="2" s="1"/>
  <c r="AL370" i="2"/>
  <c r="AL369" i="2" s="1"/>
  <c r="AO368" i="2"/>
  <c r="AO367" i="2" s="1"/>
  <c r="AM368" i="2"/>
  <c r="AM367" i="2" s="1"/>
  <c r="AL368" i="2"/>
  <c r="AL367" i="2" s="1"/>
  <c r="AO364" i="2"/>
  <c r="AO363" i="2" s="1"/>
  <c r="AO362" i="2" s="1"/>
  <c r="AO361" i="2" s="1"/>
  <c r="AM364" i="2"/>
  <c r="AM363" i="2" s="1"/>
  <c r="AM362" i="2" s="1"/>
  <c r="AM361" i="2" s="1"/>
  <c r="AL364" i="2"/>
  <c r="AL363" i="2" s="1"/>
  <c r="AL362" i="2" s="1"/>
  <c r="AL361" i="2" s="1"/>
  <c r="AO360" i="2"/>
  <c r="AO359" i="2" s="1"/>
  <c r="AO358" i="2" s="1"/>
  <c r="AM360" i="2"/>
  <c r="AM359" i="2" s="1"/>
  <c r="AM358" i="2" s="1"/>
  <c r="AL360" i="2"/>
  <c r="AL359" i="2" s="1"/>
  <c r="AL358" i="2" s="1"/>
  <c r="AO357" i="2"/>
  <c r="AO356" i="2" s="1"/>
  <c r="AO355" i="2" s="1"/>
  <c r="AM357" i="2"/>
  <c r="AM356" i="2" s="1"/>
  <c r="AM355" i="2" s="1"/>
  <c r="AL357" i="2"/>
  <c r="AL356" i="2" s="1"/>
  <c r="AL355" i="2" s="1"/>
  <c r="AO352" i="2"/>
  <c r="AO351" i="2" s="1"/>
  <c r="AO350" i="2" s="1"/>
  <c r="AM352" i="2"/>
  <c r="AM351" i="2" s="1"/>
  <c r="AM350" i="2" s="1"/>
  <c r="AL352" i="2"/>
  <c r="AL351" i="2" s="1"/>
  <c r="AL350" i="2" s="1"/>
  <c r="AO346" i="2"/>
  <c r="AO345" i="2" s="1"/>
  <c r="AO344" i="2" s="1"/>
  <c r="AN346" i="2"/>
  <c r="AN345" i="2" s="1"/>
  <c r="AN344" i="2" s="1"/>
  <c r="AL346" i="2"/>
  <c r="AL345" i="2" s="1"/>
  <c r="AL344" i="2" s="1"/>
  <c r="AO338" i="2"/>
  <c r="AO337" i="2" s="1"/>
  <c r="AM338" i="2"/>
  <c r="AM337" i="2" s="1"/>
  <c r="AL338" i="2"/>
  <c r="AL337" i="2" s="1"/>
  <c r="AO336" i="2"/>
  <c r="AO335" i="2" s="1"/>
  <c r="AM336" i="2"/>
  <c r="AM335" i="2" s="1"/>
  <c r="AL336" i="2"/>
  <c r="AL335" i="2" s="1"/>
  <c r="AO334" i="2"/>
  <c r="AO333" i="2" s="1"/>
  <c r="AM334" i="2"/>
  <c r="AM333" i="2" s="1"/>
  <c r="AL334" i="2"/>
  <c r="AL333" i="2" s="1"/>
  <c r="AO328" i="2"/>
  <c r="AO327" i="2" s="1"/>
  <c r="AO326" i="2" s="1"/>
  <c r="AN328" i="2"/>
  <c r="AN327" i="2" s="1"/>
  <c r="AN326" i="2" s="1"/>
  <c r="AM328" i="2"/>
  <c r="AM327" i="2" s="1"/>
  <c r="AM326" i="2" s="1"/>
  <c r="AL328" i="2"/>
  <c r="AL327" i="2" s="1"/>
  <c r="AL326" i="2" s="1"/>
  <c r="AO325" i="2"/>
  <c r="AO324" i="2" s="1"/>
  <c r="AO323" i="2" s="1"/>
  <c r="AN325" i="2"/>
  <c r="AN324" i="2" s="1"/>
  <c r="AN323" i="2" s="1"/>
  <c r="AL325" i="2"/>
  <c r="AL324" i="2" s="1"/>
  <c r="AL323" i="2" s="1"/>
  <c r="AO320" i="2"/>
  <c r="AO319" i="2" s="1"/>
  <c r="AM320" i="2"/>
  <c r="AM319" i="2" s="1"/>
  <c r="AL320" i="2"/>
  <c r="AL319" i="2" s="1"/>
  <c r="AO318" i="2"/>
  <c r="AO317" i="2" s="1"/>
  <c r="AM318" i="2"/>
  <c r="AM317" i="2" s="1"/>
  <c r="AL318" i="2"/>
  <c r="AL317" i="2" s="1"/>
  <c r="AO313" i="2"/>
  <c r="AO312" i="2" s="1"/>
  <c r="AO311" i="2" s="1"/>
  <c r="AO310" i="2" s="1"/>
  <c r="AO309" i="2" s="1"/>
  <c r="AN313" i="2"/>
  <c r="AN312" i="2" s="1"/>
  <c r="AN311" i="2" s="1"/>
  <c r="AN310" i="2" s="1"/>
  <c r="AN309" i="2" s="1"/>
  <c r="AL313" i="2"/>
  <c r="AL312" i="2" s="1"/>
  <c r="AL311" i="2" s="1"/>
  <c r="AL310" i="2" s="1"/>
  <c r="AL309" i="2" s="1"/>
  <c r="AO305" i="2"/>
  <c r="AN305" i="2"/>
  <c r="AL305" i="2"/>
  <c r="AO304" i="2"/>
  <c r="AN304" i="2"/>
  <c r="AL304" i="2"/>
  <c r="AO301" i="2"/>
  <c r="AO300" i="2" s="1"/>
  <c r="AO299" i="2" s="1"/>
  <c r="AN301" i="2"/>
  <c r="AN300" i="2" s="1"/>
  <c r="AN299" i="2" s="1"/>
  <c r="AL301" i="2"/>
  <c r="AL300" i="2" s="1"/>
  <c r="AL299" i="2" s="1"/>
  <c r="AO298" i="2"/>
  <c r="AO297" i="2" s="1"/>
  <c r="AN298" i="2"/>
  <c r="AN297" i="2" s="1"/>
  <c r="AL298" i="2"/>
  <c r="AL297" i="2" s="1"/>
  <c r="AO296" i="2"/>
  <c r="AO295" i="2" s="1"/>
  <c r="AN296" i="2"/>
  <c r="AN295" i="2" s="1"/>
  <c r="AL296" i="2"/>
  <c r="AL295" i="2" s="1"/>
  <c r="AO293" i="2"/>
  <c r="AO292" i="2" s="1"/>
  <c r="AO291" i="2" s="1"/>
  <c r="AN293" i="2"/>
  <c r="AN292" i="2" s="1"/>
  <c r="AN291" i="2" s="1"/>
  <c r="AL293" i="2"/>
  <c r="AL292" i="2" s="1"/>
  <c r="AL291" i="2" s="1"/>
  <c r="AO288" i="2"/>
  <c r="AO287" i="2" s="1"/>
  <c r="AN288" i="2"/>
  <c r="AN287" i="2" s="1"/>
  <c r="AL288" i="2"/>
  <c r="AL287" i="2" s="1"/>
  <c r="AO286" i="2"/>
  <c r="AO285" i="2" s="1"/>
  <c r="AN286" i="2"/>
  <c r="AN285" i="2" s="1"/>
  <c r="AL286" i="2"/>
  <c r="AL285" i="2" s="1"/>
  <c r="AS281" i="2"/>
  <c r="AS280" i="2" s="1"/>
  <c r="AS279" i="2" s="1"/>
  <c r="AO281" i="2"/>
  <c r="AN281" i="2"/>
  <c r="AM281" i="2"/>
  <c r="AM280" i="2" s="1"/>
  <c r="AM279" i="2" s="1"/>
  <c r="AL281" i="2"/>
  <c r="AL280" i="2" s="1"/>
  <c r="AL279" i="2" s="1"/>
  <c r="AO280" i="2"/>
  <c r="AO279" i="2" s="1"/>
  <c r="AN280" i="2"/>
  <c r="AN279" i="2" s="1"/>
  <c r="AO278" i="2"/>
  <c r="AO277" i="2" s="1"/>
  <c r="AO276" i="2" s="1"/>
  <c r="AN278" i="2"/>
  <c r="AN277" i="2" s="1"/>
  <c r="AN276" i="2" s="1"/>
  <c r="AL278" i="2"/>
  <c r="AL277" i="2" s="1"/>
  <c r="AL276" i="2" s="1"/>
  <c r="AO275" i="2"/>
  <c r="AO274" i="2" s="1"/>
  <c r="AO273" i="2" s="1"/>
  <c r="AM275" i="2"/>
  <c r="AM274" i="2" s="1"/>
  <c r="AM273" i="2" s="1"/>
  <c r="AL275" i="2"/>
  <c r="AL274" i="2" s="1"/>
  <c r="AL273" i="2" s="1"/>
  <c r="AO272" i="2"/>
  <c r="AO271" i="2" s="1"/>
  <c r="AO270" i="2" s="1"/>
  <c r="AM272" i="2"/>
  <c r="AM271" i="2" s="1"/>
  <c r="AM270" i="2" s="1"/>
  <c r="AL272" i="2"/>
  <c r="AL271" i="2" s="1"/>
  <c r="AL270" i="2" s="1"/>
  <c r="AO269" i="2"/>
  <c r="AO268" i="2" s="1"/>
  <c r="AO267" i="2" s="1"/>
  <c r="AM269" i="2"/>
  <c r="AM268" i="2" s="1"/>
  <c r="AM267" i="2" s="1"/>
  <c r="AL269" i="2"/>
  <c r="AL268" i="2" s="1"/>
  <c r="AL267" i="2" s="1"/>
  <c r="AO266" i="2"/>
  <c r="AO265" i="2" s="1"/>
  <c r="AM266" i="2"/>
  <c r="AM265" i="2" s="1"/>
  <c r="AL266" i="2"/>
  <c r="AL265" i="2" s="1"/>
  <c r="AO264" i="2"/>
  <c r="AO263" i="2" s="1"/>
  <c r="AM264" i="2"/>
  <c r="AM263" i="2" s="1"/>
  <c r="AL264" i="2"/>
  <c r="AL263" i="2" s="1"/>
  <c r="AO262" i="2"/>
  <c r="AO261" i="2" s="1"/>
  <c r="AM262" i="2"/>
  <c r="AM261" i="2" s="1"/>
  <c r="AL262" i="2"/>
  <c r="AL261" i="2" s="1"/>
  <c r="AO259" i="2"/>
  <c r="AO258" i="2" s="1"/>
  <c r="AO257" i="2" s="1"/>
  <c r="AM259" i="2"/>
  <c r="AM258" i="2" s="1"/>
  <c r="AM257" i="2" s="1"/>
  <c r="AL259" i="2"/>
  <c r="AL258" i="2" s="1"/>
  <c r="AL257" i="2" s="1"/>
  <c r="AO256" i="2"/>
  <c r="AO255" i="2" s="1"/>
  <c r="AO254" i="2" s="1"/>
  <c r="AM256" i="2"/>
  <c r="AM255" i="2" s="1"/>
  <c r="AM254" i="2" s="1"/>
  <c r="AL256" i="2"/>
  <c r="AL255" i="2" s="1"/>
  <c r="AL254" i="2" s="1"/>
  <c r="AO253" i="2"/>
  <c r="AO252" i="2" s="1"/>
  <c r="AO251" i="2" s="1"/>
  <c r="AM253" i="2"/>
  <c r="AM252" i="2" s="1"/>
  <c r="AM251" i="2" s="1"/>
  <c r="AL253" i="2"/>
  <c r="AL252" i="2" s="1"/>
  <c r="AL251" i="2" s="1"/>
  <c r="AO250" i="2"/>
  <c r="AO249" i="2" s="1"/>
  <c r="AO248" i="2" s="1"/>
  <c r="AN250" i="2"/>
  <c r="AN249" i="2" s="1"/>
  <c r="AN248" i="2" s="1"/>
  <c r="AL250" i="2"/>
  <c r="AL249" i="2" s="1"/>
  <c r="AL248" i="2" s="1"/>
  <c r="AO247" i="2"/>
  <c r="AO246" i="2" s="1"/>
  <c r="AO245" i="2" s="1"/>
  <c r="AN247" i="2"/>
  <c r="AN246" i="2" s="1"/>
  <c r="AN245" i="2" s="1"/>
  <c r="AL247" i="2"/>
  <c r="AL246" i="2" s="1"/>
  <c r="AL245" i="2" s="1"/>
  <c r="AO244" i="2"/>
  <c r="AO243" i="2" s="1"/>
  <c r="AO242" i="2" s="1"/>
  <c r="AN244" i="2"/>
  <c r="AN243" i="2" s="1"/>
  <c r="AN242" i="2" s="1"/>
  <c r="AL244" i="2"/>
  <c r="AL243" i="2" s="1"/>
  <c r="AL242" i="2" s="1"/>
  <c r="AO239" i="2"/>
  <c r="AO238" i="2" s="1"/>
  <c r="AO237" i="2" s="1"/>
  <c r="AO236" i="2" s="1"/>
  <c r="AO235" i="2" s="1"/>
  <c r="AM239" i="2"/>
  <c r="AM238" i="2" s="1"/>
  <c r="AM237" i="2" s="1"/>
  <c r="AM236" i="2" s="1"/>
  <c r="AM235" i="2" s="1"/>
  <c r="AL239" i="2"/>
  <c r="AL238" i="2" s="1"/>
  <c r="AL237" i="2" s="1"/>
  <c r="AL236" i="2" s="1"/>
  <c r="AL235" i="2" s="1"/>
  <c r="AO233" i="2"/>
  <c r="AO232" i="2" s="1"/>
  <c r="AO231" i="2" s="1"/>
  <c r="AN233" i="2"/>
  <c r="AN232" i="2" s="1"/>
  <c r="AN231" i="2" s="1"/>
  <c r="AL233" i="2"/>
  <c r="AL232" i="2" s="1"/>
  <c r="AL231" i="2" s="1"/>
  <c r="AO230" i="2"/>
  <c r="AN230" i="2"/>
  <c r="AN229" i="2" s="1"/>
  <c r="AN228" i="2" s="1"/>
  <c r="AM230" i="2"/>
  <c r="AM229" i="2" s="1"/>
  <c r="AM228" i="2" s="1"/>
  <c r="AL230" i="2"/>
  <c r="AL229" i="2" s="1"/>
  <c r="AL228" i="2" s="1"/>
  <c r="AO229" i="2"/>
  <c r="AO228" i="2" s="1"/>
  <c r="AO224" i="2"/>
  <c r="AO223" i="2" s="1"/>
  <c r="AO222" i="2" s="1"/>
  <c r="AN224" i="2"/>
  <c r="AN223" i="2" s="1"/>
  <c r="AN222" i="2" s="1"/>
  <c r="AL224" i="2"/>
  <c r="AL223" i="2" s="1"/>
  <c r="AL222" i="2" s="1"/>
  <c r="AS220" i="2"/>
  <c r="AR220" i="2"/>
  <c r="AQ220" i="2"/>
  <c r="AP220" i="2"/>
  <c r="AP219" i="2" s="1"/>
  <c r="AO220" i="2"/>
  <c r="AO219" i="2" s="1"/>
  <c r="AN220" i="2"/>
  <c r="AN219" i="2" s="1"/>
  <c r="AM220" i="2"/>
  <c r="AM219" i="2" s="1"/>
  <c r="AL220" i="2"/>
  <c r="AL219" i="2" s="1"/>
  <c r="AS219" i="2"/>
  <c r="AR219" i="2"/>
  <c r="AQ219" i="2"/>
  <c r="AO216" i="2"/>
  <c r="AO215" i="2" s="1"/>
  <c r="AO214" i="2" s="1"/>
  <c r="AO213" i="2" s="1"/>
  <c r="AO212" i="2" s="1"/>
  <c r="AM216" i="2"/>
  <c r="AM215" i="2" s="1"/>
  <c r="AM214" i="2" s="1"/>
  <c r="AM213" i="2" s="1"/>
  <c r="AM212" i="2" s="1"/>
  <c r="AL216" i="2"/>
  <c r="AL215" i="2" s="1"/>
  <c r="AL214" i="2" s="1"/>
  <c r="AL213" i="2" s="1"/>
  <c r="AL212" i="2" s="1"/>
  <c r="AN210" i="2"/>
  <c r="AN209" i="2" s="1"/>
  <c r="AM210" i="2"/>
  <c r="AM209" i="2" s="1"/>
  <c r="AL210" i="2"/>
  <c r="AL209" i="2" s="1"/>
  <c r="AN208" i="2"/>
  <c r="AN207" i="2" s="1"/>
  <c r="AM208" i="2"/>
  <c r="AM207" i="2" s="1"/>
  <c r="AL208" i="2"/>
  <c r="AL207" i="2" s="1"/>
  <c r="AO205" i="2"/>
  <c r="AO204" i="2" s="1"/>
  <c r="AO203" i="2" s="1"/>
  <c r="AM205" i="2"/>
  <c r="AM204" i="2" s="1"/>
  <c r="AM203" i="2" s="1"/>
  <c r="AL205" i="2"/>
  <c r="AL204" i="2" s="1"/>
  <c r="AL203" i="2" s="1"/>
  <c r="AO202" i="2"/>
  <c r="AM202" i="2"/>
  <c r="AM201" i="2" s="1"/>
  <c r="AL202" i="2"/>
  <c r="AL201" i="2" s="1"/>
  <c r="AO201" i="2"/>
  <c r="AO200" i="2"/>
  <c r="AO199" i="2" s="1"/>
  <c r="AM200" i="2"/>
  <c r="AM199" i="2" s="1"/>
  <c r="AL200" i="2"/>
  <c r="AL199" i="2" s="1"/>
  <c r="AO197" i="2"/>
  <c r="AO196" i="2" s="1"/>
  <c r="AM197" i="2"/>
  <c r="AM196" i="2" s="1"/>
  <c r="AL197" i="2"/>
  <c r="AL196" i="2" s="1"/>
  <c r="AO195" i="2"/>
  <c r="AO194" i="2" s="1"/>
  <c r="AM195" i="2"/>
  <c r="AM194" i="2" s="1"/>
  <c r="AM193" i="2" s="1"/>
  <c r="AL195" i="2"/>
  <c r="AL194" i="2" s="1"/>
  <c r="AO189" i="2"/>
  <c r="AO188" i="2" s="1"/>
  <c r="AO187" i="2" s="1"/>
  <c r="AO186" i="2" s="1"/>
  <c r="AO184" i="2" s="1"/>
  <c r="AM189" i="2"/>
  <c r="AM188" i="2" s="1"/>
  <c r="AM187" i="2" s="1"/>
  <c r="AM186" i="2" s="1"/>
  <c r="AL189" i="2"/>
  <c r="AL188" i="2" s="1"/>
  <c r="AL187" i="2" s="1"/>
  <c r="AL186" i="2" s="1"/>
  <c r="AO180" i="2"/>
  <c r="AN180" i="2"/>
  <c r="AM180" i="2"/>
  <c r="AL180" i="2"/>
  <c r="AL179" i="2" s="1"/>
  <c r="AL178" i="2" s="1"/>
  <c r="AO179" i="2"/>
  <c r="AO178" i="2" s="1"/>
  <c r="AN179" i="2"/>
  <c r="AN178" i="2" s="1"/>
  <c r="AM179" i="2"/>
  <c r="AM178" i="2" s="1"/>
  <c r="AO177" i="2"/>
  <c r="AO176" i="2" s="1"/>
  <c r="AO175" i="2" s="1"/>
  <c r="AN177" i="2"/>
  <c r="AM177" i="2"/>
  <c r="AM176" i="2" s="1"/>
  <c r="AM175" i="2" s="1"/>
  <c r="AL177" i="2"/>
  <c r="AL176" i="2" s="1"/>
  <c r="AL175" i="2" s="1"/>
  <c r="AN176" i="2"/>
  <c r="AN175" i="2" s="1"/>
  <c r="AO174" i="2"/>
  <c r="AO173" i="2" s="1"/>
  <c r="AO172" i="2" s="1"/>
  <c r="AN174" i="2"/>
  <c r="AN173" i="2" s="1"/>
  <c r="AN172" i="2" s="1"/>
  <c r="AL174" i="2"/>
  <c r="AL173" i="2" s="1"/>
  <c r="AL172" i="2" s="1"/>
  <c r="AN171" i="2"/>
  <c r="AN170" i="2" s="1"/>
  <c r="AM171" i="2"/>
  <c r="AM170" i="2" s="1"/>
  <c r="AL171" i="2"/>
  <c r="AL170" i="2" s="1"/>
  <c r="AN169" i="2"/>
  <c r="AN168" i="2" s="1"/>
  <c r="AM169" i="2"/>
  <c r="AM168" i="2" s="1"/>
  <c r="AL169" i="2"/>
  <c r="AL168" i="2" s="1"/>
  <c r="AL167" i="2" s="1"/>
  <c r="AO166" i="2"/>
  <c r="AO165" i="2" s="1"/>
  <c r="AO164" i="2" s="1"/>
  <c r="AM166" i="2"/>
  <c r="AM165" i="2" s="1"/>
  <c r="AM164" i="2" s="1"/>
  <c r="AL166" i="2"/>
  <c r="AL165" i="2" s="1"/>
  <c r="AL164" i="2" s="1"/>
  <c r="AO163" i="2"/>
  <c r="AO162" i="2" s="1"/>
  <c r="AM163" i="2"/>
  <c r="AM162" i="2" s="1"/>
  <c r="AL163" i="2"/>
  <c r="AL162" i="2" s="1"/>
  <c r="AO161" i="2"/>
  <c r="AO160" i="2" s="1"/>
  <c r="AM161" i="2"/>
  <c r="AM160" i="2" s="1"/>
  <c r="AL161" i="2"/>
  <c r="AL160" i="2" s="1"/>
  <c r="AO158" i="2"/>
  <c r="AO157" i="2" s="1"/>
  <c r="AO156" i="2" s="1"/>
  <c r="AM158" i="2"/>
  <c r="AM157" i="2" s="1"/>
  <c r="AM156" i="2" s="1"/>
  <c r="AL158" i="2"/>
  <c r="AL157" i="2" s="1"/>
  <c r="AL156" i="2" s="1"/>
  <c r="AO155" i="2"/>
  <c r="AO154" i="2" s="1"/>
  <c r="AM155" i="2"/>
  <c r="AM154" i="2" s="1"/>
  <c r="AL155" i="2"/>
  <c r="AL154" i="2" s="1"/>
  <c r="AO153" i="2"/>
  <c r="AO152" i="2" s="1"/>
  <c r="AM153" i="2"/>
  <c r="AM152" i="2" s="1"/>
  <c r="AL153" i="2"/>
  <c r="AL152" i="2" s="1"/>
  <c r="AO150" i="2"/>
  <c r="AO149" i="2" s="1"/>
  <c r="AO148" i="2" s="1"/>
  <c r="AN150" i="2"/>
  <c r="AN149" i="2" s="1"/>
  <c r="AN148" i="2" s="1"/>
  <c r="AL150" i="2"/>
  <c r="AL149" i="2" s="1"/>
  <c r="AL148" i="2" s="1"/>
  <c r="AO144" i="2"/>
  <c r="AO143" i="2" s="1"/>
  <c r="AO142" i="2" s="1"/>
  <c r="AO141" i="2" s="1"/>
  <c r="AM144" i="2"/>
  <c r="AM143" i="2" s="1"/>
  <c r="AM142" i="2" s="1"/>
  <c r="AM141" i="2" s="1"/>
  <c r="AL144" i="2"/>
  <c r="AL143" i="2" s="1"/>
  <c r="AL142" i="2" s="1"/>
  <c r="AL141" i="2" s="1"/>
  <c r="AO138" i="2"/>
  <c r="AO137" i="2" s="1"/>
  <c r="AO136" i="2" s="1"/>
  <c r="AO135" i="2" s="1"/>
  <c r="AO134" i="2" s="1"/>
  <c r="AM138" i="2"/>
  <c r="AM137" i="2" s="1"/>
  <c r="AM136" i="2" s="1"/>
  <c r="AM135" i="2" s="1"/>
  <c r="AM134" i="2" s="1"/>
  <c r="AL138" i="2"/>
  <c r="AL137" i="2" s="1"/>
  <c r="AL136" i="2" s="1"/>
  <c r="AL135" i="2" s="1"/>
  <c r="AL134" i="2" s="1"/>
  <c r="AO130" i="2"/>
  <c r="AO129" i="2" s="1"/>
  <c r="AO128" i="2" s="1"/>
  <c r="AM130" i="2"/>
  <c r="AM129" i="2" s="1"/>
  <c r="AM128" i="2" s="1"/>
  <c r="AL130" i="2"/>
  <c r="AL129" i="2" s="1"/>
  <c r="AL128" i="2" s="1"/>
  <c r="AO127" i="2"/>
  <c r="AO126" i="2" s="1"/>
  <c r="AO125" i="2" s="1"/>
  <c r="AM127" i="2"/>
  <c r="AM126" i="2" s="1"/>
  <c r="AM125" i="2" s="1"/>
  <c r="AL127" i="2"/>
  <c r="AL126" i="2" s="1"/>
  <c r="AL125" i="2" s="1"/>
  <c r="AL124" i="2" s="1"/>
  <c r="AO121" i="2"/>
  <c r="AO120" i="2" s="1"/>
  <c r="AO119" i="2" s="1"/>
  <c r="AO118" i="2" s="1"/>
  <c r="AO117" i="2" s="1"/>
  <c r="AN121" i="2"/>
  <c r="AN120" i="2" s="1"/>
  <c r="AN119" i="2" s="1"/>
  <c r="AN118" i="2" s="1"/>
  <c r="AN117" i="2" s="1"/>
  <c r="AL121" i="2"/>
  <c r="AL120" i="2" s="1"/>
  <c r="AL119" i="2" s="1"/>
  <c r="AL118" i="2" s="1"/>
  <c r="AL117" i="2" s="1"/>
  <c r="AO116" i="2"/>
  <c r="AO115" i="2" s="1"/>
  <c r="AO114" i="2" s="1"/>
  <c r="AM116" i="2"/>
  <c r="AM115" i="2" s="1"/>
  <c r="AM114" i="2" s="1"/>
  <c r="AL116" i="2"/>
  <c r="AL115" i="2" s="1"/>
  <c r="AL114" i="2" s="1"/>
  <c r="AO113" i="2"/>
  <c r="AO112" i="2" s="1"/>
  <c r="AO111" i="2" s="1"/>
  <c r="AN113" i="2"/>
  <c r="AN112" i="2" s="1"/>
  <c r="AN111" i="2" s="1"/>
  <c r="AL113" i="2"/>
  <c r="AL112" i="2" s="1"/>
  <c r="AL111" i="2" s="1"/>
  <c r="AO110" i="2"/>
  <c r="AN110" i="2"/>
  <c r="AM110" i="2"/>
  <c r="AL110" i="2"/>
  <c r="AL109" i="2" s="1"/>
  <c r="AL108" i="2" s="1"/>
  <c r="AO109" i="2"/>
  <c r="AN109" i="2"/>
  <c r="AN108" i="2" s="1"/>
  <c r="AM109" i="2"/>
  <c r="AM108" i="2" s="1"/>
  <c r="AO108" i="2"/>
  <c r="AO107" i="2"/>
  <c r="AO106" i="2" s="1"/>
  <c r="AO105" i="2" s="1"/>
  <c r="AM107" i="2"/>
  <c r="AM106" i="2" s="1"/>
  <c r="AM105" i="2" s="1"/>
  <c r="AL107" i="2"/>
  <c r="AL106" i="2" s="1"/>
  <c r="AL105" i="2" s="1"/>
  <c r="AO104" i="2"/>
  <c r="AO103" i="2" s="1"/>
  <c r="AO102" i="2" s="1"/>
  <c r="AM104" i="2"/>
  <c r="AM103" i="2" s="1"/>
  <c r="AM102" i="2" s="1"/>
  <c r="AL104" i="2"/>
  <c r="AL103" i="2" s="1"/>
  <c r="AL102" i="2" s="1"/>
  <c r="AO101" i="2"/>
  <c r="AO100" i="2" s="1"/>
  <c r="AO99" i="2" s="1"/>
  <c r="AM101" i="2"/>
  <c r="AM100" i="2" s="1"/>
  <c r="AM99" i="2" s="1"/>
  <c r="AL101" i="2"/>
  <c r="AL100" i="2" s="1"/>
  <c r="AL99" i="2" s="1"/>
  <c r="AO98" i="2"/>
  <c r="AO97" i="2" s="1"/>
  <c r="AO96" i="2" s="1"/>
  <c r="AM98" i="2"/>
  <c r="AM97" i="2" s="1"/>
  <c r="AM96" i="2" s="1"/>
  <c r="AL98" i="2"/>
  <c r="AL97" i="2" s="1"/>
  <c r="AL96" i="2" s="1"/>
  <c r="AO95" i="2"/>
  <c r="AO94" i="2" s="1"/>
  <c r="AO93" i="2" s="1"/>
  <c r="AM95" i="2"/>
  <c r="AM94" i="2" s="1"/>
  <c r="AM93" i="2" s="1"/>
  <c r="AL95" i="2"/>
  <c r="AL94" i="2" s="1"/>
  <c r="AL93" i="2" s="1"/>
  <c r="AO92" i="2"/>
  <c r="AO91" i="2" s="1"/>
  <c r="AO90" i="2" s="1"/>
  <c r="AN92" i="2"/>
  <c r="AN91" i="2" s="1"/>
  <c r="AN90" i="2" s="1"/>
  <c r="AL92" i="2"/>
  <c r="AL91" i="2" s="1"/>
  <c r="AL90" i="2" s="1"/>
  <c r="AO87" i="2"/>
  <c r="AO86" i="2" s="1"/>
  <c r="AO85" i="2" s="1"/>
  <c r="AO84" i="2" s="1"/>
  <c r="AO83" i="2" s="1"/>
  <c r="AN87" i="2"/>
  <c r="AN86" i="2" s="1"/>
  <c r="AN85" i="2" s="1"/>
  <c r="AN84" i="2" s="1"/>
  <c r="AN83" i="2" s="1"/>
  <c r="AL87" i="2"/>
  <c r="AL86" i="2" s="1"/>
  <c r="AL85" i="2" s="1"/>
  <c r="AL84" i="2" s="1"/>
  <c r="AL83" i="2" s="1"/>
  <c r="AO82" i="2"/>
  <c r="AO81" i="2" s="1"/>
  <c r="AN82" i="2"/>
  <c r="AN81" i="2" s="1"/>
  <c r="AL82" i="2"/>
  <c r="AL81" i="2" s="1"/>
  <c r="AN80" i="2"/>
  <c r="AN79" i="2" s="1"/>
  <c r="AM80" i="2"/>
  <c r="AM79" i="2" s="1"/>
  <c r="AL80" i="2"/>
  <c r="AL79" i="2" s="1"/>
  <c r="AN78" i="2"/>
  <c r="AN77" i="2" s="1"/>
  <c r="AM78" i="2"/>
  <c r="AM77" i="2" s="1"/>
  <c r="AL78" i="2"/>
  <c r="AL77" i="2" s="1"/>
  <c r="AO73" i="2"/>
  <c r="AN73" i="2"/>
  <c r="AM73" i="2"/>
  <c r="AL73" i="2"/>
  <c r="AO72" i="2"/>
  <c r="AN72" i="2"/>
  <c r="AN71" i="2" s="1"/>
  <c r="AM72" i="2"/>
  <c r="AL72" i="2"/>
  <c r="AO71" i="2"/>
  <c r="AM71" i="2"/>
  <c r="AL71" i="2"/>
  <c r="AO70" i="2"/>
  <c r="AO69" i="2" s="1"/>
  <c r="AO68" i="2" s="1"/>
  <c r="AM70" i="2"/>
  <c r="AM69" i="2" s="1"/>
  <c r="AM68" i="2" s="1"/>
  <c r="AL70" i="2"/>
  <c r="AL69" i="2" s="1"/>
  <c r="AL68" i="2" s="1"/>
  <c r="AL67" i="2" s="1"/>
  <c r="AL66" i="2" s="1"/>
  <c r="AO65" i="2"/>
  <c r="AO64" i="2" s="1"/>
  <c r="AM65" i="2"/>
  <c r="AM64" i="2" s="1"/>
  <c r="AL65" i="2"/>
  <c r="AL64" i="2" s="1"/>
  <c r="AO63" i="2"/>
  <c r="AO62" i="2" s="1"/>
  <c r="AM63" i="2"/>
  <c r="AM62" i="2" s="1"/>
  <c r="AL63" i="2"/>
  <c r="AL62" i="2" s="1"/>
  <c r="AO61" i="2"/>
  <c r="AO60" i="2" s="1"/>
  <c r="AM61" i="2"/>
  <c r="AM60" i="2" s="1"/>
  <c r="AL61" i="2"/>
  <c r="AL60" i="2" s="1"/>
  <c r="AN56" i="2"/>
  <c r="AN55" i="2" s="1"/>
  <c r="AN54" i="2" s="1"/>
  <c r="AM56" i="2"/>
  <c r="AM55" i="2" s="1"/>
  <c r="AM54" i="2" s="1"/>
  <c r="AL56" i="2"/>
  <c r="AL55" i="2" s="1"/>
  <c r="AL54" i="2" s="1"/>
  <c r="AO53" i="2"/>
  <c r="AO52" i="2" s="1"/>
  <c r="AO51" i="2" s="1"/>
  <c r="AM53" i="2"/>
  <c r="AM52" i="2" s="1"/>
  <c r="AM51" i="2" s="1"/>
  <c r="AL53" i="2"/>
  <c r="AL52" i="2" s="1"/>
  <c r="AL51" i="2" s="1"/>
  <c r="AO50" i="2"/>
  <c r="AO49" i="2" s="1"/>
  <c r="AO48" i="2" s="1"/>
  <c r="AM50" i="2"/>
  <c r="AM49" i="2" s="1"/>
  <c r="AM48" i="2" s="1"/>
  <c r="AL50" i="2"/>
  <c r="AL49" i="2" s="1"/>
  <c r="AL48" i="2" s="1"/>
  <c r="AO47" i="2"/>
  <c r="AO46" i="2" s="1"/>
  <c r="AO45" i="2" s="1"/>
  <c r="AM47" i="2"/>
  <c r="AM46" i="2" s="1"/>
  <c r="AM45" i="2" s="1"/>
  <c r="AL47" i="2"/>
  <c r="AL46" i="2" s="1"/>
  <c r="AL45" i="2" s="1"/>
  <c r="AO44" i="2"/>
  <c r="AO43" i="2" s="1"/>
  <c r="AO42" i="2" s="1"/>
  <c r="AM44" i="2"/>
  <c r="AM43" i="2" s="1"/>
  <c r="AM42" i="2" s="1"/>
  <c r="AL44" i="2"/>
  <c r="AL43" i="2" s="1"/>
  <c r="AL42" i="2" s="1"/>
  <c r="AO41" i="2"/>
  <c r="AO40" i="2" s="1"/>
  <c r="AO39" i="2" s="1"/>
  <c r="AM41" i="2"/>
  <c r="AM40" i="2" s="1"/>
  <c r="AM39" i="2" s="1"/>
  <c r="AL41" i="2"/>
  <c r="AL40" i="2" s="1"/>
  <c r="AL39" i="2" s="1"/>
  <c r="AO38" i="2"/>
  <c r="AO37" i="2" s="1"/>
  <c r="AO36" i="2" s="1"/>
  <c r="AM38" i="2"/>
  <c r="AM37" i="2" s="1"/>
  <c r="AM36" i="2" s="1"/>
  <c r="AL38" i="2"/>
  <c r="AL37" i="2" s="1"/>
  <c r="AL36" i="2" s="1"/>
  <c r="AO35" i="2"/>
  <c r="AM35" i="2"/>
  <c r="AM34" i="2" s="1"/>
  <c r="AM33" i="2" s="1"/>
  <c r="AL35" i="2"/>
  <c r="AL34" i="2" s="1"/>
  <c r="AL33" i="2" s="1"/>
  <c r="AO34" i="2"/>
  <c r="AO33" i="2" s="1"/>
  <c r="AO32" i="2"/>
  <c r="AO31" i="2" s="1"/>
  <c r="AM32" i="2"/>
  <c r="AM31" i="2" s="1"/>
  <c r="AL32" i="2"/>
  <c r="AL31" i="2" s="1"/>
  <c r="AO30" i="2"/>
  <c r="AO29" i="2" s="1"/>
  <c r="AM30" i="2"/>
  <c r="AM29" i="2" s="1"/>
  <c r="AL30" i="2"/>
  <c r="AL29" i="2" s="1"/>
  <c r="AO28" i="2"/>
  <c r="AO27" i="2" s="1"/>
  <c r="AM28" i="2"/>
  <c r="AM27" i="2" s="1"/>
  <c r="AL28" i="2"/>
  <c r="AL27" i="2" s="1"/>
  <c r="AO25" i="2"/>
  <c r="AO24" i="2" s="1"/>
  <c r="AO23" i="2" s="1"/>
  <c r="AM25" i="2"/>
  <c r="AM24" i="2" s="1"/>
  <c r="AM23" i="2" s="1"/>
  <c r="AL25" i="2"/>
  <c r="AL24" i="2" s="1"/>
  <c r="AL23" i="2" s="1"/>
  <c r="AO22" i="2"/>
  <c r="AO21" i="2" s="1"/>
  <c r="AN22" i="2"/>
  <c r="AN21" i="2" s="1"/>
  <c r="AL22" i="2"/>
  <c r="AL21" i="2" s="1"/>
  <c r="AO20" i="2"/>
  <c r="AO19" i="2" s="1"/>
  <c r="AN20" i="2"/>
  <c r="AN19" i="2" s="1"/>
  <c r="AL20" i="2"/>
  <c r="AL19" i="2" s="1"/>
  <c r="AO17" i="2"/>
  <c r="AO16" i="2" s="1"/>
  <c r="AN17" i="2"/>
  <c r="AN16" i="2" s="1"/>
  <c r="AL17" i="2"/>
  <c r="AL16" i="2" s="1"/>
  <c r="AO15" i="2"/>
  <c r="AO14" i="2" s="1"/>
  <c r="AN15" i="2"/>
  <c r="AN14" i="2" s="1"/>
  <c r="AL15" i="2"/>
  <c r="AL14" i="2" s="1"/>
  <c r="AO13" i="2"/>
  <c r="AO12" i="2" s="1"/>
  <c r="AN13" i="2"/>
  <c r="AN12" i="2" s="1"/>
  <c r="AL13" i="2"/>
  <c r="AL12" i="2" s="1"/>
  <c r="AO67" i="2" l="1"/>
  <c r="AO66" i="2" s="1"/>
  <c r="AN18" i="2"/>
  <c r="AO366" i="2"/>
  <c r="AO365" i="2" s="1"/>
  <c r="AM151" i="2"/>
  <c r="AL303" i="2"/>
  <c r="AL302" i="2" s="1"/>
  <c r="AL206" i="2"/>
  <c r="AM59" i="2"/>
  <c r="AM58" i="2" s="1"/>
  <c r="AM57" i="2" s="1"/>
  <c r="AL198" i="2"/>
  <c r="AM206" i="2"/>
  <c r="AO218" i="2"/>
  <c r="AO217" i="2" s="1"/>
  <c r="AO322" i="2"/>
  <c r="AO321" i="2" s="1"/>
  <c r="AM67" i="2"/>
  <c r="AM66" i="2" s="1"/>
  <c r="AL284" i="2"/>
  <c r="AL283" i="2" s="1"/>
  <c r="AL282" i="2" s="1"/>
  <c r="AN303" i="2"/>
  <c r="AN302" i="2" s="1"/>
  <c r="AL151" i="2"/>
  <c r="AO159" i="2"/>
  <c r="AL26" i="2"/>
  <c r="AL76" i="2"/>
  <c r="AL75" i="2" s="1"/>
  <c r="AL74" i="2" s="1"/>
  <c r="AO343" i="2"/>
  <c r="AO342" i="2" s="1"/>
  <c r="AL227" i="2"/>
  <c r="AL225" i="2" s="1"/>
  <c r="AN76" i="2"/>
  <c r="AN75" i="2" s="1"/>
  <c r="AN74" i="2" s="1"/>
  <c r="AM159" i="2"/>
  <c r="AL193" i="2"/>
  <c r="AN206" i="2"/>
  <c r="AL322" i="2"/>
  <c r="AL321" i="2" s="1"/>
  <c r="AM366" i="2"/>
  <c r="AM365" i="2" s="1"/>
  <c r="AM167" i="2"/>
  <c r="AO18" i="2"/>
  <c r="AM26" i="2"/>
  <c r="AM198" i="2"/>
  <c r="AM192" i="2" s="1"/>
  <c r="AM191" i="2" s="1"/>
  <c r="AO227" i="2"/>
  <c r="AO225" i="2" s="1"/>
  <c r="AN284" i="2"/>
  <c r="AN283" i="2" s="1"/>
  <c r="AN282" i="2" s="1"/>
  <c r="AO316" i="2"/>
  <c r="AO315" i="2" s="1"/>
  <c r="AO314" i="2" s="1"/>
  <c r="AO193" i="2"/>
  <c r="AO303" i="2"/>
  <c r="AO302" i="2" s="1"/>
  <c r="AL332" i="2"/>
  <c r="AL331" i="2" s="1"/>
  <c r="AL330" i="2" s="1"/>
  <c r="AL366" i="2"/>
  <c r="AL365" i="2" s="1"/>
  <c r="AL123" i="2"/>
  <c r="AL122" i="2" s="1"/>
  <c r="AL185" i="2"/>
  <c r="AL184" i="2"/>
  <c r="AO332" i="2"/>
  <c r="AO331" i="2" s="1"/>
  <c r="AO330" i="2" s="1"/>
  <c r="AM374" i="2"/>
  <c r="AM373" i="2" s="1"/>
  <c r="AM184" i="2"/>
  <c r="AM185" i="2"/>
  <c r="AL140" i="2"/>
  <c r="AL139" i="2"/>
  <c r="AL218" i="2"/>
  <c r="AL217" i="2" s="1"/>
  <c r="AL211" i="2" s="1"/>
  <c r="AN322" i="2"/>
  <c r="AN321" i="2" s="1"/>
  <c r="AL374" i="2"/>
  <c r="AL373" i="2" s="1"/>
  <c r="AM123" i="2"/>
  <c r="AM122" i="2" s="1"/>
  <c r="AM124" i="2"/>
  <c r="AL159" i="2"/>
  <c r="AL147" i="2" s="1"/>
  <c r="AL145" i="2" s="1"/>
  <c r="AO26" i="2"/>
  <c r="AO89" i="2"/>
  <c r="AO88" i="2" s="1"/>
  <c r="AO185" i="2"/>
  <c r="AO198" i="2"/>
  <c r="AN227" i="2"/>
  <c r="AN225" i="2" s="1"/>
  <c r="AM260" i="2"/>
  <c r="AO284" i="2"/>
  <c r="AO283" i="2" s="1"/>
  <c r="AO282" i="2" s="1"/>
  <c r="AM371" i="2"/>
  <c r="AN167" i="2"/>
  <c r="AO260" i="2"/>
  <c r="AO241" i="2" s="1"/>
  <c r="AO240" i="2" s="1"/>
  <c r="AN294" i="2"/>
  <c r="AO374" i="2"/>
  <c r="AL18" i="2"/>
  <c r="AO151" i="2"/>
  <c r="AN218" i="2"/>
  <c r="AN217" i="2" s="1"/>
  <c r="AL260" i="2"/>
  <c r="AL241" i="2" s="1"/>
  <c r="AL240" i="2" s="1"/>
  <c r="AO294" i="2"/>
  <c r="AM332" i="2"/>
  <c r="AM331" i="2" s="1"/>
  <c r="AM330" i="2" s="1"/>
  <c r="AL343" i="2"/>
  <c r="AL342" i="2" s="1"/>
  <c r="AO123" i="2"/>
  <c r="AO122" i="2" s="1"/>
  <c r="AO124" i="2"/>
  <c r="AO139" i="2"/>
  <c r="AO140" i="2"/>
  <c r="AN226" i="2"/>
  <c r="AM140" i="2"/>
  <c r="AM139" i="2"/>
  <c r="AO11" i="2"/>
  <c r="AO211" i="2"/>
  <c r="AL294" i="2"/>
  <c r="AL290" i="2" s="1"/>
  <c r="AL289" i="2" s="1"/>
  <c r="AO59" i="2"/>
  <c r="AO58" i="2" s="1"/>
  <c r="AO57" i="2" s="1"/>
  <c r="AM316" i="2"/>
  <c r="AM315" i="2" s="1"/>
  <c r="AM314" i="2" s="1"/>
  <c r="AM354" i="2"/>
  <c r="AL354" i="2"/>
  <c r="AO354" i="2"/>
  <c r="AL316" i="2"/>
  <c r="AL315" i="2" s="1"/>
  <c r="AL314" i="2" s="1"/>
  <c r="AL11" i="2"/>
  <c r="AL89" i="2"/>
  <c r="AL88" i="2" s="1"/>
  <c r="AL59" i="2"/>
  <c r="AL58" i="2" s="1"/>
  <c r="AL57" i="2" s="1"/>
  <c r="AN11" i="2"/>
  <c r="AQ183" i="1"/>
  <c r="AY183" i="1" s="1"/>
  <c r="AJ183" i="2"/>
  <c r="AJ182" i="2" s="1"/>
  <c r="AJ181" i="2" s="1"/>
  <c r="AR183" i="1"/>
  <c r="AZ183" i="1" s="1"/>
  <c r="AK183" i="2"/>
  <c r="AK182" i="2" s="1"/>
  <c r="AK181" i="2" s="1"/>
  <c r="AS183" i="1"/>
  <c r="BA183" i="1" s="1"/>
  <c r="AL329" i="2" l="1"/>
  <c r="AN290" i="2"/>
  <c r="AN289" i="2" s="1"/>
  <c r="AL192" i="2"/>
  <c r="AO329" i="2"/>
  <c r="AZ183" i="2"/>
  <c r="AZ182" i="2" s="1"/>
  <c r="AZ181" i="2" s="1"/>
  <c r="AZ182" i="1"/>
  <c r="AZ181" i="1" s="1"/>
  <c r="BA183" i="2"/>
  <c r="BA182" i="2" s="1"/>
  <c r="BA181" i="2" s="1"/>
  <c r="BA182" i="1"/>
  <c r="BA181" i="1" s="1"/>
  <c r="AY183" i="2"/>
  <c r="AY182" i="2" s="1"/>
  <c r="AY181" i="2" s="1"/>
  <c r="AY182" i="1"/>
  <c r="AY181" i="1" s="1"/>
  <c r="AL10" i="2"/>
  <c r="AL9" i="2" s="1"/>
  <c r="AL353" i="2"/>
  <c r="AL234" i="2"/>
  <c r="AM353" i="2"/>
  <c r="AM190" i="2"/>
  <c r="AO226" i="2"/>
  <c r="AL226" i="2"/>
  <c r="AO290" i="2"/>
  <c r="AO289" i="2" s="1"/>
  <c r="AO234" i="2" s="1"/>
  <c r="AL146" i="2"/>
  <c r="AS183" i="2"/>
  <c r="AS182" i="2" s="1"/>
  <c r="AS181" i="2" s="1"/>
  <c r="AQ183" i="2"/>
  <c r="AQ182" i="2" s="1"/>
  <c r="AQ181" i="2" s="1"/>
  <c r="AR183" i="2"/>
  <c r="AR182" i="2" s="1"/>
  <c r="AR181" i="2" s="1"/>
  <c r="AL8" i="2" l="1"/>
  <c r="AL385" i="2" s="1"/>
  <c r="AL190" i="2"/>
  <c r="AL191" i="2"/>
  <c r="AO407" i="1" l="1"/>
  <c r="AO406" i="1" s="1"/>
  <c r="AO405" i="1" s="1"/>
  <c r="AN406" i="1"/>
  <c r="AN405" i="1" s="1"/>
  <c r="AM406" i="1"/>
  <c r="AM405" i="1" s="1"/>
  <c r="AL406" i="1"/>
  <c r="AL405" i="1" s="1"/>
  <c r="AN404" i="1"/>
  <c r="AL403" i="1"/>
  <c r="AN403" i="1" s="1"/>
  <c r="AN402" i="1"/>
  <c r="AO401" i="1"/>
  <c r="AO400" i="1" s="1"/>
  <c r="AM401" i="1"/>
  <c r="AM400" i="1" s="1"/>
  <c r="AL401" i="1"/>
  <c r="AL400" i="1" s="1"/>
  <c r="AN399" i="1"/>
  <c r="AO398" i="1"/>
  <c r="AM398" i="1"/>
  <c r="AL398" i="1"/>
  <c r="AN397" i="1"/>
  <c r="AN396" i="1" s="1"/>
  <c r="AO396" i="1"/>
  <c r="AM396" i="1"/>
  <c r="AL396" i="1"/>
  <c r="AN391" i="1"/>
  <c r="AN390" i="1"/>
  <c r="AN389" i="1"/>
  <c r="AO388" i="1"/>
  <c r="AM388" i="1"/>
  <c r="AL388" i="1"/>
  <c r="AN387" i="1"/>
  <c r="AN386" i="1" s="1"/>
  <c r="AO386" i="1"/>
  <c r="AM386" i="1"/>
  <c r="AL386" i="1"/>
  <c r="AN385" i="1"/>
  <c r="AN384" i="1" s="1"/>
  <c r="AO384" i="1"/>
  <c r="AM384" i="1"/>
  <c r="AL384" i="1"/>
  <c r="AO383" i="1"/>
  <c r="AO382" i="1" s="1"/>
  <c r="AO381" i="1" s="1"/>
  <c r="AO380" i="1" s="1"/>
  <c r="AN378" i="1"/>
  <c r="AO377" i="1"/>
  <c r="AO376" i="1" s="1"/>
  <c r="AO375" i="1" s="1"/>
  <c r="AM377" i="1"/>
  <c r="AM376" i="1" s="1"/>
  <c r="AM375" i="1" s="1"/>
  <c r="AL377" i="1"/>
  <c r="AL376" i="1" s="1"/>
  <c r="AL375" i="1" s="1"/>
  <c r="AM374" i="1"/>
  <c r="AO373" i="1"/>
  <c r="AO372" i="1" s="1"/>
  <c r="AO371" i="1" s="1"/>
  <c r="AN373" i="1"/>
  <c r="AN372" i="1" s="1"/>
  <c r="AN371" i="1" s="1"/>
  <c r="AL373" i="1"/>
  <c r="AL372" i="1" s="1"/>
  <c r="AL371" i="1" s="1"/>
  <c r="AN369" i="1"/>
  <c r="AO368" i="1"/>
  <c r="AO367" i="1" s="1"/>
  <c r="AO366" i="1" s="1"/>
  <c r="AM368" i="1"/>
  <c r="AM367" i="1" s="1"/>
  <c r="AM366" i="1" s="1"/>
  <c r="AL368" i="1"/>
  <c r="AL367" i="1" s="1"/>
  <c r="AL366" i="1" s="1"/>
  <c r="AN362" i="1"/>
  <c r="AO361" i="1"/>
  <c r="AM361" i="1"/>
  <c r="AL361" i="1"/>
  <c r="AN360" i="1"/>
  <c r="AO359" i="1"/>
  <c r="AN359" i="1"/>
  <c r="AM359" i="1"/>
  <c r="AL359" i="1"/>
  <c r="AN358" i="1"/>
  <c r="AN357" i="1" s="1"/>
  <c r="AO357" i="1"/>
  <c r="AM357" i="1"/>
  <c r="AL357" i="1"/>
  <c r="AM352" i="1"/>
  <c r="AO351" i="1"/>
  <c r="AO350" i="1" s="1"/>
  <c r="AN351" i="1"/>
  <c r="AN350" i="1" s="1"/>
  <c r="AL351" i="1"/>
  <c r="AL350" i="1" s="1"/>
  <c r="AM349" i="1"/>
  <c r="AO348" i="1"/>
  <c r="AN348" i="1"/>
  <c r="AL348" i="1"/>
  <c r="AM347" i="1"/>
  <c r="AM346" i="1" s="1"/>
  <c r="AO346" i="1"/>
  <c r="AN346" i="1"/>
  <c r="AN345" i="1" s="1"/>
  <c r="AL346" i="1"/>
  <c r="AM343" i="1"/>
  <c r="AM342" i="1" s="1"/>
  <c r="AM341" i="1" s="1"/>
  <c r="AO342" i="1"/>
  <c r="AO341" i="1" s="1"/>
  <c r="AN342" i="1"/>
  <c r="AN341" i="1" s="1"/>
  <c r="AL342" i="1"/>
  <c r="AL341" i="1" s="1"/>
  <c r="AM340" i="1"/>
  <c r="AM339" i="1"/>
  <c r="AO338" i="1"/>
  <c r="AO337" i="1" s="1"/>
  <c r="AN338" i="1"/>
  <c r="AN337" i="1" s="1"/>
  <c r="AL338" i="1"/>
  <c r="AL337" i="1" s="1"/>
  <c r="AM336" i="1"/>
  <c r="AO335" i="1"/>
  <c r="AO334" i="1" s="1"/>
  <c r="AN335" i="1"/>
  <c r="AN334" i="1" s="1"/>
  <c r="AL335" i="1"/>
  <c r="AL334" i="1" s="1"/>
  <c r="AM332" i="1"/>
  <c r="AM331" i="1" s="1"/>
  <c r="AM330" i="1" s="1"/>
  <c r="AM329" i="1" s="1"/>
  <c r="AO331" i="1"/>
  <c r="AO330" i="1" s="1"/>
  <c r="AO329" i="1" s="1"/>
  <c r="AN331" i="1"/>
  <c r="AN330" i="1" s="1"/>
  <c r="AN329" i="1" s="1"/>
  <c r="AL331" i="1"/>
  <c r="AL330" i="1" s="1"/>
  <c r="AL329" i="1" s="1"/>
  <c r="AM327" i="1"/>
  <c r="AO326" i="1"/>
  <c r="AO325" i="1" s="1"/>
  <c r="AN326" i="1"/>
  <c r="AN325" i="1" s="1"/>
  <c r="AL326" i="1"/>
  <c r="AL325" i="1" s="1"/>
  <c r="AN324" i="1"/>
  <c r="AO323" i="1"/>
  <c r="AM323" i="1"/>
  <c r="AL323" i="1"/>
  <c r="AN322" i="1"/>
  <c r="AO321" i="1"/>
  <c r="AM321" i="1"/>
  <c r="AL321" i="1"/>
  <c r="AN320" i="1"/>
  <c r="AN319" i="1" s="1"/>
  <c r="AO319" i="1"/>
  <c r="AM319" i="1"/>
  <c r="AL319" i="1"/>
  <c r="AO318" i="1"/>
  <c r="AN317" i="1"/>
  <c r="AN316" i="1" s="1"/>
  <c r="AN315" i="1" s="1"/>
  <c r="AO316" i="1"/>
  <c r="AO315" i="1" s="1"/>
  <c r="AM316" i="1"/>
  <c r="AM315" i="1" s="1"/>
  <c r="AL316" i="1"/>
  <c r="AL315" i="1" s="1"/>
  <c r="AN313" i="1"/>
  <c r="AO312" i="1"/>
  <c r="AM312" i="1"/>
  <c r="AL312" i="1"/>
  <c r="AN311" i="1"/>
  <c r="AO310" i="1"/>
  <c r="AM310" i="1"/>
  <c r="AM309" i="1" s="1"/>
  <c r="AM308" i="1" s="1"/>
  <c r="AL310" i="1"/>
  <c r="AL309" i="1" s="1"/>
  <c r="AL308" i="1" s="1"/>
  <c r="AM307" i="1"/>
  <c r="AO306" i="1"/>
  <c r="AN306" i="1"/>
  <c r="AN305" i="1" s="1"/>
  <c r="AL306" i="1"/>
  <c r="AL305" i="1" s="1"/>
  <c r="AO305" i="1"/>
  <c r="AO303" i="1"/>
  <c r="AN303" i="1"/>
  <c r="AM303" i="1"/>
  <c r="AM302" i="1" s="1"/>
  <c r="AL303" i="1"/>
  <c r="AL302" i="1" s="1"/>
  <c r="AO302" i="1"/>
  <c r="AN302" i="1"/>
  <c r="AN301" i="1"/>
  <c r="AO300" i="1"/>
  <c r="AM300" i="1"/>
  <c r="AM299" i="1" s="1"/>
  <c r="AL300" i="1"/>
  <c r="AL299" i="1" s="1"/>
  <c r="AO299" i="1"/>
  <c r="AN298" i="1"/>
  <c r="AO297" i="1"/>
  <c r="AO296" i="1" s="1"/>
  <c r="AM297" i="1"/>
  <c r="AM296" i="1" s="1"/>
  <c r="AL297" i="1"/>
  <c r="AL296" i="1" s="1"/>
  <c r="AN295" i="1"/>
  <c r="AO294" i="1"/>
  <c r="AO293" i="1" s="1"/>
  <c r="AN294" i="1"/>
  <c r="AN293" i="1" s="1"/>
  <c r="AM294" i="1"/>
  <c r="AM293" i="1" s="1"/>
  <c r="AL294" i="1"/>
  <c r="AL293" i="1"/>
  <c r="AO290" i="1"/>
  <c r="AO289" i="1" s="1"/>
  <c r="AN290" i="1"/>
  <c r="AN289" i="1" s="1"/>
  <c r="AM290" i="1"/>
  <c r="AL290" i="1"/>
  <c r="AL289" i="1" s="1"/>
  <c r="AM289" i="1"/>
  <c r="AM288" i="1"/>
  <c r="AO287" i="1"/>
  <c r="AO286" i="1" s="1"/>
  <c r="AN287" i="1"/>
  <c r="AN286" i="1" s="1"/>
  <c r="AL287" i="1"/>
  <c r="AL286" i="1" s="1"/>
  <c r="AM285" i="1"/>
  <c r="AO284" i="1"/>
  <c r="AN284" i="1"/>
  <c r="AM284" i="1"/>
  <c r="AM283" i="1" s="1"/>
  <c r="AL284" i="1"/>
  <c r="AL283" i="1" s="1"/>
  <c r="AO283" i="1"/>
  <c r="AN283" i="1"/>
  <c r="AM282" i="1"/>
  <c r="AM281" i="1" s="1"/>
  <c r="AM280" i="1" s="1"/>
  <c r="AO281" i="1"/>
  <c r="AN281" i="1"/>
  <c r="AN280" i="1" s="1"/>
  <c r="AL281" i="1"/>
  <c r="AL280" i="1" s="1"/>
  <c r="AO280" i="1"/>
  <c r="AN279" i="1"/>
  <c r="AN278" i="1" s="1"/>
  <c r="AN277" i="1" s="1"/>
  <c r="AO278" i="1"/>
  <c r="AO277" i="1" s="1"/>
  <c r="AM278" i="1"/>
  <c r="AM277" i="1" s="1"/>
  <c r="AL278" i="1"/>
  <c r="AL277" i="1" s="1"/>
  <c r="AN276" i="1"/>
  <c r="AO275" i="1"/>
  <c r="AO274" i="1" s="1"/>
  <c r="AM275" i="1"/>
  <c r="AM274" i="1" s="1"/>
  <c r="AL275" i="1"/>
  <c r="AL274" i="1" s="1"/>
  <c r="AN273" i="1"/>
  <c r="AO272" i="1"/>
  <c r="AO271" i="1" s="1"/>
  <c r="AM272" i="1"/>
  <c r="AM271" i="1" s="1"/>
  <c r="AL272" i="1"/>
  <c r="AL271" i="1" s="1"/>
  <c r="AN270" i="1"/>
  <c r="AN269" i="1" s="1"/>
  <c r="AN268" i="1" s="1"/>
  <c r="AO269" i="1"/>
  <c r="AM269" i="1"/>
  <c r="AM268" i="1" s="1"/>
  <c r="AL269" i="1"/>
  <c r="AL268" i="1" s="1"/>
  <c r="AO268" i="1"/>
  <c r="AM267" i="1"/>
  <c r="AM266" i="1" s="1"/>
  <c r="AM265" i="1" s="1"/>
  <c r="AO266" i="1"/>
  <c r="AO265" i="1" s="1"/>
  <c r="AN266" i="1"/>
  <c r="AN265" i="1" s="1"/>
  <c r="AL266" i="1"/>
  <c r="AL265" i="1" s="1"/>
  <c r="AM263" i="1"/>
  <c r="AO262" i="1"/>
  <c r="AO261" i="1" s="1"/>
  <c r="AN262" i="1"/>
  <c r="AN261" i="1" s="1"/>
  <c r="AL262" i="1"/>
  <c r="AL261" i="1" s="1"/>
  <c r="AN260" i="1"/>
  <c r="AO259" i="1"/>
  <c r="AO258" i="1" s="1"/>
  <c r="AM259" i="1"/>
  <c r="AM258" i="1" s="1"/>
  <c r="AL259" i="1"/>
  <c r="AL258" i="1" s="1"/>
  <c r="AN257" i="1"/>
  <c r="AN256" i="1" s="1"/>
  <c r="AN255" i="1" s="1"/>
  <c r="AO256" i="1"/>
  <c r="AM256" i="1"/>
  <c r="AM255" i="1" s="1"/>
  <c r="AL256" i="1"/>
  <c r="AO255" i="1"/>
  <c r="AL255" i="1"/>
  <c r="AN254" i="1"/>
  <c r="AN253" i="1" s="1"/>
  <c r="AN252" i="1" s="1"/>
  <c r="AO253" i="1"/>
  <c r="AO252" i="1" s="1"/>
  <c r="AM253" i="1"/>
  <c r="AL253" i="1"/>
  <c r="AM252" i="1"/>
  <c r="AN251" i="1"/>
  <c r="AO250" i="1"/>
  <c r="AO249" i="1" s="1"/>
  <c r="AM250" i="1"/>
  <c r="AM249" i="1" s="1"/>
  <c r="AL250" i="1"/>
  <c r="AL249" i="1" s="1"/>
  <c r="AM248" i="1"/>
  <c r="AO247" i="1"/>
  <c r="AO246" i="1" s="1"/>
  <c r="AN247" i="1"/>
  <c r="AN246" i="1" s="1"/>
  <c r="AL247" i="1"/>
  <c r="AL246" i="1" s="1"/>
  <c r="AL236" i="1"/>
  <c r="AO235" i="1"/>
  <c r="AN234" i="1"/>
  <c r="AM234" i="1"/>
  <c r="AL234" i="1"/>
  <c r="AO233" i="1"/>
  <c r="AN232" i="1"/>
  <c r="AM232" i="1"/>
  <c r="AL232" i="1"/>
  <c r="AN230" i="1"/>
  <c r="AN229" i="1" s="1"/>
  <c r="AN228" i="1" s="1"/>
  <c r="AO229" i="1"/>
  <c r="AM229" i="1"/>
  <c r="AM228" i="1" s="1"/>
  <c r="AL229" i="1"/>
  <c r="AL228" i="1" s="1"/>
  <c r="AO228" i="1"/>
  <c r="AN227" i="1"/>
  <c r="AO226" i="1"/>
  <c r="AM226" i="1"/>
  <c r="AL226" i="1"/>
  <c r="AN225" i="1"/>
  <c r="AN224" i="1" s="1"/>
  <c r="AO224" i="1"/>
  <c r="AM224" i="1"/>
  <c r="AL224" i="1"/>
  <c r="AO223" i="1"/>
  <c r="AN222" i="1"/>
  <c r="AO221" i="1"/>
  <c r="AM221" i="1"/>
  <c r="AL221" i="1"/>
  <c r="AN220" i="1"/>
  <c r="AO219" i="1"/>
  <c r="AM219" i="1"/>
  <c r="AM218" i="1" s="1"/>
  <c r="AL219" i="1"/>
  <c r="AL218" i="1" s="1"/>
  <c r="AM215" i="1"/>
  <c r="AM214" i="1" s="1"/>
  <c r="AO214" i="1"/>
  <c r="AN214" i="1"/>
  <c r="AL214" i="1"/>
  <c r="AM213" i="1"/>
  <c r="AO212" i="1"/>
  <c r="AO211" i="1" s="1"/>
  <c r="AO210" i="1" s="1"/>
  <c r="AN212" i="1"/>
  <c r="AN211" i="1" s="1"/>
  <c r="AN210" i="1" s="1"/>
  <c r="AL212" i="1"/>
  <c r="AL211" i="1" s="1"/>
  <c r="AL210" i="1" s="1"/>
  <c r="AN209" i="1"/>
  <c r="AO208" i="1"/>
  <c r="AO207" i="1" s="1"/>
  <c r="AM208" i="1"/>
  <c r="AM207" i="1" s="1"/>
  <c r="AL208" i="1"/>
  <c r="AL207" i="1" s="1"/>
  <c r="AM206" i="1"/>
  <c r="AO205" i="1"/>
  <c r="AO204" i="1" s="1"/>
  <c r="AN205" i="1"/>
  <c r="AN204" i="1" s="1"/>
  <c r="AL205" i="1"/>
  <c r="AL204" i="1" s="1"/>
  <c r="AL203" i="1" s="1"/>
  <c r="AN202" i="1"/>
  <c r="AO201" i="1"/>
  <c r="AO200" i="1" s="1"/>
  <c r="AM201" i="1"/>
  <c r="AM200" i="1" s="1"/>
  <c r="AL201" i="1"/>
  <c r="AM199" i="1"/>
  <c r="AO198" i="1"/>
  <c r="AO197" i="1" s="1"/>
  <c r="AN198" i="1"/>
  <c r="AN197" i="1" s="1"/>
  <c r="AL198" i="1"/>
  <c r="AL197" i="1" s="1"/>
  <c r="AO195" i="1"/>
  <c r="AN195" i="1"/>
  <c r="AN194" i="1" s="1"/>
  <c r="AM195" i="1"/>
  <c r="AM194" i="1" s="1"/>
  <c r="AL195" i="1"/>
  <c r="AL194" i="1" s="1"/>
  <c r="AO194" i="1"/>
  <c r="AN192" i="1"/>
  <c r="AN191" i="1" s="1"/>
  <c r="AN190" i="1" s="1"/>
  <c r="AN189" i="1" s="1"/>
  <c r="AO191" i="1"/>
  <c r="AO190" i="1" s="1"/>
  <c r="AO189" i="1" s="1"/>
  <c r="AM191" i="1"/>
  <c r="AL191" i="1"/>
  <c r="AM190" i="1"/>
  <c r="AM189" i="1" s="1"/>
  <c r="AL190" i="1"/>
  <c r="AL189" i="1" s="1"/>
  <c r="AN187" i="1"/>
  <c r="AO186" i="1"/>
  <c r="AO185" i="1" s="1"/>
  <c r="AO184" i="1" s="1"/>
  <c r="AM186" i="1"/>
  <c r="AM185" i="1" s="1"/>
  <c r="AM184" i="1" s="1"/>
  <c r="AL186" i="1"/>
  <c r="AL185" i="1" s="1"/>
  <c r="AL184" i="1" s="1"/>
  <c r="AS182" i="1"/>
  <c r="AS181" i="1" s="1"/>
  <c r="AR182" i="1"/>
  <c r="AR181" i="1" s="1"/>
  <c r="AQ182" i="1"/>
  <c r="AQ181" i="1" s="1"/>
  <c r="AO182" i="1"/>
  <c r="AO181" i="1" s="1"/>
  <c r="AN182" i="1"/>
  <c r="AN181" i="1" s="1"/>
  <c r="AM182" i="1"/>
  <c r="AM181" i="1" s="1"/>
  <c r="AL182" i="1"/>
  <c r="AL181" i="1" s="1"/>
  <c r="AO179" i="1"/>
  <c r="AO178" i="1" s="1"/>
  <c r="AN179" i="1"/>
  <c r="AN178" i="1" s="1"/>
  <c r="AM179" i="1"/>
  <c r="AM178" i="1" s="1"/>
  <c r="AL179" i="1"/>
  <c r="AL178" i="1" s="1"/>
  <c r="AO176" i="1"/>
  <c r="AN176" i="1"/>
  <c r="AM176" i="1"/>
  <c r="AL176" i="1"/>
  <c r="AO175" i="1"/>
  <c r="AN175" i="1"/>
  <c r="AM175" i="1"/>
  <c r="AL175" i="1"/>
  <c r="AM174" i="1"/>
  <c r="AM173" i="1" s="1"/>
  <c r="AM172" i="1" s="1"/>
  <c r="AO173" i="1"/>
  <c r="AO172" i="1" s="1"/>
  <c r="AN173" i="1"/>
  <c r="AN172" i="1" s="1"/>
  <c r="AL173" i="1"/>
  <c r="AL172" i="1" s="1"/>
  <c r="AO171" i="1"/>
  <c r="AN170" i="1"/>
  <c r="AM170" i="1"/>
  <c r="AL170" i="1"/>
  <c r="AO169" i="1"/>
  <c r="AN168" i="1"/>
  <c r="AM168" i="1"/>
  <c r="AM167" i="1" s="1"/>
  <c r="AL168" i="1"/>
  <c r="AN166" i="1"/>
  <c r="AN165" i="1" s="1"/>
  <c r="AN164" i="1" s="1"/>
  <c r="AO165" i="1"/>
  <c r="AM165" i="1"/>
  <c r="AM164" i="1" s="1"/>
  <c r="AL165" i="1"/>
  <c r="AL164" i="1" s="1"/>
  <c r="AO164" i="1"/>
  <c r="AN163" i="1"/>
  <c r="AO162" i="1"/>
  <c r="AM162" i="1"/>
  <c r="AL162" i="1"/>
  <c r="AN161" i="1"/>
  <c r="AO160" i="1"/>
  <c r="AM160" i="1"/>
  <c r="AL160" i="1"/>
  <c r="AL159" i="1" s="1"/>
  <c r="AN158" i="1"/>
  <c r="AO157" i="1"/>
  <c r="AO156" i="1" s="1"/>
  <c r="AM157" i="1"/>
  <c r="AM156" i="1" s="1"/>
  <c r="AL157" i="1"/>
  <c r="AL156" i="1" s="1"/>
  <c r="AN155" i="1"/>
  <c r="AO154" i="1"/>
  <c r="AN154" i="1"/>
  <c r="AM154" i="1"/>
  <c r="AL154" i="1"/>
  <c r="AN153" i="1"/>
  <c r="AN152" i="1" s="1"/>
  <c r="AO152" i="1"/>
  <c r="AO151" i="1" s="1"/>
  <c r="AM152" i="1"/>
  <c r="AM151" i="1" s="1"/>
  <c r="AL152" i="1"/>
  <c r="AM150" i="1"/>
  <c r="AO149" i="1"/>
  <c r="AO148" i="1" s="1"/>
  <c r="AN149" i="1"/>
  <c r="AN148" i="1" s="1"/>
  <c r="AL149" i="1"/>
  <c r="AL148" i="1" s="1"/>
  <c r="AN145" i="1"/>
  <c r="AO144" i="1"/>
  <c r="AO143" i="1" s="1"/>
  <c r="AM144" i="1"/>
  <c r="AM143" i="1" s="1"/>
  <c r="AL144" i="1"/>
  <c r="AL143" i="1" s="1"/>
  <c r="AM142" i="1"/>
  <c r="AO141" i="1"/>
  <c r="AN141" i="1"/>
  <c r="AM141" i="1"/>
  <c r="AL141" i="1"/>
  <c r="AO140" i="1"/>
  <c r="AN140" i="1"/>
  <c r="AM140" i="1"/>
  <c r="AL140" i="1"/>
  <c r="AO138" i="1"/>
  <c r="AN138" i="1"/>
  <c r="AN137" i="1" s="1"/>
  <c r="AM138" i="1"/>
  <c r="AM137" i="1" s="1"/>
  <c r="AL138" i="1"/>
  <c r="AO137" i="1"/>
  <c r="AL137" i="1"/>
  <c r="AN136" i="1"/>
  <c r="AN135" i="1" s="1"/>
  <c r="AN134" i="1" s="1"/>
  <c r="AO135" i="1"/>
  <c r="AM135" i="1"/>
  <c r="AM134" i="1" s="1"/>
  <c r="AL135" i="1"/>
  <c r="AL134" i="1" s="1"/>
  <c r="AO134" i="1"/>
  <c r="AN133" i="1"/>
  <c r="AO132" i="1"/>
  <c r="AO131" i="1" s="1"/>
  <c r="AM132" i="1"/>
  <c r="AM131" i="1" s="1"/>
  <c r="AL132" i="1"/>
  <c r="AL131" i="1" s="1"/>
  <c r="AN130" i="1"/>
  <c r="AO129" i="1"/>
  <c r="AO128" i="1" s="1"/>
  <c r="AM129" i="1"/>
  <c r="AM128" i="1" s="1"/>
  <c r="AL129" i="1"/>
  <c r="AL128" i="1" s="1"/>
  <c r="AM127" i="1"/>
  <c r="AM126" i="1" s="1"/>
  <c r="AM125" i="1" s="1"/>
  <c r="AO126" i="1"/>
  <c r="AO125" i="1" s="1"/>
  <c r="AN126" i="1"/>
  <c r="AN125" i="1" s="1"/>
  <c r="AL126" i="1"/>
  <c r="AL125" i="1" s="1"/>
  <c r="AN123" i="1"/>
  <c r="AN122" i="1" s="1"/>
  <c r="AN121" i="1" s="1"/>
  <c r="AO122" i="1"/>
  <c r="AO121" i="1" s="1"/>
  <c r="AM122" i="1"/>
  <c r="AM121" i="1" s="1"/>
  <c r="AL122" i="1"/>
  <c r="AL121" i="1" s="1"/>
  <c r="AN120" i="1"/>
  <c r="AO119" i="1"/>
  <c r="AM119" i="1"/>
  <c r="AM118" i="1" s="1"/>
  <c r="AL119" i="1"/>
  <c r="AL118" i="1" s="1"/>
  <c r="AO118" i="1"/>
  <c r="AN115" i="1"/>
  <c r="AO114" i="1"/>
  <c r="AO113" i="1" s="1"/>
  <c r="AM114" i="1"/>
  <c r="AM113" i="1" s="1"/>
  <c r="AL114" i="1"/>
  <c r="AL113" i="1" s="1"/>
  <c r="AM112" i="1"/>
  <c r="AO111" i="1"/>
  <c r="AN111" i="1"/>
  <c r="AL111" i="1"/>
  <c r="AM110" i="1"/>
  <c r="AO109" i="1"/>
  <c r="AO108" i="1" s="1"/>
  <c r="AN109" i="1"/>
  <c r="AM109" i="1"/>
  <c r="AL109" i="1"/>
  <c r="AN106" i="1"/>
  <c r="AO105" i="1"/>
  <c r="AO104" i="1" s="1"/>
  <c r="AO103" i="1" s="1"/>
  <c r="AM105" i="1"/>
  <c r="AM104" i="1" s="1"/>
  <c r="AM103" i="1" s="1"/>
  <c r="AL105" i="1"/>
  <c r="AL104" i="1" s="1"/>
  <c r="AL103" i="1" s="1"/>
  <c r="AN99" i="1"/>
  <c r="AO98" i="1"/>
  <c r="AO97" i="1" s="1"/>
  <c r="AM98" i="1"/>
  <c r="AM97" i="1" s="1"/>
  <c r="AL98" i="1"/>
  <c r="AL97" i="1" s="1"/>
  <c r="AN96" i="1"/>
  <c r="AO95" i="1"/>
  <c r="AN95" i="1"/>
  <c r="AM95" i="1"/>
  <c r="AM94" i="1" s="1"/>
  <c r="AM93" i="1" s="1"/>
  <c r="AL95" i="1"/>
  <c r="AO94" i="1"/>
  <c r="AN94" i="1"/>
  <c r="AL94" i="1"/>
  <c r="AN92" i="1"/>
  <c r="AO91" i="1"/>
  <c r="AO90" i="1" s="1"/>
  <c r="AN91" i="1"/>
  <c r="AN90" i="1" s="1"/>
  <c r="AM91" i="1"/>
  <c r="AM90" i="1" s="1"/>
  <c r="AL91" i="1"/>
  <c r="AL90" i="1"/>
  <c r="AM89" i="1"/>
  <c r="AO88" i="1"/>
  <c r="AO87" i="1" s="1"/>
  <c r="AN88" i="1"/>
  <c r="AN87" i="1" s="1"/>
  <c r="AL88" i="1"/>
  <c r="AL87" i="1" s="1"/>
  <c r="AL86" i="1" s="1"/>
  <c r="AN84" i="1"/>
  <c r="AO83" i="1"/>
  <c r="AM83" i="1"/>
  <c r="AL83" i="1"/>
  <c r="AN82" i="1"/>
  <c r="AO81" i="1"/>
  <c r="AM81" i="1"/>
  <c r="AL81" i="1"/>
  <c r="AN80" i="1"/>
  <c r="AO79" i="1"/>
  <c r="AO78" i="1" s="1"/>
  <c r="AO77" i="1" s="1"/>
  <c r="AO76" i="1" s="1"/>
  <c r="AM79" i="1"/>
  <c r="AM78" i="1" s="1"/>
  <c r="AM77" i="1" s="1"/>
  <c r="AM76" i="1" s="1"/>
  <c r="AL79" i="1"/>
  <c r="AM75" i="1"/>
  <c r="AO74" i="1"/>
  <c r="AN74" i="1"/>
  <c r="AL74" i="1"/>
  <c r="AO73" i="1"/>
  <c r="AO72" i="1" s="1"/>
  <c r="AN72" i="1"/>
  <c r="AM72" i="1"/>
  <c r="AL72" i="1"/>
  <c r="AO71" i="1"/>
  <c r="AN70" i="1"/>
  <c r="AN69" i="1" s="1"/>
  <c r="AN68" i="1" s="1"/>
  <c r="AN67" i="1" s="1"/>
  <c r="AM70" i="1"/>
  <c r="AL70" i="1"/>
  <c r="AN66" i="1"/>
  <c r="AN65" i="1" s="1"/>
  <c r="AN64" i="1" s="1"/>
  <c r="AO65" i="1"/>
  <c r="AO64" i="1" s="1"/>
  <c r="AM65" i="1"/>
  <c r="AM64" i="1" s="1"/>
  <c r="AL65" i="1"/>
  <c r="AL64" i="1" s="1"/>
  <c r="AO62" i="1"/>
  <c r="AN62" i="1"/>
  <c r="AM62" i="1"/>
  <c r="AM61" i="1" s="1"/>
  <c r="AL62" i="1"/>
  <c r="AL61" i="1" s="1"/>
  <c r="AO61" i="1"/>
  <c r="AN61" i="1"/>
  <c r="AN60" i="1"/>
  <c r="AO59" i="1"/>
  <c r="AO58" i="1" s="1"/>
  <c r="AM59" i="1"/>
  <c r="AM58" i="1" s="1"/>
  <c r="AL59" i="1"/>
  <c r="AL58" i="1" s="1"/>
  <c r="AN57" i="1"/>
  <c r="AO56" i="1"/>
  <c r="AO55" i="1" s="1"/>
  <c r="AM56" i="1"/>
  <c r="AM55" i="1" s="1"/>
  <c r="AL56" i="1"/>
  <c r="AL55" i="1" s="1"/>
  <c r="AN54" i="1"/>
  <c r="AO53" i="1"/>
  <c r="AO52" i="1" s="1"/>
  <c r="AM53" i="1"/>
  <c r="AM52" i="1" s="1"/>
  <c r="AL53" i="1"/>
  <c r="AL52" i="1" s="1"/>
  <c r="AN51" i="1"/>
  <c r="AO50" i="1"/>
  <c r="AO49" i="1" s="1"/>
  <c r="AM50" i="1"/>
  <c r="AM49" i="1" s="1"/>
  <c r="AL50" i="1"/>
  <c r="AL49" i="1" s="1"/>
  <c r="AN48" i="1"/>
  <c r="AO47" i="1"/>
  <c r="AO46" i="1" s="1"/>
  <c r="AM47" i="1"/>
  <c r="AM46" i="1" s="1"/>
  <c r="AL47" i="1"/>
  <c r="AL46" i="1" s="1"/>
  <c r="AN45" i="1"/>
  <c r="AN44" i="1" s="1"/>
  <c r="AN43" i="1" s="1"/>
  <c r="AO44" i="1"/>
  <c r="AO43" i="1" s="1"/>
  <c r="AM44" i="1"/>
  <c r="AM43" i="1" s="1"/>
  <c r="AL44" i="1"/>
  <c r="AL43" i="1" s="1"/>
  <c r="AM42" i="1"/>
  <c r="AO41" i="1"/>
  <c r="AN41" i="1"/>
  <c r="AL41" i="1"/>
  <c r="AM40" i="1"/>
  <c r="AO39" i="1"/>
  <c r="AN39" i="1"/>
  <c r="AL39" i="1"/>
  <c r="AM38" i="1"/>
  <c r="AO37" i="1"/>
  <c r="AN37" i="1"/>
  <c r="AL37" i="1"/>
  <c r="AL36" i="1" s="1"/>
  <c r="AM34" i="1"/>
  <c r="AM33" i="1" s="1"/>
  <c r="AM32" i="1" s="1"/>
  <c r="AM31" i="1" s="1"/>
  <c r="AO33" i="1"/>
  <c r="AN33" i="1"/>
  <c r="AN32" i="1" s="1"/>
  <c r="AN31" i="1" s="1"/>
  <c r="AL33" i="1"/>
  <c r="AL32" i="1" s="1"/>
  <c r="AL31" i="1" s="1"/>
  <c r="AO32" i="1"/>
  <c r="AO31" i="1" s="1"/>
  <c r="AO30" i="1"/>
  <c r="AN29" i="1"/>
  <c r="AN28" i="1" s="1"/>
  <c r="AM29" i="1"/>
  <c r="AM28" i="1" s="1"/>
  <c r="AL29" i="1"/>
  <c r="AL28" i="1" s="1"/>
  <c r="AN27" i="1"/>
  <c r="AO26" i="1"/>
  <c r="AO25" i="1" s="1"/>
  <c r="AM26" i="1"/>
  <c r="AM25" i="1" s="1"/>
  <c r="AL26" i="1"/>
  <c r="AL25" i="1" s="1"/>
  <c r="AN24" i="1"/>
  <c r="AO23" i="1"/>
  <c r="AO22" i="1" s="1"/>
  <c r="AM23" i="1"/>
  <c r="AM22" i="1" s="1"/>
  <c r="AL23" i="1"/>
  <c r="AL22" i="1" s="1"/>
  <c r="AN21" i="1"/>
  <c r="AN20" i="1" s="1"/>
  <c r="AO20" i="1"/>
  <c r="AM20" i="1"/>
  <c r="AL20" i="1"/>
  <c r="AN19" i="1"/>
  <c r="AN18" i="1" s="1"/>
  <c r="AO18" i="1"/>
  <c r="AM18" i="1"/>
  <c r="AL18" i="1"/>
  <c r="AN17" i="1"/>
  <c r="AO16" i="1"/>
  <c r="AO15" i="1" s="1"/>
  <c r="AM16" i="1"/>
  <c r="AL16" i="1"/>
  <c r="AM15" i="1"/>
  <c r="AN14" i="1"/>
  <c r="AO13" i="1"/>
  <c r="AO12" i="1" s="1"/>
  <c r="AM13" i="1"/>
  <c r="AM12" i="1" s="1"/>
  <c r="AL13" i="1"/>
  <c r="AL12" i="1" s="1"/>
  <c r="AF182" i="1"/>
  <c r="AG182" i="1"/>
  <c r="AK182" i="1" s="1"/>
  <c r="AE182" i="1"/>
  <c r="AD183" i="1"/>
  <c r="AO107" i="1" l="1"/>
  <c r="AN344" i="1"/>
  <c r="AL108" i="1"/>
  <c r="AL117" i="1"/>
  <c r="AL69" i="1"/>
  <c r="AL68" i="1" s="1"/>
  <c r="AL67" i="1" s="1"/>
  <c r="AM356" i="1"/>
  <c r="AL383" i="1"/>
  <c r="AL382" i="1" s="1"/>
  <c r="AL381" i="1" s="1"/>
  <c r="AL380" i="1" s="1"/>
  <c r="AL379" i="1" s="1"/>
  <c r="AN379" i="1" s="1"/>
  <c r="AO292" i="1"/>
  <c r="AL333" i="1"/>
  <c r="AO356" i="1"/>
  <c r="AO355" i="1" s="1"/>
  <c r="AN108" i="1"/>
  <c r="AN151" i="1"/>
  <c r="AL223" i="1"/>
  <c r="AM231" i="1"/>
  <c r="AL370" i="1"/>
  <c r="AN25" i="2"/>
  <c r="AN24" i="2" s="1"/>
  <c r="AN23" i="2" s="1"/>
  <c r="AN32" i="2"/>
  <c r="AN31" i="2" s="1"/>
  <c r="AM13" i="2"/>
  <c r="AM12" i="2" s="1"/>
  <c r="AO36" i="1"/>
  <c r="AM88" i="1"/>
  <c r="AM87" i="1" s="1"/>
  <c r="AM87" i="2"/>
  <c r="AM86" i="2" s="1"/>
  <c r="AM85" i="2" s="1"/>
  <c r="AM84" i="2" s="1"/>
  <c r="AM83" i="2" s="1"/>
  <c r="AL107" i="1"/>
  <c r="AM22" i="2"/>
  <c r="AM21" i="2" s="1"/>
  <c r="AM113" i="2"/>
  <c r="AM112" i="2" s="1"/>
  <c r="AM111" i="2" s="1"/>
  <c r="AM150" i="2"/>
  <c r="AM149" i="2" s="1"/>
  <c r="AM148" i="2" s="1"/>
  <c r="AN166" i="2"/>
  <c r="AN165" i="2" s="1"/>
  <c r="AN164" i="2" s="1"/>
  <c r="AN167" i="1"/>
  <c r="AM205" i="1"/>
  <c r="AM204" i="1" s="1"/>
  <c r="AM203" i="1" s="1"/>
  <c r="AM224" i="2"/>
  <c r="AM223" i="2" s="1"/>
  <c r="AM222" i="2" s="1"/>
  <c r="AM218" i="2" s="1"/>
  <c r="AM217" i="2" s="1"/>
  <c r="AM211" i="2" s="1"/>
  <c r="AO218" i="1"/>
  <c r="AN200" i="2"/>
  <c r="AN199" i="2" s="1"/>
  <c r="AL231" i="1"/>
  <c r="AO210" i="2"/>
  <c r="AO209" i="2" s="1"/>
  <c r="AM244" i="2"/>
  <c r="AM243" i="2" s="1"/>
  <c r="AM242" i="2" s="1"/>
  <c r="AN256" i="2"/>
  <c r="AN255" i="2" s="1"/>
  <c r="AN254" i="2" s="1"/>
  <c r="AN262" i="2"/>
  <c r="AN261" i="2" s="1"/>
  <c r="AN264" i="2"/>
  <c r="AN263" i="2" s="1"/>
  <c r="AN266" i="2"/>
  <c r="AN265" i="2" s="1"/>
  <c r="AN333" i="1"/>
  <c r="AM301" i="2"/>
  <c r="AM300" i="2" s="1"/>
  <c r="AM299" i="2" s="1"/>
  <c r="AO370" i="1"/>
  <c r="AN352" i="2"/>
  <c r="AN351" i="2" s="1"/>
  <c r="AN350" i="2" s="1"/>
  <c r="AN343" i="2" s="1"/>
  <c r="AN342" i="2" s="1"/>
  <c r="AM395" i="1"/>
  <c r="AM394" i="1" s="1"/>
  <c r="AM393" i="1" s="1"/>
  <c r="AM392" i="1" s="1"/>
  <c r="AD183" i="2"/>
  <c r="AD182" i="2" s="1"/>
  <c r="AD181" i="2" s="1"/>
  <c r="AE181" i="1"/>
  <c r="AI181" i="1" s="1"/>
  <c r="AI182" i="1"/>
  <c r="AH183" i="1"/>
  <c r="AN35" i="2"/>
  <c r="AN34" i="2" s="1"/>
  <c r="AN33" i="2" s="1"/>
  <c r="AM15" i="2"/>
  <c r="AM14" i="2" s="1"/>
  <c r="AM17" i="2"/>
  <c r="AM16" i="2" s="1"/>
  <c r="AN47" i="1"/>
  <c r="AN46" i="1" s="1"/>
  <c r="AN41" i="2"/>
  <c r="AN40" i="2" s="1"/>
  <c r="AN39" i="2" s="1"/>
  <c r="AN70" i="2"/>
  <c r="AN69" i="2" s="1"/>
  <c r="AN68" i="2" s="1"/>
  <c r="AN67" i="2" s="1"/>
  <c r="AN66" i="2" s="1"/>
  <c r="AO78" i="2"/>
  <c r="AO77" i="2" s="1"/>
  <c r="AO93" i="1"/>
  <c r="AN138" i="2"/>
  <c r="AN137" i="2" s="1"/>
  <c r="AN136" i="2" s="1"/>
  <c r="AN135" i="2" s="1"/>
  <c r="AN134" i="2" s="1"/>
  <c r="AM111" i="1"/>
  <c r="AM108" i="1" s="1"/>
  <c r="AM107" i="1" s="1"/>
  <c r="AN144" i="1"/>
  <c r="AN143" i="1" s="1"/>
  <c r="AN116" i="2"/>
  <c r="AN115" i="2" s="1"/>
  <c r="AN114" i="2" s="1"/>
  <c r="AM159" i="1"/>
  <c r="AO168" i="1"/>
  <c r="AO169" i="2"/>
  <c r="AO168" i="2" s="1"/>
  <c r="AO171" i="2"/>
  <c r="AO170" i="2" s="1"/>
  <c r="AM174" i="2"/>
  <c r="AM173" i="2" s="1"/>
  <c r="AM172" i="2" s="1"/>
  <c r="AN195" i="2"/>
  <c r="AN194" i="2" s="1"/>
  <c r="AN221" i="1"/>
  <c r="AN197" i="2"/>
  <c r="AN196" i="2" s="1"/>
  <c r="AN202" i="2"/>
  <c r="AN201" i="2" s="1"/>
  <c r="AN272" i="2"/>
  <c r="AN271" i="2" s="1"/>
  <c r="AN270" i="2" s="1"/>
  <c r="AM278" i="2"/>
  <c r="AM277" i="2" s="1"/>
  <c r="AM276" i="2" s="1"/>
  <c r="AN259" i="2"/>
  <c r="AN258" i="2" s="1"/>
  <c r="AN257" i="2" s="1"/>
  <c r="AM286" i="2"/>
  <c r="AM285" i="2" s="1"/>
  <c r="AO309" i="1"/>
  <c r="AO308" i="1" s="1"/>
  <c r="AL318" i="1"/>
  <c r="AM288" i="2"/>
  <c r="AM287" i="2" s="1"/>
  <c r="AN334" i="2"/>
  <c r="AN333" i="2" s="1"/>
  <c r="AM346" i="2"/>
  <c r="AM345" i="2" s="1"/>
  <c r="AM344" i="2" s="1"/>
  <c r="AM343" i="2" s="1"/>
  <c r="AM342" i="2" s="1"/>
  <c r="AM329" i="2" s="1"/>
  <c r="AO395" i="1"/>
  <c r="AO394" i="1" s="1"/>
  <c r="AO393" i="1" s="1"/>
  <c r="AO392" i="1" s="1"/>
  <c r="AN381" i="2"/>
  <c r="AN380" i="2" s="1"/>
  <c r="AN379" i="2" s="1"/>
  <c r="AN13" i="1"/>
  <c r="AN12" i="1" s="1"/>
  <c r="AN16" i="1"/>
  <c r="AN15" i="1" s="1"/>
  <c r="AN28" i="2"/>
  <c r="AN27" i="2" s="1"/>
  <c r="AO56" i="2"/>
  <c r="AO55" i="2" s="1"/>
  <c r="AO54" i="2" s="1"/>
  <c r="AO10" i="2" s="1"/>
  <c r="AO9" i="2" s="1"/>
  <c r="AM39" i="1"/>
  <c r="AN38" i="2"/>
  <c r="AN37" i="2" s="1"/>
  <c r="AN36" i="2" s="1"/>
  <c r="AN53" i="1"/>
  <c r="AN52" i="1" s="1"/>
  <c r="AN50" i="2"/>
  <c r="AN49" i="2" s="1"/>
  <c r="AN48" i="2" s="1"/>
  <c r="AO80" i="2"/>
  <c r="AO79" i="2" s="1"/>
  <c r="AM74" i="1"/>
  <c r="AM82" i="2"/>
  <c r="AM81" i="2" s="1"/>
  <c r="AM76" i="2" s="1"/>
  <c r="AM75" i="2" s="1"/>
  <c r="AM74" i="2" s="1"/>
  <c r="AN144" i="2"/>
  <c r="AN143" i="2" s="1"/>
  <c r="AN142" i="2" s="1"/>
  <c r="AN141" i="2" s="1"/>
  <c r="AN127" i="2"/>
  <c r="AN126" i="2" s="1"/>
  <c r="AN125" i="2" s="1"/>
  <c r="AN53" i="2"/>
  <c r="AN52" i="2" s="1"/>
  <c r="AN51" i="2" s="1"/>
  <c r="AN107" i="2"/>
  <c r="AN106" i="2" s="1"/>
  <c r="AN105" i="2" s="1"/>
  <c r="AN153" i="2"/>
  <c r="AN152" i="2" s="1"/>
  <c r="AN157" i="1"/>
  <c r="AN156" i="1" s="1"/>
  <c r="AN158" i="2"/>
  <c r="AN157" i="2" s="1"/>
  <c r="AN156" i="2" s="1"/>
  <c r="AO159" i="1"/>
  <c r="AL167" i="1"/>
  <c r="AN186" i="1"/>
  <c r="AN185" i="1" s="1"/>
  <c r="AN184" i="1" s="1"/>
  <c r="AN189" i="2"/>
  <c r="AN188" i="2" s="1"/>
  <c r="AN187" i="2" s="1"/>
  <c r="AN186" i="2" s="1"/>
  <c r="AN216" i="2"/>
  <c r="AN215" i="2" s="1"/>
  <c r="AN214" i="2" s="1"/>
  <c r="AN213" i="2" s="1"/>
  <c r="AN212" i="2" s="1"/>
  <c r="AN211" i="2" s="1"/>
  <c r="AM233" i="2"/>
  <c r="AM232" i="2" s="1"/>
  <c r="AM231" i="2" s="1"/>
  <c r="AM227" i="2" s="1"/>
  <c r="AM212" i="1"/>
  <c r="AM211" i="1" s="1"/>
  <c r="AM210" i="1" s="1"/>
  <c r="AM223" i="1"/>
  <c r="AM217" i="1" s="1"/>
  <c r="AM216" i="1" s="1"/>
  <c r="AN205" i="2"/>
  <c r="AN204" i="2" s="1"/>
  <c r="AN203" i="2" s="1"/>
  <c r="AN231" i="1"/>
  <c r="AM247" i="2"/>
  <c r="AM246" i="2" s="1"/>
  <c r="AM245" i="2" s="1"/>
  <c r="AO245" i="1"/>
  <c r="AM306" i="1"/>
  <c r="AM305" i="1" s="1"/>
  <c r="AN239" i="2"/>
  <c r="AN238" i="2" s="1"/>
  <c r="AN237" i="2" s="1"/>
  <c r="AN236" i="2" s="1"/>
  <c r="AN235" i="2" s="1"/>
  <c r="AM318" i="1"/>
  <c r="AM293" i="2"/>
  <c r="AM292" i="2" s="1"/>
  <c r="AM291" i="2" s="1"/>
  <c r="AM250" i="2"/>
  <c r="AM249" i="2" s="1"/>
  <c r="AM248" i="2" s="1"/>
  <c r="AM313" i="2"/>
  <c r="AM312" i="2" s="1"/>
  <c r="AM311" i="2" s="1"/>
  <c r="AM310" i="2" s="1"/>
  <c r="AM309" i="2" s="1"/>
  <c r="AO345" i="1"/>
  <c r="AL356" i="1"/>
  <c r="AL355" i="1" s="1"/>
  <c r="AN336" i="2"/>
  <c r="AN335" i="2" s="1"/>
  <c r="AN338" i="2"/>
  <c r="AN337" i="2" s="1"/>
  <c r="AM373" i="1"/>
  <c r="AM372" i="1" s="1"/>
  <c r="AM371" i="1" s="1"/>
  <c r="AM370" i="1" s="1"/>
  <c r="AN377" i="1"/>
  <c r="AN376" i="1" s="1"/>
  <c r="AN375" i="1" s="1"/>
  <c r="AN370" i="1" s="1"/>
  <c r="AN368" i="2"/>
  <c r="AN367" i="2" s="1"/>
  <c r="AN376" i="2"/>
  <c r="AN375" i="2" s="1"/>
  <c r="AN378" i="2"/>
  <c r="AN377" i="2" s="1"/>
  <c r="AO384" i="2"/>
  <c r="AO383" i="2" s="1"/>
  <c r="AO382" i="2" s="1"/>
  <c r="AO373" i="2" s="1"/>
  <c r="AO353" i="2" s="1"/>
  <c r="AD182" i="1"/>
  <c r="AD181" i="1" s="1"/>
  <c r="AL15" i="1"/>
  <c r="AN30" i="2"/>
  <c r="AN29" i="2" s="1"/>
  <c r="AN23" i="1"/>
  <c r="AN22" i="1" s="1"/>
  <c r="AN26" i="1"/>
  <c r="AN25" i="1" s="1"/>
  <c r="AN47" i="2"/>
  <c r="AN46" i="2" s="1"/>
  <c r="AN45" i="2" s="1"/>
  <c r="AM121" i="2"/>
  <c r="AM120" i="2" s="1"/>
  <c r="AM119" i="2" s="1"/>
  <c r="AM118" i="2" s="1"/>
  <c r="AM117" i="2" s="1"/>
  <c r="AN36" i="1"/>
  <c r="AN59" i="1"/>
  <c r="AN58" i="1" s="1"/>
  <c r="AN360" i="2"/>
  <c r="AN359" i="2" s="1"/>
  <c r="AN358" i="2" s="1"/>
  <c r="AM69" i="1"/>
  <c r="AM68" i="1" s="1"/>
  <c r="AM67" i="1" s="1"/>
  <c r="AN63" i="2"/>
  <c r="AN62" i="2" s="1"/>
  <c r="AN83" i="1"/>
  <c r="AN65" i="2"/>
  <c r="AN64" i="2" s="1"/>
  <c r="AN98" i="1"/>
  <c r="AN97" i="1" s="1"/>
  <c r="AN93" i="1" s="1"/>
  <c r="AN130" i="2"/>
  <c r="AN129" i="2" s="1"/>
  <c r="AN128" i="2" s="1"/>
  <c r="AM20" i="2"/>
  <c r="AM19" i="2" s="1"/>
  <c r="AM18" i="2" s="1"/>
  <c r="AM92" i="2"/>
  <c r="AM91" i="2" s="1"/>
  <c r="AM90" i="2" s="1"/>
  <c r="AM89" i="2" s="1"/>
  <c r="AM88" i="2" s="1"/>
  <c r="AL151" i="1"/>
  <c r="AL147" i="1" s="1"/>
  <c r="AL146" i="1" s="1"/>
  <c r="AN155" i="2"/>
  <c r="AN154" i="2" s="1"/>
  <c r="AN160" i="1"/>
  <c r="AN161" i="2"/>
  <c r="AN160" i="2" s="1"/>
  <c r="AM198" i="1"/>
  <c r="AM197" i="1" s="1"/>
  <c r="AM193" i="1" s="1"/>
  <c r="AM188" i="1" s="1"/>
  <c r="AN219" i="1"/>
  <c r="AN218" i="1" s="1"/>
  <c r="AN226" i="1"/>
  <c r="AN223" i="1" s="1"/>
  <c r="AO208" i="2"/>
  <c r="AO207" i="2" s="1"/>
  <c r="AO234" i="1"/>
  <c r="AM247" i="1"/>
  <c r="AM246" i="1" s="1"/>
  <c r="AN253" i="2"/>
  <c r="AN252" i="2" s="1"/>
  <c r="AN251" i="2" s="1"/>
  <c r="AM325" i="2"/>
  <c r="AM324" i="2" s="1"/>
  <c r="AM323" i="2" s="1"/>
  <c r="AM322" i="2" s="1"/>
  <c r="AM321" i="2" s="1"/>
  <c r="AO344" i="1"/>
  <c r="AM355" i="1"/>
  <c r="AM354" i="1" s="1"/>
  <c r="AN370" i="2"/>
  <c r="AN369" i="2" s="1"/>
  <c r="AN372" i="2"/>
  <c r="AN371" i="2" s="1"/>
  <c r="AL395" i="1"/>
  <c r="AL93" i="1"/>
  <c r="AN320" i="2"/>
  <c r="AN319" i="2" s="1"/>
  <c r="AN310" i="1"/>
  <c r="AN318" i="2"/>
  <c r="AN317" i="2" s="1"/>
  <c r="AM348" i="1"/>
  <c r="AM345" i="1" s="1"/>
  <c r="AM298" i="2"/>
  <c r="AM297" i="2" s="1"/>
  <c r="AM296" i="2"/>
  <c r="AM295" i="2" s="1"/>
  <c r="AL345" i="1"/>
  <c r="AN297" i="1"/>
  <c r="AN296" i="1" s="1"/>
  <c r="AN275" i="2"/>
  <c r="AN274" i="2" s="1"/>
  <c r="AN273" i="2" s="1"/>
  <c r="AN269" i="2"/>
  <c r="AN268" i="2" s="1"/>
  <c r="AN267" i="2" s="1"/>
  <c r="AL252" i="1"/>
  <c r="AN95" i="2"/>
  <c r="AN94" i="2" s="1"/>
  <c r="AN93" i="2" s="1"/>
  <c r="AN98" i="2"/>
  <c r="AN97" i="2" s="1"/>
  <c r="AN96" i="2" s="1"/>
  <c r="AN104" i="2"/>
  <c r="AN103" i="2" s="1"/>
  <c r="AN102" i="2" s="1"/>
  <c r="AN101" i="2"/>
  <c r="AN100" i="2" s="1"/>
  <c r="AN99" i="2" s="1"/>
  <c r="AN61" i="2"/>
  <c r="AN60" i="2" s="1"/>
  <c r="AL78" i="1"/>
  <c r="AL77" i="1" s="1"/>
  <c r="AL76" i="1" s="1"/>
  <c r="AN79" i="1"/>
  <c r="AN44" i="2"/>
  <c r="AN43" i="2" s="1"/>
  <c r="AN42" i="2" s="1"/>
  <c r="AO35" i="1"/>
  <c r="AL35" i="1"/>
  <c r="AO117" i="1"/>
  <c r="AL124" i="1"/>
  <c r="AL116" i="1" s="1"/>
  <c r="AO203" i="1"/>
  <c r="AL264" i="1"/>
  <c r="AM11" i="1"/>
  <c r="AL85" i="1"/>
  <c r="AG181" i="1"/>
  <c r="AK181" i="1" s="1"/>
  <c r="AO86" i="1"/>
  <c r="AM117" i="1"/>
  <c r="AO193" i="1"/>
  <c r="AO264" i="1"/>
  <c r="AO333" i="1"/>
  <c r="AM304" i="2"/>
  <c r="AM305" i="2"/>
  <c r="AL11" i="1"/>
  <c r="AL200" i="1"/>
  <c r="AN201" i="1"/>
  <c r="AN200" i="1" s="1"/>
  <c r="AN193" i="1" s="1"/>
  <c r="AN357" i="2"/>
  <c r="AN356" i="2" s="1"/>
  <c r="AN355" i="2" s="1"/>
  <c r="AN364" i="2"/>
  <c r="AN363" i="2" s="1"/>
  <c r="AN362" i="2" s="1"/>
  <c r="AN361" i="2" s="1"/>
  <c r="AN163" i="2"/>
  <c r="AN162" i="2" s="1"/>
  <c r="AN159" i="2" s="1"/>
  <c r="AN162" i="1"/>
  <c r="AN159" i="1" s="1"/>
  <c r="AN147" i="1" s="1"/>
  <c r="AN146" i="1" s="1"/>
  <c r="AF181" i="1"/>
  <c r="AJ181" i="1" s="1"/>
  <c r="AJ182" i="1"/>
  <c r="AN11" i="1"/>
  <c r="AN86" i="1"/>
  <c r="AM41" i="1"/>
  <c r="AN50" i="1"/>
  <c r="AN49" i="1" s="1"/>
  <c r="AN56" i="1"/>
  <c r="AN55" i="1" s="1"/>
  <c r="AN81" i="1"/>
  <c r="AN78" i="1" s="1"/>
  <c r="AN77" i="1" s="1"/>
  <c r="AN76" i="1" s="1"/>
  <c r="AM86" i="1"/>
  <c r="AM124" i="1"/>
  <c r="AM116" i="1" s="1"/>
  <c r="AN132" i="1"/>
  <c r="AN131" i="1" s="1"/>
  <c r="AO70" i="1"/>
  <c r="AO69" i="1" s="1"/>
  <c r="AO68" i="1" s="1"/>
  <c r="AO67" i="1" s="1"/>
  <c r="AN105" i="1"/>
  <c r="AN104" i="1" s="1"/>
  <c r="AN103" i="1" s="1"/>
  <c r="AO29" i="1"/>
  <c r="AO28" i="1" s="1"/>
  <c r="AO11" i="1" s="1"/>
  <c r="AM37" i="1"/>
  <c r="AN119" i="1"/>
  <c r="AN118" i="1" s="1"/>
  <c r="AN117" i="1" s="1"/>
  <c r="AO124" i="1"/>
  <c r="AO170" i="1"/>
  <c r="AM149" i="1"/>
  <c r="AM148" i="1" s="1"/>
  <c r="AM147" i="1" s="1"/>
  <c r="AM146" i="1" s="1"/>
  <c r="AN208" i="1"/>
  <c r="AN207" i="1" s="1"/>
  <c r="AN203" i="1" s="1"/>
  <c r="AN188" i="1" s="1"/>
  <c r="AM351" i="1"/>
  <c r="AM350" i="1" s="1"/>
  <c r="AL314" i="1"/>
  <c r="AN114" i="1"/>
  <c r="AN113" i="1" s="1"/>
  <c r="AN107" i="1" s="1"/>
  <c r="AN129" i="1"/>
  <c r="AN128" i="1" s="1"/>
  <c r="AL292" i="1"/>
  <c r="AL344" i="1"/>
  <c r="AL328" i="1" s="1"/>
  <c r="AN250" i="1"/>
  <c r="AN249" i="1" s="1"/>
  <c r="AN275" i="1"/>
  <c r="AN274" i="1" s="1"/>
  <c r="AM287" i="1"/>
  <c r="AM286" i="1" s="1"/>
  <c r="AM264" i="1" s="1"/>
  <c r="AM292" i="1"/>
  <c r="AO314" i="1"/>
  <c r="AO232" i="1"/>
  <c r="AO231" i="1" s="1"/>
  <c r="AO217" i="1" s="1"/>
  <c r="AO216" i="1" s="1"/>
  <c r="AM262" i="1"/>
  <c r="AM261" i="1" s="1"/>
  <c r="AM245" i="1" s="1"/>
  <c r="AN312" i="1"/>
  <c r="AN309" i="1" s="1"/>
  <c r="AN308" i="1" s="1"/>
  <c r="AM338" i="1"/>
  <c r="AM337" i="1" s="1"/>
  <c r="AO354" i="1"/>
  <c r="AO353" i="1" s="1"/>
  <c r="AN259" i="1"/>
  <c r="AN258" i="1" s="1"/>
  <c r="AN272" i="1"/>
  <c r="AN271" i="1" s="1"/>
  <c r="AN300" i="1"/>
  <c r="AN299" i="1" s="1"/>
  <c r="AN292" i="1" s="1"/>
  <c r="AN323" i="1"/>
  <c r="AM335" i="1"/>
  <c r="AM334" i="1" s="1"/>
  <c r="AN368" i="1"/>
  <c r="AN367" i="1" s="1"/>
  <c r="AN366" i="1" s="1"/>
  <c r="AM383" i="1"/>
  <c r="AM382" i="1" s="1"/>
  <c r="AM381" i="1" s="1"/>
  <c r="AM380" i="1" s="1"/>
  <c r="AN321" i="1"/>
  <c r="AM326" i="1"/>
  <c r="AM325" i="1" s="1"/>
  <c r="AM314" i="1" s="1"/>
  <c r="AN361" i="1"/>
  <c r="AN356" i="1" s="1"/>
  <c r="AL354" i="1"/>
  <c r="AL394" i="1"/>
  <c r="AL393" i="1" s="1"/>
  <c r="AL392" i="1" s="1"/>
  <c r="AN401" i="1"/>
  <c r="AN400" i="1" s="1"/>
  <c r="AN388" i="1"/>
  <c r="AN383" i="1" s="1"/>
  <c r="AN382" i="1" s="1"/>
  <c r="AN381" i="1" s="1"/>
  <c r="AN380" i="1" s="1"/>
  <c r="AN398" i="1"/>
  <c r="AN395" i="1" s="1"/>
  <c r="AN354" i="2" l="1"/>
  <c r="AL353" i="1"/>
  <c r="AO244" i="1"/>
  <c r="AO167" i="1"/>
  <c r="AO147" i="1" s="1"/>
  <c r="AO146" i="1" s="1"/>
  <c r="AM36" i="1"/>
  <c r="AM35" i="1" s="1"/>
  <c r="AM10" i="1" s="1"/>
  <c r="AO328" i="1"/>
  <c r="AN328" i="1"/>
  <c r="AL217" i="1"/>
  <c r="AL216" i="1" s="1"/>
  <c r="AO116" i="1"/>
  <c r="AO10" i="1"/>
  <c r="AN318" i="1"/>
  <c r="AN314" i="1" s="1"/>
  <c r="AM294" i="2"/>
  <c r="AN124" i="1"/>
  <c r="AN217" i="1"/>
  <c r="AN216" i="1" s="1"/>
  <c r="AO206" i="2"/>
  <c r="AO192" i="2" s="1"/>
  <c r="AO191" i="2" s="1"/>
  <c r="AN59" i="2"/>
  <c r="AN58" i="2" s="1"/>
  <c r="AN57" i="2" s="1"/>
  <c r="AN89" i="2"/>
  <c r="AN88" i="2" s="1"/>
  <c r="AN193" i="2"/>
  <c r="AN374" i="2"/>
  <c r="AN373" i="2" s="1"/>
  <c r="AN355" i="1"/>
  <c r="AN354" i="1" s="1"/>
  <c r="AN353" i="1" s="1"/>
  <c r="AM85" i="1"/>
  <c r="AM353" i="1"/>
  <c r="AN366" i="2"/>
  <c r="AN365" i="2" s="1"/>
  <c r="AM226" i="2"/>
  <c r="AM225" i="2"/>
  <c r="AN332" i="2"/>
  <c r="AN331" i="2" s="1"/>
  <c r="AN330" i="2" s="1"/>
  <c r="AN329" i="2" s="1"/>
  <c r="AO167" i="2"/>
  <c r="AO147" i="2" s="1"/>
  <c r="AN260" i="2"/>
  <c r="AN241" i="2" s="1"/>
  <c r="AN240" i="2" s="1"/>
  <c r="AM241" i="2"/>
  <c r="AM240" i="2" s="1"/>
  <c r="AM11" i="2"/>
  <c r="AM10" i="2" s="1"/>
  <c r="AM9" i="2" s="1"/>
  <c r="AN185" i="2"/>
  <c r="AN184" i="2"/>
  <c r="AN151" i="2"/>
  <c r="AN147" i="2" s="1"/>
  <c r="AN140" i="2"/>
  <c r="AN139" i="2"/>
  <c r="AN198" i="2"/>
  <c r="AM333" i="1"/>
  <c r="AN26" i="2"/>
  <c r="AN10" i="2" s="1"/>
  <c r="AN9" i="2" s="1"/>
  <c r="AM147" i="2"/>
  <c r="AM344" i="1"/>
  <c r="AL10" i="1"/>
  <c r="AN123" i="2"/>
  <c r="AN122" i="2" s="1"/>
  <c r="AN124" i="2"/>
  <c r="AM284" i="2"/>
  <c r="AM283" i="2" s="1"/>
  <c r="AM282" i="2" s="1"/>
  <c r="AO76" i="2"/>
  <c r="AO75" i="2" s="1"/>
  <c r="AO74" i="2" s="1"/>
  <c r="AH183" i="2"/>
  <c r="AH182" i="2" s="1"/>
  <c r="AH181" i="2" s="1"/>
  <c r="AH182" i="1"/>
  <c r="AH181" i="1" s="1"/>
  <c r="AP183" i="1"/>
  <c r="AX183" i="1" s="1"/>
  <c r="AO188" i="1"/>
  <c r="AN316" i="2"/>
  <c r="AN315" i="2" s="1"/>
  <c r="AN314" i="2" s="1"/>
  <c r="AL245" i="1"/>
  <c r="AL244" i="1" s="1"/>
  <c r="AM303" i="2"/>
  <c r="AM302" i="2" s="1"/>
  <c r="AN264" i="1"/>
  <c r="AO85" i="1"/>
  <c r="AN35" i="1"/>
  <c r="AN10" i="1" s="1"/>
  <c r="AM244" i="1"/>
  <c r="AN245" i="1"/>
  <c r="AL193" i="1"/>
  <c r="AL188" i="1" s="1"/>
  <c r="AM9" i="1"/>
  <c r="AN394" i="1"/>
  <c r="AN393" i="1" s="1"/>
  <c r="AN392" i="1" s="1"/>
  <c r="AN116" i="1"/>
  <c r="AN85" i="1"/>
  <c r="AN192" i="2" l="1"/>
  <c r="AO238" i="1"/>
  <c r="AO9" i="1"/>
  <c r="BB183" i="1"/>
  <c r="AX183" i="2"/>
  <c r="AX182" i="2" s="1"/>
  <c r="AX181" i="2" s="1"/>
  <c r="AX182" i="1"/>
  <c r="AN145" i="2"/>
  <c r="AN146" i="2"/>
  <c r="AL238" i="1"/>
  <c r="AN353" i="2"/>
  <c r="AL9" i="1"/>
  <c r="AN234" i="2"/>
  <c r="AM290" i="2"/>
  <c r="AM289" i="2" s="1"/>
  <c r="AM234" i="2" s="1"/>
  <c r="AO190" i="2"/>
  <c r="AN191" i="2"/>
  <c r="AN190" i="2"/>
  <c r="AO145" i="2"/>
  <c r="AO146" i="2"/>
  <c r="AP182" i="1"/>
  <c r="AP181" i="1" s="1"/>
  <c r="AP183" i="2"/>
  <c r="AP182" i="2" s="1"/>
  <c r="AP181" i="2" s="1"/>
  <c r="AM328" i="1"/>
  <c r="AM238" i="1" s="1"/>
  <c r="AM146" i="2"/>
  <c r="AM145" i="2"/>
  <c r="AM8" i="2" s="1"/>
  <c r="AN244" i="1"/>
  <c r="AN9" i="1"/>
  <c r="AN8" i="2" l="1"/>
  <c r="AN385" i="2" s="1"/>
  <c r="AO8" i="2"/>
  <c r="AO385" i="2" s="1"/>
  <c r="AO408" i="1"/>
  <c r="BB182" i="1"/>
  <c r="AX181" i="1"/>
  <c r="BB181" i="1" s="1"/>
  <c r="AN238" i="1"/>
  <c r="AM385" i="2"/>
  <c r="AL237" i="1"/>
  <c r="AL408" i="1"/>
  <c r="AN408" i="1" l="1"/>
  <c r="AM408" i="1"/>
  <c r="AF384" i="2" l="1"/>
  <c r="AF383" i="2" s="1"/>
  <c r="AF382" i="2" s="1"/>
  <c r="AE384" i="2"/>
  <c r="AE383" i="2" s="1"/>
  <c r="AE382" i="2" s="1"/>
  <c r="AD384" i="2"/>
  <c r="AD383" i="2" s="1"/>
  <c r="AD382" i="2" s="1"/>
  <c r="AG381" i="2"/>
  <c r="AG380" i="2" s="1"/>
  <c r="AG379" i="2" s="1"/>
  <c r="AE381" i="2"/>
  <c r="AE380" i="2" s="1"/>
  <c r="AE379" i="2" s="1"/>
  <c r="AD381" i="2"/>
  <c r="AD380" i="2" s="1"/>
  <c r="AD379" i="2" s="1"/>
  <c r="AG378" i="2"/>
  <c r="AG377" i="2" s="1"/>
  <c r="AE378" i="2"/>
  <c r="AE377" i="2" s="1"/>
  <c r="AD378" i="2"/>
  <c r="AD377" i="2" s="1"/>
  <c r="AG376" i="2"/>
  <c r="AG375" i="2" s="1"/>
  <c r="AE376" i="2"/>
  <c r="AE375" i="2" s="1"/>
  <c r="AD376" i="2"/>
  <c r="AD375" i="2" s="1"/>
  <c r="AD374" i="2" s="1"/>
  <c r="AG372" i="2"/>
  <c r="AG371" i="2" s="1"/>
  <c r="AE372" i="2"/>
  <c r="AE371" i="2" s="1"/>
  <c r="AD372" i="2"/>
  <c r="AD371" i="2" s="1"/>
  <c r="AG370" i="2"/>
  <c r="AG369" i="2" s="1"/>
  <c r="AE370" i="2"/>
  <c r="AE369" i="2" s="1"/>
  <c r="AD370" i="2"/>
  <c r="AD369" i="2" s="1"/>
  <c r="AG368" i="2"/>
  <c r="AG367" i="2" s="1"/>
  <c r="AE368" i="2"/>
  <c r="AE367" i="2" s="1"/>
  <c r="AD368" i="2"/>
  <c r="AD367" i="2" s="1"/>
  <c r="AG364" i="2"/>
  <c r="AG363" i="2" s="1"/>
  <c r="AG362" i="2" s="1"/>
  <c r="AG361" i="2" s="1"/>
  <c r="AE364" i="2"/>
  <c r="AE363" i="2" s="1"/>
  <c r="AE362" i="2" s="1"/>
  <c r="AE361" i="2" s="1"/>
  <c r="AD364" i="2"/>
  <c r="AD363" i="2" s="1"/>
  <c r="AD362" i="2" s="1"/>
  <c r="AD361" i="2" s="1"/>
  <c r="AG360" i="2"/>
  <c r="AG359" i="2" s="1"/>
  <c r="AG358" i="2" s="1"/>
  <c r="AE360" i="2"/>
  <c r="AE359" i="2" s="1"/>
  <c r="AE358" i="2" s="1"/>
  <c r="AD360" i="2"/>
  <c r="AD359" i="2" s="1"/>
  <c r="AD358" i="2" s="1"/>
  <c r="AG357" i="2"/>
  <c r="AG356" i="2" s="1"/>
  <c r="AG355" i="2" s="1"/>
  <c r="AE357" i="2"/>
  <c r="AE356" i="2" s="1"/>
  <c r="AE355" i="2" s="1"/>
  <c r="AD357" i="2"/>
  <c r="AD356" i="2" s="1"/>
  <c r="AD355" i="2" s="1"/>
  <c r="AG352" i="2"/>
  <c r="AG351" i="2" s="1"/>
  <c r="AG350" i="2" s="1"/>
  <c r="AE352" i="2"/>
  <c r="AE351" i="2" s="1"/>
  <c r="AE350" i="2" s="1"/>
  <c r="AD352" i="2"/>
  <c r="AD351" i="2" s="1"/>
  <c r="AD350" i="2" s="1"/>
  <c r="AG346" i="2"/>
  <c r="AG345" i="2" s="1"/>
  <c r="AG344" i="2" s="1"/>
  <c r="AF346" i="2"/>
  <c r="AF345" i="2" s="1"/>
  <c r="AF344" i="2" s="1"/>
  <c r="AD346" i="2"/>
  <c r="AD345" i="2" s="1"/>
  <c r="AD344" i="2" s="1"/>
  <c r="AG338" i="2"/>
  <c r="AG337" i="2" s="1"/>
  <c r="AE338" i="2"/>
  <c r="AE337" i="2" s="1"/>
  <c r="AD338" i="2"/>
  <c r="AD337" i="2" s="1"/>
  <c r="AG336" i="2"/>
  <c r="AG335" i="2" s="1"/>
  <c r="AE336" i="2"/>
  <c r="AE335" i="2" s="1"/>
  <c r="AD336" i="2"/>
  <c r="AD335" i="2" s="1"/>
  <c r="AG334" i="2"/>
  <c r="AG333" i="2" s="1"/>
  <c r="AE334" i="2"/>
  <c r="AE333" i="2" s="1"/>
  <c r="AD334" i="2"/>
  <c r="AD333" i="2" s="1"/>
  <c r="AG328" i="2"/>
  <c r="AF328" i="2"/>
  <c r="AE328" i="2"/>
  <c r="AE327" i="2" s="1"/>
  <c r="AE326" i="2" s="1"/>
  <c r="AD328" i="2"/>
  <c r="AD327" i="2" s="1"/>
  <c r="AD326" i="2" s="1"/>
  <c r="AG327" i="2"/>
  <c r="AG326" i="2" s="1"/>
  <c r="AF327" i="2"/>
  <c r="AF326" i="2" s="1"/>
  <c r="AG325" i="2"/>
  <c r="AG324" i="2" s="1"/>
  <c r="AG323" i="2" s="1"/>
  <c r="AF325" i="2"/>
  <c r="AF324" i="2" s="1"/>
  <c r="AF323" i="2" s="1"/>
  <c r="AD325" i="2"/>
  <c r="AD324" i="2" s="1"/>
  <c r="AD323" i="2" s="1"/>
  <c r="AG320" i="2"/>
  <c r="AG319" i="2" s="1"/>
  <c r="AE320" i="2"/>
  <c r="AE319" i="2" s="1"/>
  <c r="AD320" i="2"/>
  <c r="AD319" i="2" s="1"/>
  <c r="AG318" i="2"/>
  <c r="AG317" i="2" s="1"/>
  <c r="AE318" i="2"/>
  <c r="AE317" i="2" s="1"/>
  <c r="AD318" i="2"/>
  <c r="AD317" i="2" s="1"/>
  <c r="AD316" i="2" s="1"/>
  <c r="AD315" i="2" s="1"/>
  <c r="AD314" i="2" s="1"/>
  <c r="AG313" i="2"/>
  <c r="AG312" i="2" s="1"/>
  <c r="AG311" i="2" s="1"/>
  <c r="AG310" i="2" s="1"/>
  <c r="AG309" i="2" s="1"/>
  <c r="AF313" i="2"/>
  <c r="AF312" i="2" s="1"/>
  <c r="AF311" i="2" s="1"/>
  <c r="AF310" i="2" s="1"/>
  <c r="AF309" i="2" s="1"/>
  <c r="AD313" i="2"/>
  <c r="AD312" i="2" s="1"/>
  <c r="AD311" i="2" s="1"/>
  <c r="AD310" i="2" s="1"/>
  <c r="AD309" i="2" s="1"/>
  <c r="AG305" i="2"/>
  <c r="AF305" i="2"/>
  <c r="AD305" i="2"/>
  <c r="AG304" i="2"/>
  <c r="AF304" i="2"/>
  <c r="AD304" i="2"/>
  <c r="AD303" i="2" s="1"/>
  <c r="AD302" i="2" s="1"/>
  <c r="AG301" i="2"/>
  <c r="AG300" i="2" s="1"/>
  <c r="AG299" i="2" s="1"/>
  <c r="AF301" i="2"/>
  <c r="AF300" i="2" s="1"/>
  <c r="AF299" i="2" s="1"/>
  <c r="AD301" i="2"/>
  <c r="AD300" i="2" s="1"/>
  <c r="AD299" i="2" s="1"/>
  <c r="AG298" i="2"/>
  <c r="AG297" i="2" s="1"/>
  <c r="AF298" i="2"/>
  <c r="AF297" i="2" s="1"/>
  <c r="AD298" i="2"/>
  <c r="AD297" i="2" s="1"/>
  <c r="AG296" i="2"/>
  <c r="AG295" i="2" s="1"/>
  <c r="AF296" i="2"/>
  <c r="AF295" i="2" s="1"/>
  <c r="AD296" i="2"/>
  <c r="AD295" i="2" s="1"/>
  <c r="AG293" i="2"/>
  <c r="AG292" i="2" s="1"/>
  <c r="AG291" i="2" s="1"/>
  <c r="AF293" i="2"/>
  <c r="AF292" i="2" s="1"/>
  <c r="AF291" i="2" s="1"/>
  <c r="AD293" i="2"/>
  <c r="AD292" i="2" s="1"/>
  <c r="AD291" i="2" s="1"/>
  <c r="AG288" i="2"/>
  <c r="AG287" i="2" s="1"/>
  <c r="AF288" i="2"/>
  <c r="AF287" i="2" s="1"/>
  <c r="AD288" i="2"/>
  <c r="AD287" i="2" s="1"/>
  <c r="AG286" i="2"/>
  <c r="AG285" i="2" s="1"/>
  <c r="AF286" i="2"/>
  <c r="AF285" i="2" s="1"/>
  <c r="AD286" i="2"/>
  <c r="AD285" i="2" s="1"/>
  <c r="AK281" i="2"/>
  <c r="AK280" i="2" s="1"/>
  <c r="AK279" i="2" s="1"/>
  <c r="AG281" i="2"/>
  <c r="AF281" i="2"/>
  <c r="AF280" i="2" s="1"/>
  <c r="AF279" i="2" s="1"/>
  <c r="AE281" i="2"/>
  <c r="AE280" i="2" s="1"/>
  <c r="AE279" i="2" s="1"/>
  <c r="AD281" i="2"/>
  <c r="AD280" i="2" s="1"/>
  <c r="AD279" i="2" s="1"/>
  <c r="AG280" i="2"/>
  <c r="AG279" i="2" s="1"/>
  <c r="AG278" i="2"/>
  <c r="AG277" i="2" s="1"/>
  <c r="AG276" i="2" s="1"/>
  <c r="AF278" i="2"/>
  <c r="AF277" i="2" s="1"/>
  <c r="AF276" i="2" s="1"/>
  <c r="AD278" i="2"/>
  <c r="AD277" i="2" s="1"/>
  <c r="AD276" i="2" s="1"/>
  <c r="AG275" i="2"/>
  <c r="AG274" i="2" s="1"/>
  <c r="AG273" i="2" s="1"/>
  <c r="AE275" i="2"/>
  <c r="AE274" i="2" s="1"/>
  <c r="AE273" i="2" s="1"/>
  <c r="AD275" i="2"/>
  <c r="AD274" i="2" s="1"/>
  <c r="AD273" i="2" s="1"/>
  <c r="AG272" i="2"/>
  <c r="AG271" i="2" s="1"/>
  <c r="AG270" i="2" s="1"/>
  <c r="AE272" i="2"/>
  <c r="AE271" i="2" s="1"/>
  <c r="AE270" i="2" s="1"/>
  <c r="AD272" i="2"/>
  <c r="AD271" i="2" s="1"/>
  <c r="AD270" i="2" s="1"/>
  <c r="AG269" i="2"/>
  <c r="AG268" i="2" s="1"/>
  <c r="AG267" i="2" s="1"/>
  <c r="AE269" i="2"/>
  <c r="AE268" i="2" s="1"/>
  <c r="AE267" i="2" s="1"/>
  <c r="AD269" i="2"/>
  <c r="AD268" i="2" s="1"/>
  <c r="AD267" i="2" s="1"/>
  <c r="AG266" i="2"/>
  <c r="AG265" i="2" s="1"/>
  <c r="AE266" i="2"/>
  <c r="AE265" i="2" s="1"/>
  <c r="AD266" i="2"/>
  <c r="AD265" i="2" s="1"/>
  <c r="AG264" i="2"/>
  <c r="AG263" i="2" s="1"/>
  <c r="AE264" i="2"/>
  <c r="AE263" i="2" s="1"/>
  <c r="AD264" i="2"/>
  <c r="AD263" i="2" s="1"/>
  <c r="AG262" i="2"/>
  <c r="AG261" i="2" s="1"/>
  <c r="AE262" i="2"/>
  <c r="AE261" i="2" s="1"/>
  <c r="AD262" i="2"/>
  <c r="AD261" i="2" s="1"/>
  <c r="AG259" i="2"/>
  <c r="AG258" i="2" s="1"/>
  <c r="AG257" i="2" s="1"/>
  <c r="AE259" i="2"/>
  <c r="AE258" i="2" s="1"/>
  <c r="AE257" i="2" s="1"/>
  <c r="AD259" i="2"/>
  <c r="AD258" i="2" s="1"/>
  <c r="AD257" i="2" s="1"/>
  <c r="AG256" i="2"/>
  <c r="AG255" i="2" s="1"/>
  <c r="AG254" i="2" s="1"/>
  <c r="AE256" i="2"/>
  <c r="AE255" i="2" s="1"/>
  <c r="AE254" i="2" s="1"/>
  <c r="AD256" i="2"/>
  <c r="AD255" i="2" s="1"/>
  <c r="AD254" i="2" s="1"/>
  <c r="AG253" i="2"/>
  <c r="AG252" i="2" s="1"/>
  <c r="AG251" i="2" s="1"/>
  <c r="AE253" i="2"/>
  <c r="AE252" i="2" s="1"/>
  <c r="AE251" i="2" s="1"/>
  <c r="AD253" i="2"/>
  <c r="AD252" i="2" s="1"/>
  <c r="AD251" i="2" s="1"/>
  <c r="AG250" i="2"/>
  <c r="AG249" i="2" s="1"/>
  <c r="AG248" i="2" s="1"/>
  <c r="AF250" i="2"/>
  <c r="AF249" i="2" s="1"/>
  <c r="AF248" i="2" s="1"/>
  <c r="AD250" i="2"/>
  <c r="AD249" i="2" s="1"/>
  <c r="AD248" i="2" s="1"/>
  <c r="AG247" i="2"/>
  <c r="AG246" i="2" s="1"/>
  <c r="AG245" i="2" s="1"/>
  <c r="AF247" i="2"/>
  <c r="AF246" i="2" s="1"/>
  <c r="AF245" i="2" s="1"/>
  <c r="AD247" i="2"/>
  <c r="AD246" i="2" s="1"/>
  <c r="AD245" i="2" s="1"/>
  <c r="AG244" i="2"/>
  <c r="AG243" i="2" s="1"/>
  <c r="AG242" i="2" s="1"/>
  <c r="AF244" i="2"/>
  <c r="AF243" i="2" s="1"/>
  <c r="AF242" i="2" s="1"/>
  <c r="AD244" i="2"/>
  <c r="AD243" i="2" s="1"/>
  <c r="AD242" i="2" s="1"/>
  <c r="AG239" i="2"/>
  <c r="AG238" i="2" s="1"/>
  <c r="AG237" i="2" s="1"/>
  <c r="AG236" i="2" s="1"/>
  <c r="AG235" i="2" s="1"/>
  <c r="AE239" i="2"/>
  <c r="AE238" i="2" s="1"/>
  <c r="AE237" i="2" s="1"/>
  <c r="AE236" i="2" s="1"/>
  <c r="AE235" i="2" s="1"/>
  <c r="AD239" i="2"/>
  <c r="AD238" i="2" s="1"/>
  <c r="AD237" i="2" s="1"/>
  <c r="AD236" i="2" s="1"/>
  <c r="AD235" i="2" s="1"/>
  <c r="AG233" i="2"/>
  <c r="AG232" i="2" s="1"/>
  <c r="AG231" i="2" s="1"/>
  <c r="AF233" i="2"/>
  <c r="AF232" i="2" s="1"/>
  <c r="AF231" i="2" s="1"/>
  <c r="AD233" i="2"/>
  <c r="AD232" i="2" s="1"/>
  <c r="AD231" i="2" s="1"/>
  <c r="AG230" i="2"/>
  <c r="AG229" i="2" s="1"/>
  <c r="AG228" i="2" s="1"/>
  <c r="AF230" i="2"/>
  <c r="AF229" i="2" s="1"/>
  <c r="AF228" i="2" s="1"/>
  <c r="AE230" i="2"/>
  <c r="AE229" i="2" s="1"/>
  <c r="AE228" i="2" s="1"/>
  <c r="AD230" i="2"/>
  <c r="AD229" i="2" s="1"/>
  <c r="AD228" i="2" s="1"/>
  <c r="AG224" i="2"/>
  <c r="AG223" i="2" s="1"/>
  <c r="AG222" i="2" s="1"/>
  <c r="AF224" i="2"/>
  <c r="AF223" i="2" s="1"/>
  <c r="AF222" i="2" s="1"/>
  <c r="AD224" i="2"/>
  <c r="AD223" i="2" s="1"/>
  <c r="AD222" i="2" s="1"/>
  <c r="AK220" i="2"/>
  <c r="AJ220" i="2"/>
  <c r="AI220" i="2"/>
  <c r="AI219" i="2" s="1"/>
  <c r="AH220" i="2"/>
  <c r="AG220" i="2"/>
  <c r="AF220" i="2"/>
  <c r="AF219" i="2" s="1"/>
  <c r="AE220" i="2"/>
  <c r="AE219" i="2" s="1"/>
  <c r="AD220" i="2"/>
  <c r="AD219" i="2" s="1"/>
  <c r="AK219" i="2"/>
  <c r="AJ219" i="2"/>
  <c r="AH219" i="2"/>
  <c r="AG219" i="2"/>
  <c r="AG216" i="2"/>
  <c r="AG215" i="2" s="1"/>
  <c r="AG214" i="2" s="1"/>
  <c r="AG213" i="2" s="1"/>
  <c r="AG212" i="2" s="1"/>
  <c r="AE216" i="2"/>
  <c r="AE215" i="2" s="1"/>
  <c r="AE214" i="2" s="1"/>
  <c r="AE213" i="2" s="1"/>
  <c r="AE212" i="2" s="1"/>
  <c r="AD216" i="2"/>
  <c r="AD215" i="2" s="1"/>
  <c r="AD214" i="2" s="1"/>
  <c r="AD213" i="2" s="1"/>
  <c r="AD212" i="2" s="1"/>
  <c r="AF210" i="2"/>
  <c r="AF209" i="2" s="1"/>
  <c r="AE210" i="2"/>
  <c r="AE209" i="2" s="1"/>
  <c r="AD210" i="2"/>
  <c r="AD209" i="2" s="1"/>
  <c r="AF208" i="2"/>
  <c r="AF207" i="2" s="1"/>
  <c r="AE208" i="2"/>
  <c r="AE207" i="2" s="1"/>
  <c r="AD208" i="2"/>
  <c r="AD207" i="2" s="1"/>
  <c r="AG205" i="2"/>
  <c r="AG204" i="2" s="1"/>
  <c r="AG203" i="2" s="1"/>
  <c r="AE205" i="2"/>
  <c r="AE204" i="2" s="1"/>
  <c r="AE203" i="2" s="1"/>
  <c r="AD205" i="2"/>
  <c r="AD204" i="2" s="1"/>
  <c r="AD203" i="2" s="1"/>
  <c r="AG202" i="2"/>
  <c r="AG201" i="2" s="1"/>
  <c r="AE202" i="2"/>
  <c r="AE201" i="2" s="1"/>
  <c r="AD202" i="2"/>
  <c r="AD201" i="2" s="1"/>
  <c r="AG200" i="2"/>
  <c r="AG199" i="2" s="1"/>
  <c r="AE200" i="2"/>
  <c r="AE199" i="2" s="1"/>
  <c r="AD200" i="2"/>
  <c r="AD199" i="2" s="1"/>
  <c r="AG197" i="2"/>
  <c r="AG196" i="2" s="1"/>
  <c r="AE197" i="2"/>
  <c r="AE196" i="2" s="1"/>
  <c r="AD197" i="2"/>
  <c r="AD196" i="2" s="1"/>
  <c r="AG195" i="2"/>
  <c r="AG194" i="2" s="1"/>
  <c r="AE195" i="2"/>
  <c r="AE194" i="2" s="1"/>
  <c r="AD195" i="2"/>
  <c r="AD194" i="2" s="1"/>
  <c r="AG189" i="2"/>
  <c r="AG188" i="2" s="1"/>
  <c r="AG187" i="2" s="1"/>
  <c r="AG186" i="2" s="1"/>
  <c r="AE189" i="2"/>
  <c r="AE188" i="2" s="1"/>
  <c r="AE187" i="2" s="1"/>
  <c r="AE186" i="2" s="1"/>
  <c r="AE185" i="2" s="1"/>
  <c r="AD189" i="2"/>
  <c r="AD188" i="2" s="1"/>
  <c r="AD187" i="2" s="1"/>
  <c r="AD186" i="2" s="1"/>
  <c r="AG180" i="2"/>
  <c r="AF180" i="2"/>
  <c r="AF179" i="2" s="1"/>
  <c r="AF178" i="2" s="1"/>
  <c r="AE180" i="2"/>
  <c r="AE179" i="2" s="1"/>
  <c r="AE178" i="2" s="1"/>
  <c r="AD180" i="2"/>
  <c r="AD179" i="2" s="1"/>
  <c r="AD178" i="2" s="1"/>
  <c r="AG179" i="2"/>
  <c r="AG178" i="2" s="1"/>
  <c r="AG177" i="2"/>
  <c r="AF177" i="2"/>
  <c r="AF176" i="2" s="1"/>
  <c r="AF175" i="2" s="1"/>
  <c r="AE177" i="2"/>
  <c r="AE176" i="2" s="1"/>
  <c r="AE175" i="2" s="1"/>
  <c r="AD177" i="2"/>
  <c r="AD176" i="2" s="1"/>
  <c r="AD175" i="2" s="1"/>
  <c r="AG176" i="2"/>
  <c r="AG175" i="2" s="1"/>
  <c r="AG174" i="2"/>
  <c r="AG173" i="2" s="1"/>
  <c r="AG172" i="2" s="1"/>
  <c r="AF174" i="2"/>
  <c r="AF173" i="2" s="1"/>
  <c r="AF172" i="2" s="1"/>
  <c r="AD174" i="2"/>
  <c r="AD173" i="2" s="1"/>
  <c r="AD172" i="2" s="1"/>
  <c r="AF171" i="2"/>
  <c r="AF170" i="2" s="1"/>
  <c r="AE171" i="2"/>
  <c r="AE170" i="2" s="1"/>
  <c r="AD171" i="2"/>
  <c r="AD170" i="2" s="1"/>
  <c r="AF169" i="2"/>
  <c r="AF168" i="2" s="1"/>
  <c r="AE169" i="2"/>
  <c r="AE168" i="2" s="1"/>
  <c r="AD169" i="2"/>
  <c r="AD168" i="2" s="1"/>
  <c r="AG166" i="2"/>
  <c r="AG165" i="2" s="1"/>
  <c r="AG164" i="2" s="1"/>
  <c r="AE166" i="2"/>
  <c r="AE165" i="2" s="1"/>
  <c r="AE164" i="2" s="1"/>
  <c r="AD166" i="2"/>
  <c r="AD165" i="2" s="1"/>
  <c r="AD164" i="2" s="1"/>
  <c r="AG163" i="2"/>
  <c r="AG162" i="2" s="1"/>
  <c r="AE163" i="2"/>
  <c r="AE162" i="2" s="1"/>
  <c r="AD163" i="2"/>
  <c r="AD162" i="2" s="1"/>
  <c r="AG161" i="2"/>
  <c r="AG160" i="2" s="1"/>
  <c r="AE161" i="2"/>
  <c r="AE160" i="2" s="1"/>
  <c r="AD161" i="2"/>
  <c r="AD160" i="2" s="1"/>
  <c r="AG158" i="2"/>
  <c r="AG157" i="2" s="1"/>
  <c r="AG156" i="2" s="1"/>
  <c r="AE158" i="2"/>
  <c r="AE157" i="2" s="1"/>
  <c r="AE156" i="2" s="1"/>
  <c r="AD158" i="2"/>
  <c r="AD157" i="2" s="1"/>
  <c r="AD156" i="2" s="1"/>
  <c r="AG155" i="2"/>
  <c r="AG154" i="2" s="1"/>
  <c r="AE155" i="2"/>
  <c r="AE154" i="2" s="1"/>
  <c r="AD155" i="2"/>
  <c r="AD154" i="2" s="1"/>
  <c r="AG153" i="2"/>
  <c r="AG152" i="2" s="1"/>
  <c r="AE153" i="2"/>
  <c r="AE152" i="2" s="1"/>
  <c r="AD153" i="2"/>
  <c r="AD152" i="2" s="1"/>
  <c r="AG150" i="2"/>
  <c r="AG149" i="2" s="1"/>
  <c r="AG148" i="2" s="1"/>
  <c r="AF150" i="2"/>
  <c r="AF149" i="2" s="1"/>
  <c r="AF148" i="2" s="1"/>
  <c r="AD150" i="2"/>
  <c r="AD149" i="2" s="1"/>
  <c r="AD148" i="2" s="1"/>
  <c r="AG144" i="2"/>
  <c r="AG143" i="2" s="1"/>
  <c r="AG142" i="2" s="1"/>
  <c r="AG141" i="2" s="1"/>
  <c r="AE144" i="2"/>
  <c r="AE143" i="2" s="1"/>
  <c r="AE142" i="2" s="1"/>
  <c r="AE141" i="2" s="1"/>
  <c r="AD144" i="2"/>
  <c r="AD143" i="2" s="1"/>
  <c r="AD142" i="2" s="1"/>
  <c r="AD141" i="2" s="1"/>
  <c r="AG138" i="2"/>
  <c r="AG137" i="2" s="1"/>
  <c r="AG136" i="2" s="1"/>
  <c r="AG135" i="2" s="1"/>
  <c r="AG134" i="2" s="1"/>
  <c r="AE138" i="2"/>
  <c r="AE137" i="2" s="1"/>
  <c r="AE136" i="2" s="1"/>
  <c r="AE135" i="2" s="1"/>
  <c r="AE134" i="2" s="1"/>
  <c r="AD138" i="2"/>
  <c r="AD137" i="2" s="1"/>
  <c r="AD136" i="2" s="1"/>
  <c r="AD135" i="2" s="1"/>
  <c r="AD134" i="2" s="1"/>
  <c r="AG130" i="2"/>
  <c r="AG129" i="2" s="1"/>
  <c r="AG128" i="2" s="1"/>
  <c r="AE130" i="2"/>
  <c r="AE129" i="2" s="1"/>
  <c r="AE128" i="2" s="1"/>
  <c r="AD130" i="2"/>
  <c r="AD129" i="2" s="1"/>
  <c r="AD128" i="2" s="1"/>
  <c r="AG127" i="2"/>
  <c r="AG126" i="2" s="1"/>
  <c r="AG125" i="2" s="1"/>
  <c r="AG124" i="2" s="1"/>
  <c r="AE127" i="2"/>
  <c r="AE126" i="2" s="1"/>
  <c r="AE125" i="2" s="1"/>
  <c r="AE124" i="2" s="1"/>
  <c r="AD127" i="2"/>
  <c r="AD126" i="2" s="1"/>
  <c r="AD125" i="2" s="1"/>
  <c r="AD124" i="2" s="1"/>
  <c r="AG121" i="2"/>
  <c r="AG120" i="2" s="1"/>
  <c r="AG119" i="2" s="1"/>
  <c r="AG118" i="2" s="1"/>
  <c r="AG117" i="2" s="1"/>
  <c r="AF121" i="2"/>
  <c r="AF120" i="2" s="1"/>
  <c r="AF119" i="2" s="1"/>
  <c r="AF118" i="2" s="1"/>
  <c r="AF117" i="2" s="1"/>
  <c r="AD121" i="2"/>
  <c r="AD120" i="2" s="1"/>
  <c r="AD119" i="2" s="1"/>
  <c r="AD118" i="2" s="1"/>
  <c r="AD117" i="2" s="1"/>
  <c r="AG116" i="2"/>
  <c r="AG115" i="2" s="1"/>
  <c r="AG114" i="2" s="1"/>
  <c r="AE116" i="2"/>
  <c r="AE115" i="2" s="1"/>
  <c r="AE114" i="2" s="1"/>
  <c r="AD116" i="2"/>
  <c r="AD115" i="2" s="1"/>
  <c r="AD114" i="2" s="1"/>
  <c r="AG113" i="2"/>
  <c r="AG112" i="2" s="1"/>
  <c r="AG111" i="2" s="1"/>
  <c r="AF113" i="2"/>
  <c r="AF112" i="2" s="1"/>
  <c r="AF111" i="2" s="1"/>
  <c r="AD113" i="2"/>
  <c r="AD112" i="2" s="1"/>
  <c r="AD111" i="2" s="1"/>
  <c r="AG110" i="2"/>
  <c r="AG109" i="2" s="1"/>
  <c r="AG108" i="2" s="1"/>
  <c r="AF110" i="2"/>
  <c r="AF109" i="2" s="1"/>
  <c r="AF108" i="2" s="1"/>
  <c r="AE110" i="2"/>
  <c r="AE109" i="2" s="1"/>
  <c r="AE108" i="2" s="1"/>
  <c r="AD110" i="2"/>
  <c r="AD109" i="2" s="1"/>
  <c r="AD108" i="2" s="1"/>
  <c r="AG107" i="2"/>
  <c r="AG106" i="2" s="1"/>
  <c r="AG105" i="2" s="1"/>
  <c r="AE107" i="2"/>
  <c r="AE106" i="2" s="1"/>
  <c r="AE105" i="2" s="1"/>
  <c r="AD107" i="2"/>
  <c r="AD106" i="2" s="1"/>
  <c r="AD105" i="2" s="1"/>
  <c r="AG104" i="2"/>
  <c r="AG103" i="2" s="1"/>
  <c r="AG102" i="2" s="1"/>
  <c r="AE104" i="2"/>
  <c r="AE103" i="2" s="1"/>
  <c r="AE102" i="2" s="1"/>
  <c r="AD104" i="2"/>
  <c r="AD103" i="2" s="1"/>
  <c r="AD102" i="2" s="1"/>
  <c r="AG101" i="2"/>
  <c r="AG100" i="2" s="1"/>
  <c r="AG99" i="2" s="1"/>
  <c r="AE101" i="2"/>
  <c r="AE100" i="2" s="1"/>
  <c r="AE99" i="2" s="1"/>
  <c r="AD101" i="2"/>
  <c r="AD100" i="2" s="1"/>
  <c r="AD99" i="2" s="1"/>
  <c r="AG98" i="2"/>
  <c r="AG97" i="2" s="1"/>
  <c r="AG96" i="2" s="1"/>
  <c r="AE98" i="2"/>
  <c r="AE97" i="2" s="1"/>
  <c r="AE96" i="2" s="1"/>
  <c r="AD98" i="2"/>
  <c r="AD97" i="2" s="1"/>
  <c r="AD96" i="2" s="1"/>
  <c r="AG95" i="2"/>
  <c r="AG94" i="2" s="1"/>
  <c r="AG93" i="2" s="1"/>
  <c r="AE95" i="2"/>
  <c r="AE94" i="2" s="1"/>
  <c r="AE93" i="2" s="1"/>
  <c r="AD95" i="2"/>
  <c r="AD94" i="2" s="1"/>
  <c r="AD93" i="2" s="1"/>
  <c r="AG92" i="2"/>
  <c r="AG91" i="2" s="1"/>
  <c r="AG90" i="2" s="1"/>
  <c r="AF92" i="2"/>
  <c r="AF91" i="2" s="1"/>
  <c r="AF90" i="2" s="1"/>
  <c r="AD92" i="2"/>
  <c r="AD91" i="2" s="1"/>
  <c r="AD90" i="2" s="1"/>
  <c r="AG87" i="2"/>
  <c r="AG86" i="2" s="1"/>
  <c r="AG85" i="2" s="1"/>
  <c r="AG84" i="2" s="1"/>
  <c r="AG83" i="2" s="1"/>
  <c r="AF87" i="2"/>
  <c r="AF86" i="2" s="1"/>
  <c r="AF85" i="2" s="1"/>
  <c r="AF84" i="2" s="1"/>
  <c r="AF83" i="2" s="1"/>
  <c r="AD87" i="2"/>
  <c r="AD86" i="2" s="1"/>
  <c r="AD85" i="2" s="1"/>
  <c r="AD84" i="2" s="1"/>
  <c r="AD83" i="2" s="1"/>
  <c r="AG82" i="2"/>
  <c r="AG81" i="2" s="1"/>
  <c r="AF82" i="2"/>
  <c r="AF81" i="2" s="1"/>
  <c r="AD82" i="2"/>
  <c r="AD81" i="2" s="1"/>
  <c r="AF80" i="2"/>
  <c r="AF79" i="2" s="1"/>
  <c r="AE80" i="2"/>
  <c r="AE79" i="2" s="1"/>
  <c r="AD80" i="2"/>
  <c r="AD79" i="2" s="1"/>
  <c r="AF78" i="2"/>
  <c r="AF77" i="2" s="1"/>
  <c r="AE78" i="2"/>
  <c r="AE77" i="2" s="1"/>
  <c r="AD78" i="2"/>
  <c r="AD77" i="2" s="1"/>
  <c r="AG70" i="2"/>
  <c r="AG69" i="2" s="1"/>
  <c r="AG68" i="2" s="1"/>
  <c r="AE70" i="2"/>
  <c r="AE69" i="2" s="1"/>
  <c r="AE68" i="2" s="1"/>
  <c r="AD70" i="2"/>
  <c r="AD69" i="2" s="1"/>
  <c r="AD68" i="2" s="1"/>
  <c r="AG73" i="2"/>
  <c r="AG72" i="2" s="1"/>
  <c r="AG71" i="2" s="1"/>
  <c r="AF73" i="2"/>
  <c r="AF72" i="2" s="1"/>
  <c r="AF71" i="2" s="1"/>
  <c r="AE73" i="2"/>
  <c r="AE72" i="2" s="1"/>
  <c r="AE71" i="2" s="1"/>
  <c r="AD73" i="2"/>
  <c r="AD72" i="2" s="1"/>
  <c r="AD71" i="2" s="1"/>
  <c r="AG65" i="2"/>
  <c r="AG64" i="2" s="1"/>
  <c r="AE65" i="2"/>
  <c r="AE64" i="2" s="1"/>
  <c r="AD65" i="2"/>
  <c r="AD64" i="2" s="1"/>
  <c r="AG63" i="2"/>
  <c r="AG62" i="2" s="1"/>
  <c r="AE63" i="2"/>
  <c r="AE62" i="2" s="1"/>
  <c r="AD63" i="2"/>
  <c r="AD62" i="2" s="1"/>
  <c r="AG61" i="2"/>
  <c r="AG60" i="2" s="1"/>
  <c r="AE61" i="2"/>
  <c r="AE60" i="2" s="1"/>
  <c r="AD61" i="2"/>
  <c r="AD60" i="2" s="1"/>
  <c r="AF56" i="2"/>
  <c r="AF55" i="2" s="1"/>
  <c r="AF54" i="2" s="1"/>
  <c r="AE56" i="2"/>
  <c r="AE55" i="2" s="1"/>
  <c r="AE54" i="2" s="1"/>
  <c r="AD56" i="2"/>
  <c r="AD55" i="2" s="1"/>
  <c r="AD54" i="2" s="1"/>
  <c r="AG53" i="2"/>
  <c r="AG52" i="2" s="1"/>
  <c r="AG51" i="2" s="1"/>
  <c r="AE53" i="2"/>
  <c r="AE52" i="2" s="1"/>
  <c r="AE51" i="2" s="1"/>
  <c r="AD53" i="2"/>
  <c r="AD52" i="2" s="1"/>
  <c r="AD51" i="2" s="1"/>
  <c r="AG50" i="2"/>
  <c r="AG49" i="2" s="1"/>
  <c r="AG48" i="2" s="1"/>
  <c r="AE50" i="2"/>
  <c r="AE49" i="2" s="1"/>
  <c r="AE48" i="2" s="1"/>
  <c r="AD50" i="2"/>
  <c r="AD49" i="2" s="1"/>
  <c r="AD48" i="2" s="1"/>
  <c r="AG47" i="2"/>
  <c r="AG46" i="2" s="1"/>
  <c r="AG45" i="2" s="1"/>
  <c r="AE47" i="2"/>
  <c r="AE46" i="2" s="1"/>
  <c r="AE45" i="2" s="1"/>
  <c r="AD47" i="2"/>
  <c r="AD46" i="2" s="1"/>
  <c r="AD45" i="2" s="1"/>
  <c r="AG44" i="2"/>
  <c r="AG43" i="2" s="1"/>
  <c r="AG42" i="2" s="1"/>
  <c r="AE44" i="2"/>
  <c r="AE43" i="2" s="1"/>
  <c r="AE42" i="2" s="1"/>
  <c r="AD44" i="2"/>
  <c r="AD43" i="2" s="1"/>
  <c r="AD42" i="2" s="1"/>
  <c r="AG41" i="2"/>
  <c r="AG40" i="2" s="1"/>
  <c r="AG39" i="2" s="1"/>
  <c r="AE41" i="2"/>
  <c r="AE40" i="2" s="1"/>
  <c r="AE39" i="2" s="1"/>
  <c r="AD41" i="2"/>
  <c r="AD40" i="2" s="1"/>
  <c r="AD39" i="2" s="1"/>
  <c r="AG38" i="2"/>
  <c r="AG37" i="2" s="1"/>
  <c r="AG36" i="2" s="1"/>
  <c r="AE38" i="2"/>
  <c r="AE37" i="2" s="1"/>
  <c r="AE36" i="2" s="1"/>
  <c r="AD38" i="2"/>
  <c r="AD37" i="2" s="1"/>
  <c r="AD36" i="2" s="1"/>
  <c r="AG35" i="2"/>
  <c r="AG34" i="2" s="1"/>
  <c r="AG33" i="2" s="1"/>
  <c r="AE35" i="2"/>
  <c r="AE34" i="2" s="1"/>
  <c r="AE33" i="2" s="1"/>
  <c r="AD35" i="2"/>
  <c r="AD34" i="2" s="1"/>
  <c r="AD33" i="2" s="1"/>
  <c r="AG32" i="2"/>
  <c r="AG31" i="2" s="1"/>
  <c r="AE32" i="2"/>
  <c r="AE31" i="2" s="1"/>
  <c r="AD32" i="2"/>
  <c r="AD31" i="2" s="1"/>
  <c r="AG30" i="2"/>
  <c r="AG29" i="2" s="1"/>
  <c r="AE30" i="2"/>
  <c r="AE29" i="2" s="1"/>
  <c r="AD30" i="2"/>
  <c r="AD29" i="2" s="1"/>
  <c r="AG28" i="2"/>
  <c r="AG27" i="2" s="1"/>
  <c r="AE28" i="2"/>
  <c r="AE27" i="2" s="1"/>
  <c r="AD28" i="2"/>
  <c r="AD27" i="2" s="1"/>
  <c r="AG25" i="2"/>
  <c r="AG24" i="2" s="1"/>
  <c r="AG23" i="2" s="1"/>
  <c r="AE25" i="2"/>
  <c r="AE24" i="2" s="1"/>
  <c r="AE23" i="2" s="1"/>
  <c r="AD25" i="2"/>
  <c r="AD24" i="2" s="1"/>
  <c r="AD23" i="2" s="1"/>
  <c r="AG22" i="2"/>
  <c r="AG21" i="2" s="1"/>
  <c r="AF22" i="2"/>
  <c r="AF21" i="2" s="1"/>
  <c r="AD22" i="2"/>
  <c r="AD21" i="2" s="1"/>
  <c r="AG20" i="2"/>
  <c r="AG19" i="2" s="1"/>
  <c r="AF20" i="2"/>
  <c r="AF19" i="2" s="1"/>
  <c r="AD20" i="2"/>
  <c r="AD19" i="2" s="1"/>
  <c r="AG17" i="2"/>
  <c r="AG16" i="2" s="1"/>
  <c r="AF17" i="2"/>
  <c r="AF16" i="2" s="1"/>
  <c r="AD17" i="2"/>
  <c r="AD16" i="2" s="1"/>
  <c r="AG15" i="2"/>
  <c r="AG14" i="2" s="1"/>
  <c r="AF15" i="2"/>
  <c r="AF14" i="2" s="1"/>
  <c r="AD15" i="2"/>
  <c r="AD14" i="2" s="1"/>
  <c r="AG13" i="2"/>
  <c r="AG12" i="2" s="1"/>
  <c r="AF13" i="2"/>
  <c r="AF12" i="2" s="1"/>
  <c r="AD13" i="2"/>
  <c r="AD12" i="2" s="1"/>
  <c r="AG407" i="1"/>
  <c r="AF406" i="1"/>
  <c r="AF405" i="1" s="1"/>
  <c r="AE406" i="1"/>
  <c r="AE405" i="1" s="1"/>
  <c r="AD406" i="1"/>
  <c r="AD405" i="1" s="1"/>
  <c r="AF404" i="1"/>
  <c r="AD403" i="1"/>
  <c r="AF403" i="1" s="1"/>
  <c r="AF402" i="1"/>
  <c r="AG401" i="1"/>
  <c r="AG400" i="1" s="1"/>
  <c r="AE401" i="1"/>
  <c r="AE400" i="1" s="1"/>
  <c r="AD401" i="1"/>
  <c r="AF399" i="1"/>
  <c r="AF398" i="1" s="1"/>
  <c r="AG398" i="1"/>
  <c r="AE398" i="1"/>
  <c r="AD398" i="1"/>
  <c r="AF397" i="1"/>
  <c r="AF376" i="2" s="1"/>
  <c r="AF375" i="2" s="1"/>
  <c r="AG396" i="1"/>
  <c r="AG395" i="1" s="1"/>
  <c r="AE396" i="1"/>
  <c r="AD396" i="1"/>
  <c r="AD395" i="1" s="1"/>
  <c r="AF391" i="1"/>
  <c r="AF390" i="1"/>
  <c r="AF389" i="1"/>
  <c r="AF388" i="1" s="1"/>
  <c r="AG388" i="1"/>
  <c r="AE388" i="1"/>
  <c r="AD388" i="1"/>
  <c r="AF387" i="1"/>
  <c r="AG386" i="1"/>
  <c r="AE386" i="1"/>
  <c r="AD386" i="1"/>
  <c r="AF385" i="1"/>
  <c r="AG384" i="1"/>
  <c r="AE384" i="1"/>
  <c r="AE383" i="1" s="1"/>
  <c r="AE382" i="1" s="1"/>
  <c r="AE381" i="1" s="1"/>
  <c r="AE380" i="1" s="1"/>
  <c r="AD384" i="1"/>
  <c r="AD383" i="1" s="1"/>
  <c r="AD382" i="1" s="1"/>
  <c r="AD381" i="1" s="1"/>
  <c r="AD380" i="1" s="1"/>
  <c r="AF378" i="1"/>
  <c r="AG377" i="1"/>
  <c r="AG376" i="1" s="1"/>
  <c r="AG375" i="1" s="1"/>
  <c r="AE377" i="1"/>
  <c r="AE376" i="1" s="1"/>
  <c r="AE375" i="1" s="1"/>
  <c r="AD377" i="1"/>
  <c r="AD376" i="1" s="1"/>
  <c r="AD375" i="1" s="1"/>
  <c r="AE374" i="1"/>
  <c r="AG373" i="1"/>
  <c r="AG372" i="1" s="1"/>
  <c r="AG371" i="1" s="1"/>
  <c r="AF373" i="1"/>
  <c r="AF372" i="1" s="1"/>
  <c r="AF371" i="1" s="1"/>
  <c r="AD373" i="1"/>
  <c r="AD372" i="1" s="1"/>
  <c r="AD371" i="1" s="1"/>
  <c r="AF369" i="1"/>
  <c r="AF368" i="1" s="1"/>
  <c r="AF367" i="1" s="1"/>
  <c r="AF366" i="1" s="1"/>
  <c r="AG368" i="1"/>
  <c r="AG367" i="1" s="1"/>
  <c r="AG366" i="1" s="1"/>
  <c r="AE368" i="1"/>
  <c r="AE367" i="1" s="1"/>
  <c r="AE366" i="1" s="1"/>
  <c r="AD368" i="1"/>
  <c r="AD367" i="1" s="1"/>
  <c r="AD366" i="1" s="1"/>
  <c r="AF362" i="1"/>
  <c r="AF361" i="1" s="1"/>
  <c r="AG361" i="1"/>
  <c r="AE361" i="1"/>
  <c r="AD361" i="1"/>
  <c r="AF360" i="1"/>
  <c r="AG359" i="1"/>
  <c r="AE359" i="1"/>
  <c r="AD359" i="1"/>
  <c r="AF358" i="1"/>
  <c r="AG357" i="1"/>
  <c r="AE357" i="1"/>
  <c r="AD357" i="1"/>
  <c r="AD356" i="1" s="1"/>
  <c r="AD355" i="1" s="1"/>
  <c r="AE352" i="1"/>
  <c r="AG351" i="1"/>
  <c r="AG350" i="1" s="1"/>
  <c r="AF351" i="1"/>
  <c r="AF350" i="1" s="1"/>
  <c r="AD351" i="1"/>
  <c r="AD350" i="1" s="1"/>
  <c r="AE349" i="1"/>
  <c r="AG348" i="1"/>
  <c r="AF348" i="1"/>
  <c r="AD348" i="1"/>
  <c r="AE347" i="1"/>
  <c r="AG346" i="1"/>
  <c r="AF346" i="1"/>
  <c r="AD346" i="1"/>
  <c r="AD345" i="1" s="1"/>
  <c r="AE343" i="1"/>
  <c r="AG342" i="1"/>
  <c r="AG341" i="1" s="1"/>
  <c r="AF342" i="1"/>
  <c r="AF341" i="1" s="1"/>
  <c r="AD342" i="1"/>
  <c r="AD341" i="1" s="1"/>
  <c r="AE340" i="1"/>
  <c r="AE339" i="1"/>
  <c r="AG338" i="1"/>
  <c r="AG337" i="1" s="1"/>
  <c r="AF338" i="1"/>
  <c r="AF337" i="1" s="1"/>
  <c r="AD338" i="1"/>
  <c r="AD337" i="1" s="1"/>
  <c r="AE336" i="1"/>
  <c r="AG335" i="1"/>
  <c r="AG334" i="1" s="1"/>
  <c r="AF335" i="1"/>
  <c r="AF334" i="1" s="1"/>
  <c r="AD335" i="1"/>
  <c r="AD334" i="1" s="1"/>
  <c r="AE332" i="1"/>
  <c r="AE331" i="1" s="1"/>
  <c r="AE330" i="1" s="1"/>
  <c r="AE329" i="1" s="1"/>
  <c r="AG331" i="1"/>
  <c r="AG330" i="1" s="1"/>
  <c r="AG329" i="1" s="1"/>
  <c r="AF331" i="1"/>
  <c r="AF330" i="1" s="1"/>
  <c r="AF329" i="1" s="1"/>
  <c r="AD331" i="1"/>
  <c r="AD330" i="1" s="1"/>
  <c r="AD329" i="1" s="1"/>
  <c r="AE327" i="1"/>
  <c r="AG326" i="1"/>
  <c r="AG325" i="1" s="1"/>
  <c r="AF326" i="1"/>
  <c r="AF325" i="1" s="1"/>
  <c r="AD326" i="1"/>
  <c r="AD325" i="1" s="1"/>
  <c r="AF324" i="1"/>
  <c r="AG323" i="1"/>
  <c r="AE323" i="1"/>
  <c r="AD323" i="1"/>
  <c r="AF322" i="1"/>
  <c r="AG321" i="1"/>
  <c r="AE321" i="1"/>
  <c r="AD321" i="1"/>
  <c r="AF320" i="1"/>
  <c r="AG319" i="1"/>
  <c r="AE319" i="1"/>
  <c r="AD319" i="1"/>
  <c r="AF317" i="1"/>
  <c r="AG316" i="1"/>
  <c r="AG315" i="1" s="1"/>
  <c r="AE316" i="1"/>
  <c r="AE315" i="1" s="1"/>
  <c r="AD316" i="1"/>
  <c r="AD315" i="1" s="1"/>
  <c r="AF313" i="1"/>
  <c r="AG312" i="1"/>
  <c r="AE312" i="1"/>
  <c r="AD312" i="1"/>
  <c r="AF311" i="1"/>
  <c r="AG310" i="1"/>
  <c r="AE310" i="1"/>
  <c r="AE309" i="1" s="1"/>
  <c r="AE308" i="1" s="1"/>
  <c r="AD310" i="1"/>
  <c r="AD309" i="1" s="1"/>
  <c r="AD308" i="1" s="1"/>
  <c r="AE307" i="1"/>
  <c r="AG306" i="1"/>
  <c r="AG305" i="1" s="1"/>
  <c r="AF306" i="1"/>
  <c r="AF305" i="1" s="1"/>
  <c r="AD306" i="1"/>
  <c r="AD305" i="1" s="1"/>
  <c r="AG303" i="1"/>
  <c r="AG302" i="1" s="1"/>
  <c r="AF303" i="1"/>
  <c r="AF302" i="1" s="1"/>
  <c r="AE303" i="1"/>
  <c r="AE302" i="1" s="1"/>
  <c r="AD303" i="1"/>
  <c r="AD302" i="1" s="1"/>
  <c r="AF301" i="1"/>
  <c r="AG300" i="1"/>
  <c r="AG299" i="1" s="1"/>
  <c r="AE300" i="1"/>
  <c r="AE299" i="1" s="1"/>
  <c r="AD300" i="1"/>
  <c r="AD299" i="1" s="1"/>
  <c r="AG297" i="1"/>
  <c r="AE297" i="1"/>
  <c r="AE296" i="1" s="1"/>
  <c r="AG296" i="1"/>
  <c r="AF295" i="1"/>
  <c r="AF294" i="1" s="1"/>
  <c r="AF293" i="1" s="1"/>
  <c r="AG294" i="1"/>
  <c r="AG293" i="1" s="1"/>
  <c r="AE294" i="1"/>
  <c r="AE293" i="1" s="1"/>
  <c r="AD294" i="1"/>
  <c r="AD293" i="1" s="1"/>
  <c r="AG290" i="1"/>
  <c r="AG289" i="1" s="1"/>
  <c r="AF290" i="1"/>
  <c r="AF289" i="1" s="1"/>
  <c r="AE290" i="1"/>
  <c r="AE289" i="1" s="1"/>
  <c r="AD290" i="1"/>
  <c r="AD289" i="1" s="1"/>
  <c r="AE288" i="1"/>
  <c r="AE287" i="1" s="1"/>
  <c r="AE286" i="1" s="1"/>
  <c r="AG287" i="1"/>
  <c r="AG286" i="1" s="1"/>
  <c r="AF287" i="1"/>
  <c r="AF286" i="1" s="1"/>
  <c r="AD287" i="1"/>
  <c r="AD286" i="1" s="1"/>
  <c r="AE285" i="1"/>
  <c r="AE284" i="1" s="1"/>
  <c r="AE283" i="1" s="1"/>
  <c r="AG284" i="1"/>
  <c r="AG283" i="1" s="1"/>
  <c r="AF284" i="1"/>
  <c r="AF283" i="1" s="1"/>
  <c r="AD284" i="1"/>
  <c r="AD283" i="1" s="1"/>
  <c r="AE282" i="1"/>
  <c r="AG281" i="1"/>
  <c r="AG280" i="1" s="1"/>
  <c r="AF281" i="1"/>
  <c r="AF280" i="1" s="1"/>
  <c r="AD281" i="1"/>
  <c r="AD280" i="1" s="1"/>
  <c r="AF279" i="1"/>
  <c r="AG278" i="1"/>
  <c r="AG277" i="1" s="1"/>
  <c r="AE278" i="1"/>
  <c r="AE277" i="1" s="1"/>
  <c r="AD278" i="1"/>
  <c r="AD277" i="1" s="1"/>
  <c r="AF276" i="1"/>
  <c r="AG275" i="1"/>
  <c r="AG274" i="1" s="1"/>
  <c r="AE275" i="1"/>
  <c r="AE274" i="1" s="1"/>
  <c r="AD275" i="1"/>
  <c r="AD274" i="1" s="1"/>
  <c r="AF273" i="1"/>
  <c r="AG272" i="1"/>
  <c r="AG271" i="1" s="1"/>
  <c r="AE272" i="1"/>
  <c r="AE271" i="1"/>
  <c r="AF270" i="1"/>
  <c r="AF269" i="1" s="1"/>
  <c r="AF268" i="1" s="1"/>
  <c r="AG269" i="1"/>
  <c r="AG268" i="1" s="1"/>
  <c r="AE269" i="1"/>
  <c r="AD269" i="1"/>
  <c r="AD268" i="1" s="1"/>
  <c r="AE268" i="1"/>
  <c r="AE267" i="1"/>
  <c r="AG266" i="1"/>
  <c r="AG265" i="1" s="1"/>
  <c r="AF266" i="1"/>
  <c r="AF265" i="1" s="1"/>
  <c r="AD266" i="1"/>
  <c r="AD265" i="1" s="1"/>
  <c r="AE263" i="1"/>
  <c r="AG262" i="1"/>
  <c r="AG261" i="1" s="1"/>
  <c r="AF262" i="1"/>
  <c r="AF261" i="1" s="1"/>
  <c r="AD262" i="1"/>
  <c r="AD261" i="1" s="1"/>
  <c r="AF260" i="1"/>
  <c r="AG259" i="1"/>
  <c r="AE259" i="1"/>
  <c r="AD259" i="1"/>
  <c r="AD258" i="1" s="1"/>
  <c r="AG258" i="1"/>
  <c r="AE258" i="1"/>
  <c r="AF257" i="1"/>
  <c r="AG256" i="1"/>
  <c r="AG255" i="1" s="1"/>
  <c r="AF256" i="1"/>
  <c r="AE256" i="1"/>
  <c r="AE255" i="1" s="1"/>
  <c r="AD256" i="1"/>
  <c r="AD255" i="1" s="1"/>
  <c r="AF255" i="1"/>
  <c r="AG253" i="1"/>
  <c r="AG252" i="1" s="1"/>
  <c r="AE253" i="1"/>
  <c r="AE252" i="1" s="1"/>
  <c r="AD253" i="1"/>
  <c r="AF251" i="1"/>
  <c r="AG250" i="1"/>
  <c r="AG249" i="1" s="1"/>
  <c r="AE250" i="1"/>
  <c r="AE249" i="1" s="1"/>
  <c r="AD250" i="1"/>
  <c r="AD249" i="1" s="1"/>
  <c r="AE248" i="1"/>
  <c r="AG247" i="1"/>
  <c r="AG246" i="1" s="1"/>
  <c r="AF247" i="1"/>
  <c r="AF246" i="1" s="1"/>
  <c r="AD247" i="1"/>
  <c r="AD246" i="1" s="1"/>
  <c r="AD236" i="1"/>
  <c r="AG235" i="1"/>
  <c r="AG234" i="1" s="1"/>
  <c r="AF234" i="1"/>
  <c r="AE234" i="1"/>
  <c r="AD234" i="1"/>
  <c r="AG233" i="1"/>
  <c r="AF232" i="1"/>
  <c r="AE232" i="1"/>
  <c r="AD232" i="1"/>
  <c r="AF230" i="1"/>
  <c r="AG229" i="1"/>
  <c r="AG228" i="1" s="1"/>
  <c r="AE229" i="1"/>
  <c r="AE228" i="1" s="1"/>
  <c r="AD229" i="1"/>
  <c r="AD228" i="1" s="1"/>
  <c r="AF227" i="1"/>
  <c r="AG226" i="1"/>
  <c r="AE226" i="1"/>
  <c r="AD226" i="1"/>
  <c r="AF225" i="1"/>
  <c r="AF224" i="1" s="1"/>
  <c r="AG224" i="1"/>
  <c r="AE224" i="1"/>
  <c r="AE223" i="1" s="1"/>
  <c r="AD224" i="1"/>
  <c r="AG223" i="1"/>
  <c r="AF222" i="1"/>
  <c r="AF221" i="1" s="1"/>
  <c r="AG221" i="1"/>
  <c r="AE221" i="1"/>
  <c r="AD221" i="1"/>
  <c r="AF220" i="1"/>
  <c r="AG219" i="1"/>
  <c r="AG218" i="1" s="1"/>
  <c r="AE219" i="1"/>
  <c r="AD219" i="1"/>
  <c r="AE215" i="1"/>
  <c r="AG214" i="1"/>
  <c r="AF214" i="1"/>
  <c r="AD214" i="1"/>
  <c r="AE213" i="1"/>
  <c r="AG212" i="1"/>
  <c r="AF212" i="1"/>
  <c r="AD212" i="1"/>
  <c r="AF209" i="1"/>
  <c r="AG208" i="1"/>
  <c r="AG207" i="1" s="1"/>
  <c r="AE208" i="1"/>
  <c r="AE207" i="1" s="1"/>
  <c r="AD208" i="1"/>
  <c r="AD207" i="1" s="1"/>
  <c r="AE206" i="1"/>
  <c r="AG205" i="1"/>
  <c r="AF205" i="1"/>
  <c r="AE205" i="1"/>
  <c r="AD205" i="1"/>
  <c r="AD204" i="1" s="1"/>
  <c r="AG204" i="1"/>
  <c r="AF204" i="1"/>
  <c r="AE204" i="1"/>
  <c r="AE203" i="1" s="1"/>
  <c r="AF202" i="1"/>
  <c r="AF201" i="1" s="1"/>
  <c r="AF200" i="1" s="1"/>
  <c r="AG201" i="1"/>
  <c r="AG200" i="1" s="1"/>
  <c r="AE201" i="1"/>
  <c r="AE200" i="1" s="1"/>
  <c r="AD201" i="1"/>
  <c r="AD200" i="1" s="1"/>
  <c r="AE199" i="1"/>
  <c r="AG198" i="1"/>
  <c r="AG197" i="1" s="1"/>
  <c r="AF198" i="1"/>
  <c r="AF197" i="1" s="1"/>
  <c r="AD198" i="1"/>
  <c r="AD197" i="1" s="1"/>
  <c r="AG195" i="1"/>
  <c r="AG194" i="1" s="1"/>
  <c r="AF195" i="1"/>
  <c r="AF194" i="1" s="1"/>
  <c r="AD195" i="1"/>
  <c r="AD194" i="1" s="1"/>
  <c r="AF192" i="1"/>
  <c r="AF191" i="1" s="1"/>
  <c r="AF190" i="1" s="1"/>
  <c r="AF189" i="1" s="1"/>
  <c r="AG191" i="1"/>
  <c r="AE191" i="1"/>
  <c r="AE190" i="1" s="1"/>
  <c r="AE189" i="1" s="1"/>
  <c r="AD191" i="1"/>
  <c r="AD190" i="1" s="1"/>
  <c r="AD189" i="1" s="1"/>
  <c r="AG190" i="1"/>
  <c r="AG189" i="1" s="1"/>
  <c r="AF187" i="1"/>
  <c r="AF186" i="1" s="1"/>
  <c r="AF185" i="1" s="1"/>
  <c r="AF184" i="1" s="1"/>
  <c r="AG186" i="1"/>
  <c r="AG185" i="1" s="1"/>
  <c r="AG184" i="1" s="1"/>
  <c r="AE186" i="1"/>
  <c r="AE185" i="1" s="1"/>
  <c r="AE184" i="1" s="1"/>
  <c r="AD186" i="1"/>
  <c r="AD185" i="1" s="1"/>
  <c r="AD184" i="1" s="1"/>
  <c r="AG179" i="1"/>
  <c r="AF179" i="1"/>
  <c r="AE179" i="1"/>
  <c r="AD179" i="1"/>
  <c r="AD178" i="1" s="1"/>
  <c r="AG178" i="1"/>
  <c r="AF178" i="1"/>
  <c r="AE178" i="1"/>
  <c r="AG176" i="1"/>
  <c r="AG175" i="1" s="1"/>
  <c r="AF176" i="1"/>
  <c r="AE176" i="1"/>
  <c r="AE175" i="1" s="1"/>
  <c r="AD176" i="1"/>
  <c r="AD175" i="1" s="1"/>
  <c r="AF175" i="1"/>
  <c r="AE174" i="1"/>
  <c r="AE173" i="1" s="1"/>
  <c r="AE172" i="1" s="1"/>
  <c r="AG173" i="1"/>
  <c r="AG172" i="1" s="1"/>
  <c r="AF173" i="1"/>
  <c r="AF172" i="1" s="1"/>
  <c r="AD173" i="1"/>
  <c r="AG171" i="1"/>
  <c r="AF170" i="1"/>
  <c r="AE170" i="1"/>
  <c r="AD170" i="1"/>
  <c r="AG169" i="1"/>
  <c r="AF168" i="1"/>
  <c r="AE168" i="1"/>
  <c r="AE167" i="1" s="1"/>
  <c r="AD168" i="1"/>
  <c r="AF166" i="1"/>
  <c r="AF165" i="1" s="1"/>
  <c r="AF164" i="1" s="1"/>
  <c r="AG165" i="1"/>
  <c r="AG164" i="1" s="1"/>
  <c r="AE165" i="1"/>
  <c r="AE164" i="1" s="1"/>
  <c r="AD165" i="1"/>
  <c r="AD164" i="1"/>
  <c r="AF163" i="1"/>
  <c r="AF163" i="2" s="1"/>
  <c r="AF162" i="2" s="1"/>
  <c r="AG162" i="1"/>
  <c r="AE162" i="1"/>
  <c r="AD162" i="1"/>
  <c r="AF161" i="1"/>
  <c r="AF160" i="1" s="1"/>
  <c r="AG160" i="1"/>
  <c r="AE160" i="1"/>
  <c r="AE159" i="1" s="1"/>
  <c r="AD160" i="1"/>
  <c r="AF158" i="1"/>
  <c r="AG157" i="1"/>
  <c r="AG156" i="1" s="1"/>
  <c r="AE157" i="1"/>
  <c r="AE156" i="1" s="1"/>
  <c r="AD157" i="1"/>
  <c r="AD156" i="1" s="1"/>
  <c r="AF155" i="1"/>
  <c r="AG154" i="1"/>
  <c r="AE154" i="1"/>
  <c r="AD154" i="1"/>
  <c r="AF153" i="1"/>
  <c r="AF152" i="1" s="1"/>
  <c r="AG152" i="1"/>
  <c r="AE152" i="1"/>
  <c r="AE151" i="1" s="1"/>
  <c r="AD152" i="1"/>
  <c r="AG151" i="1"/>
  <c r="AE150" i="1"/>
  <c r="AG149" i="1"/>
  <c r="AF149" i="1"/>
  <c r="AE149" i="1"/>
  <c r="AD149" i="1"/>
  <c r="AD148" i="1" s="1"/>
  <c r="AG148" i="1"/>
  <c r="AF148" i="1"/>
  <c r="AE148" i="1"/>
  <c r="AF145" i="1"/>
  <c r="AF144" i="1" s="1"/>
  <c r="AF143" i="1" s="1"/>
  <c r="AG144" i="1"/>
  <c r="AE144" i="1"/>
  <c r="AE143" i="1" s="1"/>
  <c r="AD144" i="1"/>
  <c r="AD143" i="1" s="1"/>
  <c r="AG143" i="1"/>
  <c r="AE142" i="1"/>
  <c r="AG141" i="1"/>
  <c r="AG140" i="1" s="1"/>
  <c r="AF141" i="1"/>
  <c r="AF140" i="1" s="1"/>
  <c r="AD141" i="1"/>
  <c r="AD140" i="1" s="1"/>
  <c r="AG138" i="1"/>
  <c r="AF138" i="1"/>
  <c r="AF137" i="1" s="1"/>
  <c r="AE138" i="1"/>
  <c r="AD138" i="1"/>
  <c r="AD137" i="1" s="1"/>
  <c r="AG137" i="1"/>
  <c r="AE137" i="1"/>
  <c r="AF136" i="1"/>
  <c r="AG135" i="1"/>
  <c r="AG134" i="1" s="1"/>
  <c r="AE135" i="1"/>
  <c r="AE134" i="1" s="1"/>
  <c r="AD135" i="1"/>
  <c r="AD134" i="1" s="1"/>
  <c r="AF133" i="1"/>
  <c r="AF132" i="1" s="1"/>
  <c r="AF131" i="1" s="1"/>
  <c r="AG132" i="1"/>
  <c r="AG131" i="1" s="1"/>
  <c r="AE132" i="1"/>
  <c r="AE131" i="1" s="1"/>
  <c r="AD132" i="1"/>
  <c r="AD131" i="1" s="1"/>
  <c r="AF130" i="1"/>
  <c r="AG129" i="1"/>
  <c r="AG128" i="1" s="1"/>
  <c r="AE129" i="1"/>
  <c r="AE128" i="1" s="1"/>
  <c r="AD129" i="1"/>
  <c r="AD128" i="1" s="1"/>
  <c r="AE127" i="1"/>
  <c r="AG126" i="1"/>
  <c r="AG125" i="1" s="1"/>
  <c r="AF126" i="1"/>
  <c r="AF125" i="1" s="1"/>
  <c r="AD126" i="1"/>
  <c r="AD125" i="1" s="1"/>
  <c r="AF123" i="1"/>
  <c r="AF107" i="2" s="1"/>
  <c r="AF106" i="2" s="1"/>
  <c r="AF105" i="2" s="1"/>
  <c r="AG122" i="1"/>
  <c r="AG121" i="1" s="1"/>
  <c r="AE122" i="1"/>
  <c r="AE121" i="1" s="1"/>
  <c r="AD122" i="1"/>
  <c r="AD121" i="1" s="1"/>
  <c r="AF120" i="1"/>
  <c r="AF101" i="2" s="1"/>
  <c r="AF100" i="2" s="1"/>
  <c r="AF99" i="2" s="1"/>
  <c r="AG119" i="1"/>
  <c r="AG118" i="1" s="1"/>
  <c r="AE119" i="1"/>
  <c r="AE118" i="1" s="1"/>
  <c r="AD119" i="1"/>
  <c r="AD118" i="1" s="1"/>
  <c r="AD117" i="1" s="1"/>
  <c r="AF115" i="1"/>
  <c r="AG114" i="1"/>
  <c r="AG113" i="1" s="1"/>
  <c r="AE114" i="1"/>
  <c r="AE113" i="1" s="1"/>
  <c r="AD114" i="1"/>
  <c r="AD113" i="1" s="1"/>
  <c r="AE112" i="1"/>
  <c r="AG111" i="1"/>
  <c r="AF111" i="1"/>
  <c r="AD111" i="1"/>
  <c r="AE110" i="1"/>
  <c r="AG109" i="1"/>
  <c r="AF109" i="1"/>
  <c r="AD109" i="1"/>
  <c r="AF106" i="1"/>
  <c r="AG105" i="1"/>
  <c r="AG104" i="1" s="1"/>
  <c r="AG103" i="1" s="1"/>
  <c r="AE105" i="1"/>
  <c r="AE104" i="1" s="1"/>
  <c r="AE103" i="1" s="1"/>
  <c r="AD105" i="1"/>
  <c r="AD104" i="1" s="1"/>
  <c r="AD103" i="1" s="1"/>
  <c r="AF99" i="1"/>
  <c r="AG98" i="1"/>
  <c r="AG97" i="1" s="1"/>
  <c r="AE98" i="1"/>
  <c r="AE97" i="1" s="1"/>
  <c r="AD98" i="1"/>
  <c r="AD97" i="1" s="1"/>
  <c r="AF96" i="1"/>
  <c r="AG95" i="1"/>
  <c r="AG94" i="1" s="1"/>
  <c r="AE95" i="1"/>
  <c r="AE94" i="1" s="1"/>
  <c r="AD95" i="1"/>
  <c r="AD94" i="1" s="1"/>
  <c r="AD93" i="1" s="1"/>
  <c r="AF92" i="1"/>
  <c r="AG91" i="1"/>
  <c r="AG90" i="1" s="1"/>
  <c r="AE91" i="1"/>
  <c r="AE90" i="1" s="1"/>
  <c r="AD91" i="1"/>
  <c r="AD90" i="1" s="1"/>
  <c r="AE89" i="1"/>
  <c r="AE88" i="1" s="1"/>
  <c r="AE87" i="1" s="1"/>
  <c r="AG88" i="1"/>
  <c r="AG87" i="1" s="1"/>
  <c r="AF88" i="1"/>
  <c r="AF87" i="1" s="1"/>
  <c r="AD88" i="1"/>
  <c r="AD87" i="1" s="1"/>
  <c r="AF84" i="1"/>
  <c r="AG83" i="1"/>
  <c r="AE83" i="1"/>
  <c r="AD83" i="1"/>
  <c r="AF82" i="1"/>
  <c r="AG81" i="1"/>
  <c r="AE81" i="1"/>
  <c r="AD81" i="1"/>
  <c r="AF80" i="1"/>
  <c r="AG79" i="1"/>
  <c r="AE79" i="1"/>
  <c r="AD79" i="1"/>
  <c r="AD78" i="1" s="1"/>
  <c r="AD77" i="1" s="1"/>
  <c r="AD76" i="1" s="1"/>
  <c r="AE75" i="1"/>
  <c r="AG74" i="1"/>
  <c r="AF74" i="1"/>
  <c r="AD74" i="1"/>
  <c r="AG73" i="1"/>
  <c r="AG72" i="1" s="1"/>
  <c r="AF72" i="1"/>
  <c r="AE72" i="1"/>
  <c r="AD72" i="1"/>
  <c r="AG71" i="1"/>
  <c r="AF70" i="1"/>
  <c r="AF69" i="1" s="1"/>
  <c r="AF68" i="1" s="1"/>
  <c r="AF67" i="1" s="1"/>
  <c r="AE70" i="1"/>
  <c r="AD70" i="1"/>
  <c r="AF66" i="1"/>
  <c r="AG65" i="1"/>
  <c r="AG64" i="1" s="1"/>
  <c r="AE65" i="1"/>
  <c r="AE64" i="1" s="1"/>
  <c r="AD65" i="1"/>
  <c r="AD64" i="1" s="1"/>
  <c r="AF60" i="1"/>
  <c r="AG59" i="1"/>
  <c r="AG58" i="1" s="1"/>
  <c r="AE59" i="1"/>
  <c r="AE58" i="1" s="1"/>
  <c r="AD59" i="1"/>
  <c r="AD58" i="1" s="1"/>
  <c r="AG62" i="1"/>
  <c r="AF62" i="1"/>
  <c r="AF61" i="1" s="1"/>
  <c r="AE62" i="1"/>
  <c r="AE61" i="1" s="1"/>
  <c r="AD62" i="1"/>
  <c r="AD61" i="1" s="1"/>
  <c r="AG61" i="1"/>
  <c r="AF57" i="1"/>
  <c r="AG56" i="1"/>
  <c r="AG55" i="1" s="1"/>
  <c r="AE56" i="1"/>
  <c r="AE55" i="1" s="1"/>
  <c r="AD56" i="1"/>
  <c r="AD55" i="1" s="1"/>
  <c r="AF54" i="1"/>
  <c r="AG53" i="1"/>
  <c r="AG52" i="1" s="1"/>
  <c r="AE53" i="1"/>
  <c r="AE52" i="1" s="1"/>
  <c r="AD53" i="1"/>
  <c r="AD52" i="1" s="1"/>
  <c r="AF51" i="1"/>
  <c r="AG50" i="1"/>
  <c r="AF50" i="1"/>
  <c r="AF49" i="1" s="1"/>
  <c r="AE50" i="1"/>
  <c r="AE49" i="1" s="1"/>
  <c r="AD50" i="1"/>
  <c r="AD49" i="1" s="1"/>
  <c r="AG49" i="1"/>
  <c r="AF48" i="1"/>
  <c r="AF47" i="1" s="1"/>
  <c r="AF46" i="1" s="1"/>
  <c r="AG47" i="1"/>
  <c r="AG46" i="1" s="1"/>
  <c r="AE47" i="1"/>
  <c r="AE46" i="1" s="1"/>
  <c r="AD47" i="1"/>
  <c r="AD46" i="1" s="1"/>
  <c r="AF45" i="1"/>
  <c r="AG44" i="1"/>
  <c r="AG43" i="1" s="1"/>
  <c r="AE44" i="1"/>
  <c r="AE43" i="1" s="1"/>
  <c r="AD44" i="1"/>
  <c r="AD43" i="1" s="1"/>
  <c r="AE42" i="1"/>
  <c r="AG41" i="1"/>
  <c r="AF41" i="1"/>
  <c r="AD41" i="1"/>
  <c r="AE40" i="1"/>
  <c r="AG39" i="1"/>
  <c r="AF39" i="1"/>
  <c r="AD39" i="1"/>
  <c r="AE38" i="1"/>
  <c r="AG37" i="1"/>
  <c r="AF37" i="1"/>
  <c r="AF36" i="1" s="1"/>
  <c r="AE37" i="1"/>
  <c r="AD37" i="1"/>
  <c r="AE34" i="1"/>
  <c r="AG33" i="1"/>
  <c r="AG32" i="1" s="1"/>
  <c r="AG31" i="1" s="1"/>
  <c r="AF33" i="1"/>
  <c r="AF32" i="1" s="1"/>
  <c r="AF31" i="1" s="1"/>
  <c r="AD33" i="1"/>
  <c r="AD32" i="1" s="1"/>
  <c r="AD31" i="1" s="1"/>
  <c r="AG30" i="1"/>
  <c r="AG29" i="1" s="1"/>
  <c r="AG28" i="1" s="1"/>
  <c r="AF29" i="1"/>
  <c r="AF28" i="1" s="1"/>
  <c r="AE29" i="1"/>
  <c r="AE28" i="1" s="1"/>
  <c r="AD29" i="1"/>
  <c r="AD28" i="1" s="1"/>
  <c r="AF27" i="1"/>
  <c r="AG26" i="1"/>
  <c r="AG25" i="1" s="1"/>
  <c r="AE26" i="1"/>
  <c r="AE25" i="1" s="1"/>
  <c r="AD26" i="1"/>
  <c r="AD25" i="1" s="1"/>
  <c r="AF24" i="1"/>
  <c r="AG23" i="1"/>
  <c r="AG22" i="1" s="1"/>
  <c r="AE23" i="1"/>
  <c r="AE22" i="1" s="1"/>
  <c r="AD23" i="1"/>
  <c r="AD22" i="1" s="1"/>
  <c r="AF21" i="1"/>
  <c r="AG20" i="1"/>
  <c r="AE20" i="1"/>
  <c r="AD20" i="1"/>
  <c r="AG18" i="1"/>
  <c r="AE18" i="1"/>
  <c r="AF17" i="1"/>
  <c r="AG16" i="1"/>
  <c r="AG15" i="1" s="1"/>
  <c r="AE16" i="1"/>
  <c r="AD16" i="1"/>
  <c r="AF14" i="1"/>
  <c r="AG13" i="1"/>
  <c r="AG12" i="1" s="1"/>
  <c r="AE13" i="1"/>
  <c r="AE12" i="1" s="1"/>
  <c r="AD13" i="1"/>
  <c r="AD12" i="1" s="1"/>
  <c r="AD123" i="2" l="1"/>
  <c r="AD122" i="2" s="1"/>
  <c r="AD284" i="2"/>
  <c r="AD283" i="2" s="1"/>
  <c r="AD282" i="2" s="1"/>
  <c r="AF119" i="1"/>
  <c r="AF118" i="1" s="1"/>
  <c r="AG11" i="2"/>
  <c r="AD231" i="1"/>
  <c r="AF208" i="1"/>
  <c r="AF207" i="1" s="1"/>
  <c r="AF59" i="1"/>
  <c r="AF58" i="1" s="1"/>
  <c r="AE206" i="2"/>
  <c r="AG303" i="2"/>
  <c r="AG302" i="2" s="1"/>
  <c r="AD218" i="2"/>
  <c r="AD217" i="2" s="1"/>
  <c r="AD211" i="2" s="1"/>
  <c r="AE212" i="1"/>
  <c r="AE167" i="2"/>
  <c r="AF259" i="1"/>
  <c r="AF258" i="1" s="1"/>
  <c r="AF153" i="2"/>
  <c r="AF152" i="2" s="1"/>
  <c r="AE374" i="2"/>
  <c r="AG203" i="1"/>
  <c r="AD203" i="1"/>
  <c r="AF76" i="2"/>
  <c r="AF75" i="2" s="1"/>
  <c r="AF74" i="2" s="1"/>
  <c r="AD26" i="2"/>
  <c r="AD86" i="1"/>
  <c r="AF18" i="2"/>
  <c r="AG193" i="2"/>
  <c r="AF167" i="2"/>
  <c r="AE159" i="2"/>
  <c r="AD193" i="2"/>
  <c r="AG284" i="2"/>
  <c r="AG283" i="2" s="1"/>
  <c r="AG282" i="2" s="1"/>
  <c r="AD294" i="2"/>
  <c r="AE354" i="2"/>
  <c r="AG374" i="2"/>
  <c r="AD18" i="2"/>
  <c r="AG151" i="2"/>
  <c r="AD151" i="2"/>
  <c r="AD167" i="2"/>
  <c r="AD159" i="2"/>
  <c r="AG332" i="2"/>
  <c r="AG331" i="2" s="1"/>
  <c r="AG330" i="2" s="1"/>
  <c r="AE366" i="2"/>
  <c r="AE365" i="2" s="1"/>
  <c r="AF322" i="2"/>
  <c r="AF321" i="2" s="1"/>
  <c r="AD354" i="2"/>
  <c r="AG26" i="2"/>
  <c r="AG108" i="1"/>
  <c r="AE147" i="1"/>
  <c r="AE146" i="1" s="1"/>
  <c r="AD151" i="1"/>
  <c r="AF203" i="1"/>
  <c r="AD211" i="1"/>
  <c r="AD210" i="1" s="1"/>
  <c r="AG345" i="1"/>
  <c r="AE78" i="1"/>
  <c r="AE77" i="1" s="1"/>
  <c r="AE76" i="1" s="1"/>
  <c r="AG245" i="1"/>
  <c r="AG59" i="2"/>
  <c r="AG58" i="2" s="1"/>
  <c r="AG57" i="2" s="1"/>
  <c r="AG107" i="1"/>
  <c r="AG211" i="1"/>
  <c r="AG210" i="1" s="1"/>
  <c r="AE231" i="1"/>
  <c r="AE184" i="2"/>
  <c r="AD223" i="1"/>
  <c r="AF345" i="1"/>
  <c r="AD344" i="1"/>
  <c r="AF294" i="2"/>
  <c r="AG86" i="1"/>
  <c r="AE123" i="2"/>
  <c r="AE122" i="2" s="1"/>
  <c r="AE260" i="2"/>
  <c r="AE86" i="1"/>
  <c r="AE193" i="2"/>
  <c r="AE316" i="2"/>
  <c r="AE315" i="2" s="1"/>
  <c r="AE314" i="2" s="1"/>
  <c r="AD76" i="2"/>
  <c r="AD75" i="2" s="1"/>
  <c r="AD74" i="2" s="1"/>
  <c r="AG198" i="2"/>
  <c r="AD198" i="2"/>
  <c r="AG11" i="1"/>
  <c r="AG18" i="2"/>
  <c r="AD59" i="2"/>
  <c r="AD58" i="2" s="1"/>
  <c r="AD57" i="2" s="1"/>
  <c r="AD227" i="2"/>
  <c r="AD225" i="2" s="1"/>
  <c r="AF206" i="2"/>
  <c r="AG316" i="2"/>
  <c r="AG315" i="2" s="1"/>
  <c r="AG314" i="2" s="1"/>
  <c r="AG159" i="2"/>
  <c r="AE198" i="2"/>
  <c r="AF303" i="2"/>
  <c r="AF302" i="2" s="1"/>
  <c r="AF11" i="2"/>
  <c r="AD206" i="2"/>
  <c r="AE59" i="2"/>
  <c r="AE58" i="2" s="1"/>
  <c r="AE57" i="2" s="1"/>
  <c r="AF218" i="2"/>
  <c r="AF217" i="2" s="1"/>
  <c r="AD332" i="2"/>
  <c r="AD331" i="2" s="1"/>
  <c r="AD330" i="2" s="1"/>
  <c r="AE140" i="2"/>
  <c r="AE139" i="2"/>
  <c r="AD343" i="2"/>
  <c r="AD342" i="2" s="1"/>
  <c r="AE373" i="2"/>
  <c r="AG67" i="2"/>
  <c r="AG66" i="2" s="1"/>
  <c r="AG260" i="2"/>
  <c r="AG241" i="2" s="1"/>
  <c r="AG240" i="2" s="1"/>
  <c r="AF284" i="2"/>
  <c r="AF283" i="2" s="1"/>
  <c r="AF282" i="2" s="1"/>
  <c r="AG294" i="2"/>
  <c r="AD67" i="2"/>
  <c r="AD66" i="2" s="1"/>
  <c r="AD290" i="2"/>
  <c r="AD289" i="2" s="1"/>
  <c r="AE332" i="2"/>
  <c r="AE331" i="2" s="1"/>
  <c r="AE330" i="2" s="1"/>
  <c r="AG218" i="2"/>
  <c r="AG217" i="2" s="1"/>
  <c r="AG211" i="2" s="1"/>
  <c r="AG123" i="2"/>
  <c r="AG122" i="2" s="1"/>
  <c r="AE82" i="2"/>
  <c r="AE81" i="2" s="1"/>
  <c r="AE76" i="2" s="1"/>
  <c r="AE75" i="2" s="1"/>
  <c r="AE74" i="2" s="1"/>
  <c r="AF155" i="2"/>
  <c r="AF154" i="2" s="1"/>
  <c r="AF219" i="1"/>
  <c r="AF218" i="1" s="1"/>
  <c r="AF195" i="2"/>
  <c r="AF194" i="2" s="1"/>
  <c r="AF25" i="2"/>
  <c r="AF24" i="2" s="1"/>
  <c r="AF23" i="2" s="1"/>
  <c r="AF23" i="1"/>
  <c r="AF22" i="1" s="1"/>
  <c r="AF35" i="2"/>
  <c r="AF34" i="2" s="1"/>
  <c r="AF33" i="2" s="1"/>
  <c r="AF26" i="1"/>
  <c r="AF25" i="1" s="1"/>
  <c r="AG36" i="1"/>
  <c r="AG35" i="1" s="1"/>
  <c r="AF53" i="1"/>
  <c r="AF52" i="1" s="1"/>
  <c r="AF50" i="2"/>
  <c r="AF49" i="2" s="1"/>
  <c r="AF48" i="2" s="1"/>
  <c r="AF360" i="2"/>
  <c r="AF359" i="2" s="1"/>
  <c r="AF358" i="2" s="1"/>
  <c r="AG78" i="2"/>
  <c r="AG77" i="2" s="1"/>
  <c r="AG70" i="1"/>
  <c r="AG69" i="1" s="1"/>
  <c r="AG68" i="1" s="1"/>
  <c r="AG67" i="1" s="1"/>
  <c r="AG93" i="1"/>
  <c r="AF154" i="1"/>
  <c r="AG168" i="1"/>
  <c r="AG169" i="2"/>
  <c r="AG168" i="2" s="1"/>
  <c r="AF32" i="2"/>
  <c r="AF31" i="2" s="1"/>
  <c r="AE13" i="2"/>
  <c r="AE12" i="2" s="1"/>
  <c r="AD36" i="1"/>
  <c r="AE15" i="2"/>
  <c r="AE14" i="2" s="1"/>
  <c r="AF38" i="2"/>
  <c r="AF37" i="2" s="1"/>
  <c r="AF36" i="2" s="1"/>
  <c r="AF44" i="1"/>
  <c r="AF43" i="1" s="1"/>
  <c r="AF41" i="2"/>
  <c r="AF40" i="2" s="1"/>
  <c r="AF39" i="2" s="1"/>
  <c r="AF65" i="2"/>
  <c r="AF64" i="2" s="1"/>
  <c r="AF83" i="1"/>
  <c r="AF127" i="2"/>
  <c r="AF126" i="2" s="1"/>
  <c r="AF125" i="2" s="1"/>
  <c r="AF124" i="2" s="1"/>
  <c r="AF130" i="2"/>
  <c r="AF129" i="2" s="1"/>
  <c r="AF128" i="2" s="1"/>
  <c r="AF98" i="1"/>
  <c r="AF97" i="1" s="1"/>
  <c r="AF138" i="2"/>
  <c r="AF137" i="2" s="1"/>
  <c r="AF136" i="2" s="1"/>
  <c r="AF135" i="2" s="1"/>
  <c r="AF134" i="2" s="1"/>
  <c r="AF105" i="1"/>
  <c r="AF104" i="1" s="1"/>
  <c r="AF103" i="1" s="1"/>
  <c r="AD108" i="1"/>
  <c r="AD107" i="1" s="1"/>
  <c r="AF98" i="2"/>
  <c r="AF97" i="2" s="1"/>
  <c r="AF96" i="2" s="1"/>
  <c r="AG171" i="2"/>
  <c r="AG170" i="2" s="1"/>
  <c r="AG170" i="1"/>
  <c r="AF231" i="1"/>
  <c r="AE266" i="1"/>
  <c r="AE265" i="1" s="1"/>
  <c r="AE244" i="2"/>
  <c r="AE243" i="2" s="1"/>
  <c r="AE242" i="2" s="1"/>
  <c r="AG333" i="1"/>
  <c r="AE250" i="2"/>
  <c r="AE249" i="2" s="1"/>
  <c r="AE248" i="2" s="1"/>
  <c r="AE335" i="1"/>
  <c r="AE334" i="1" s="1"/>
  <c r="AE305" i="2"/>
  <c r="AD11" i="2"/>
  <c r="AE92" i="2"/>
  <c r="AE91" i="2" s="1"/>
  <c r="AE90" i="2" s="1"/>
  <c r="AG139" i="2"/>
  <c r="AG140" i="2"/>
  <c r="AE121" i="2"/>
  <c r="AE120" i="2" s="1"/>
  <c r="AE119" i="2" s="1"/>
  <c r="AE118" i="2" s="1"/>
  <c r="AE117" i="2" s="1"/>
  <c r="AF61" i="2"/>
  <c r="AF60" i="2" s="1"/>
  <c r="AF253" i="2"/>
  <c r="AF252" i="2" s="1"/>
  <c r="AF251" i="2" s="1"/>
  <c r="AE41" i="1"/>
  <c r="AE17" i="2"/>
  <c r="AE16" i="2" s="1"/>
  <c r="AF70" i="2"/>
  <c r="AF69" i="2" s="1"/>
  <c r="AF68" i="2" s="1"/>
  <c r="AF67" i="2" s="1"/>
  <c r="AF66" i="2" s="1"/>
  <c r="AG80" i="2"/>
  <c r="AG79" i="2" s="1"/>
  <c r="AE74" i="1"/>
  <c r="AF63" i="2"/>
  <c r="AF62" i="2" s="1"/>
  <c r="AF81" i="1"/>
  <c r="AE93" i="1"/>
  <c r="AE20" i="2"/>
  <c r="AE19" i="2" s="1"/>
  <c r="AE109" i="1"/>
  <c r="AG117" i="1"/>
  <c r="AG124" i="1"/>
  <c r="AF116" i="2"/>
  <c r="AF115" i="2" s="1"/>
  <c r="AF114" i="2" s="1"/>
  <c r="AE233" i="2"/>
  <c r="AE232" i="2" s="1"/>
  <c r="AE231" i="2" s="1"/>
  <c r="AE227" i="2" s="1"/>
  <c r="AE198" i="1"/>
  <c r="AE197" i="1" s="1"/>
  <c r="AF256" i="2"/>
  <c r="AF255" i="2" s="1"/>
  <c r="AF254" i="2" s="1"/>
  <c r="AF259" i="2"/>
  <c r="AF258" i="2" s="1"/>
  <c r="AF257" i="2" s="1"/>
  <c r="AF321" i="1"/>
  <c r="AF264" i="2"/>
  <c r="AF263" i="2" s="1"/>
  <c r="AG89" i="2"/>
  <c r="AG88" i="2" s="1"/>
  <c r="AD140" i="2"/>
  <c r="AD139" i="2"/>
  <c r="AG56" i="2"/>
  <c r="AG55" i="2" s="1"/>
  <c r="AG54" i="2" s="1"/>
  <c r="AD69" i="1"/>
  <c r="AD68" i="1" s="1"/>
  <c r="AD67" i="1" s="1"/>
  <c r="AG78" i="1"/>
  <c r="AG77" i="1" s="1"/>
  <c r="AG76" i="1" s="1"/>
  <c r="AE117" i="1"/>
  <c r="AF135" i="1"/>
  <c r="AF134" i="1" s="1"/>
  <c r="AF104" i="2"/>
  <c r="AF103" i="2" s="1"/>
  <c r="AF102" i="2" s="1"/>
  <c r="AD167" i="1"/>
  <c r="AE218" i="1"/>
  <c r="AE217" i="1" s="1"/>
  <c r="AE216" i="1" s="1"/>
  <c r="AF250" i="1"/>
  <c r="AF249" i="1" s="1"/>
  <c r="AD333" i="1"/>
  <c r="AD328" i="1" s="1"/>
  <c r="AE296" i="2"/>
  <c r="AE295" i="2" s="1"/>
  <c r="AE346" i="1"/>
  <c r="AD354" i="1"/>
  <c r="AE87" i="2"/>
  <c r="AE86" i="2" s="1"/>
  <c r="AE85" i="2" s="1"/>
  <c r="AE84" i="2" s="1"/>
  <c r="AE83" i="2" s="1"/>
  <c r="AF16" i="1"/>
  <c r="AF28" i="2"/>
  <c r="AF27" i="2" s="1"/>
  <c r="AE15" i="1"/>
  <c r="AE11" i="1" s="1"/>
  <c r="AF44" i="2"/>
  <c r="AF43" i="2" s="1"/>
  <c r="AF42" i="2" s="1"/>
  <c r="AF144" i="2"/>
  <c r="AF143" i="2" s="1"/>
  <c r="AF142" i="2" s="1"/>
  <c r="AF141" i="2" s="1"/>
  <c r="AF108" i="1"/>
  <c r="AF114" i="1"/>
  <c r="AF113" i="1" s="1"/>
  <c r="AE150" i="2"/>
  <c r="AE149" i="2" s="1"/>
  <c r="AE148" i="2" s="1"/>
  <c r="AF158" i="2"/>
  <c r="AF157" i="2" s="1"/>
  <c r="AF156" i="2" s="1"/>
  <c r="AD159" i="1"/>
  <c r="AF200" i="2"/>
  <c r="AF199" i="2" s="1"/>
  <c r="AF226" i="1"/>
  <c r="AF223" i="1" s="1"/>
  <c r="AF202" i="2"/>
  <c r="AF201" i="2" s="1"/>
  <c r="AG208" i="2"/>
  <c r="AG207" i="2" s="1"/>
  <c r="AG210" i="2"/>
  <c r="AG209" i="2" s="1"/>
  <c r="AF272" i="2"/>
  <c r="AF271" i="2" s="1"/>
  <c r="AF270" i="2" s="1"/>
  <c r="AF275" i="1"/>
  <c r="AF274" i="1" s="1"/>
  <c r="AG292" i="1"/>
  <c r="AE286" i="2"/>
  <c r="AE285" i="2" s="1"/>
  <c r="AG309" i="1"/>
  <c r="AG308" i="1" s="1"/>
  <c r="AF320" i="2"/>
  <c r="AF319" i="2" s="1"/>
  <c r="AF239" i="2"/>
  <c r="AF238" i="2" s="1"/>
  <c r="AF237" i="2" s="1"/>
  <c r="AF236" i="2" s="1"/>
  <c r="AF235" i="2" s="1"/>
  <c r="AF316" i="1"/>
  <c r="AF315" i="1" s="1"/>
  <c r="AD318" i="1"/>
  <c r="AD314" i="1" s="1"/>
  <c r="AE288" i="2"/>
  <c r="AE287" i="2" s="1"/>
  <c r="AE326" i="1"/>
  <c r="AE325" i="1" s="1"/>
  <c r="AE293" i="2"/>
  <c r="AE292" i="2" s="1"/>
  <c r="AE291" i="2" s="1"/>
  <c r="AE356" i="1"/>
  <c r="AE355" i="1" s="1"/>
  <c r="AE354" i="1" s="1"/>
  <c r="AE395" i="1"/>
  <c r="AE394" i="1" s="1"/>
  <c r="AE393" i="1" s="1"/>
  <c r="AE392" i="1" s="1"/>
  <c r="AE26" i="2"/>
  <c r="AG185" i="2"/>
  <c r="AG184" i="2"/>
  <c r="AE22" i="2"/>
  <c r="AE21" i="2" s="1"/>
  <c r="AF122" i="1"/>
  <c r="AF121" i="1" s="1"/>
  <c r="AF117" i="1" s="1"/>
  <c r="AF151" i="1"/>
  <c r="AG159" i="1"/>
  <c r="AF166" i="2"/>
  <c r="AF165" i="2" s="1"/>
  <c r="AF164" i="2" s="1"/>
  <c r="AF167" i="1"/>
  <c r="AF189" i="2"/>
  <c r="AF188" i="2" s="1"/>
  <c r="AF187" i="2" s="1"/>
  <c r="AF186" i="2" s="1"/>
  <c r="AF216" i="2"/>
  <c r="AF215" i="2" s="1"/>
  <c r="AF214" i="2" s="1"/>
  <c r="AF213" i="2" s="1"/>
  <c r="AF212" i="2" s="1"/>
  <c r="AG193" i="1"/>
  <c r="AG188" i="1" s="1"/>
  <c r="AF357" i="2"/>
  <c r="AF356" i="2" s="1"/>
  <c r="AF355" i="2" s="1"/>
  <c r="AF354" i="2" s="1"/>
  <c r="AE224" i="2"/>
  <c r="AE223" i="2" s="1"/>
  <c r="AE222" i="2" s="1"/>
  <c r="AE218" i="2" s="1"/>
  <c r="AE217" i="2" s="1"/>
  <c r="AE211" i="2" s="1"/>
  <c r="AF211" i="1"/>
  <c r="AF210" i="1" s="1"/>
  <c r="AD218" i="1"/>
  <c r="AD217" i="1" s="1"/>
  <c r="AD216" i="1" s="1"/>
  <c r="AF197" i="2"/>
  <c r="AF196" i="2" s="1"/>
  <c r="AF229" i="1"/>
  <c r="AF228" i="1" s="1"/>
  <c r="AF205" i="2"/>
  <c r="AF204" i="2" s="1"/>
  <c r="AF203" i="2" s="1"/>
  <c r="AE247" i="2"/>
  <c r="AE246" i="2" s="1"/>
  <c r="AE245" i="2" s="1"/>
  <c r="AF333" i="1"/>
  <c r="AG344" i="1"/>
  <c r="AE151" i="2"/>
  <c r="AD184" i="2"/>
  <c r="AD185" i="2"/>
  <c r="AF318" i="2"/>
  <c r="AF317" i="2" s="1"/>
  <c r="AE318" i="1"/>
  <c r="AE314" i="1" s="1"/>
  <c r="AG318" i="1"/>
  <c r="AG314" i="1" s="1"/>
  <c r="AF266" i="2"/>
  <c r="AF265" i="2" s="1"/>
  <c r="AE304" i="2"/>
  <c r="AE298" i="2"/>
  <c r="AE297" i="2" s="1"/>
  <c r="AG383" i="1"/>
  <c r="AG382" i="1" s="1"/>
  <c r="AG381" i="1" s="1"/>
  <c r="AG380" i="1" s="1"/>
  <c r="AG227" i="2"/>
  <c r="AE67" i="2"/>
  <c r="AE66" i="2" s="1"/>
  <c r="AG322" i="2"/>
  <c r="AG321" i="2" s="1"/>
  <c r="AD329" i="2"/>
  <c r="AG354" i="2"/>
  <c r="AD322" i="2"/>
  <c r="AD321" i="2" s="1"/>
  <c r="AF227" i="2"/>
  <c r="AF225" i="2" s="1"/>
  <c r="AD260" i="2"/>
  <c r="AD241" i="2" s="1"/>
  <c r="AD240" i="2" s="1"/>
  <c r="AD366" i="2"/>
  <c r="AD365" i="2" s="1"/>
  <c r="AG366" i="2"/>
  <c r="AG365" i="2" s="1"/>
  <c r="AG343" i="2"/>
  <c r="AG342" i="2" s="1"/>
  <c r="AG329" i="2" s="1"/>
  <c r="AD370" i="1"/>
  <c r="AG370" i="1"/>
  <c r="AE301" i="2"/>
  <c r="AE300" i="2" s="1"/>
  <c r="AE299" i="2" s="1"/>
  <c r="AF370" i="2"/>
  <c r="AF369" i="2" s="1"/>
  <c r="AD373" i="2"/>
  <c r="AE351" i="1"/>
  <c r="AE350" i="1" s="1"/>
  <c r="AG356" i="1"/>
  <c r="AG355" i="1" s="1"/>
  <c r="AG354" i="1" s="1"/>
  <c r="AF372" i="2"/>
  <c r="AF371" i="2" s="1"/>
  <c r="AF378" i="2"/>
  <c r="AF377" i="2" s="1"/>
  <c r="AF374" i="2" s="1"/>
  <c r="AF381" i="2"/>
  <c r="AF380" i="2" s="1"/>
  <c r="AF379" i="2" s="1"/>
  <c r="AF401" i="1"/>
  <c r="AF400" i="1" s="1"/>
  <c r="AF336" i="2"/>
  <c r="AF335" i="2" s="1"/>
  <c r="AE346" i="2"/>
  <c r="AE345" i="2" s="1"/>
  <c r="AE344" i="2" s="1"/>
  <c r="AE343" i="2" s="1"/>
  <c r="AE342" i="2" s="1"/>
  <c r="AE329" i="2" s="1"/>
  <c r="AF386" i="1"/>
  <c r="AD400" i="1"/>
  <c r="AD394" i="1" s="1"/>
  <c r="AD393" i="1" s="1"/>
  <c r="AD392" i="1" s="1"/>
  <c r="AF334" i="2"/>
  <c r="AF333" i="2" s="1"/>
  <c r="AF338" i="2"/>
  <c r="AF337" i="2" s="1"/>
  <c r="AF364" i="2"/>
  <c r="AF363" i="2" s="1"/>
  <c r="AF362" i="2" s="1"/>
  <c r="AF361" i="2" s="1"/>
  <c r="AF352" i="2"/>
  <c r="AF351" i="2" s="1"/>
  <c r="AF350" i="2" s="1"/>
  <c r="AF343" i="2" s="1"/>
  <c r="AF342" i="2" s="1"/>
  <c r="AF368" i="2"/>
  <c r="AF367" i="2" s="1"/>
  <c r="AG384" i="2"/>
  <c r="AG383" i="2" s="1"/>
  <c r="AG382" i="2" s="1"/>
  <c r="AF193" i="1"/>
  <c r="AF188" i="1" s="1"/>
  <c r="AF47" i="2"/>
  <c r="AF46" i="2" s="1"/>
  <c r="AF45" i="2" s="1"/>
  <c r="AF53" i="2"/>
  <c r="AD35" i="1"/>
  <c r="AD85" i="1"/>
  <c r="AF129" i="1"/>
  <c r="AF128" i="1" s="1"/>
  <c r="AD124" i="1"/>
  <c r="AD116" i="1" s="1"/>
  <c r="AD89" i="2"/>
  <c r="AD88" i="2" s="1"/>
  <c r="AF95" i="2"/>
  <c r="AF94" i="2" s="1"/>
  <c r="AF93" i="2" s="1"/>
  <c r="AE113" i="2"/>
  <c r="AE112" i="2" s="1"/>
  <c r="AE111" i="2" s="1"/>
  <c r="AE89" i="2" s="1"/>
  <c r="AE88" i="2" s="1"/>
  <c r="AF161" i="2"/>
  <c r="AF160" i="2" s="1"/>
  <c r="AF159" i="2" s="1"/>
  <c r="AE174" i="2"/>
  <c r="AE173" i="2" s="1"/>
  <c r="AE172" i="2" s="1"/>
  <c r="AD252" i="1"/>
  <c r="AF278" i="1"/>
  <c r="AF277" i="1" s="1"/>
  <c r="AE278" i="2"/>
  <c r="AE277" i="2" s="1"/>
  <c r="AE276" i="2" s="1"/>
  <c r="AE281" i="1"/>
  <c r="AE280" i="1" s="1"/>
  <c r="AE264" i="1" s="1"/>
  <c r="AE325" i="2"/>
  <c r="AE324" i="2" s="1"/>
  <c r="AE323" i="2" s="1"/>
  <c r="AE322" i="2" s="1"/>
  <c r="AE321" i="2" s="1"/>
  <c r="AF275" i="2"/>
  <c r="AF274" i="2" s="1"/>
  <c r="AF273" i="2" s="1"/>
  <c r="AF319" i="1"/>
  <c r="AF262" i="2"/>
  <c r="AF261" i="2" s="1"/>
  <c r="AE313" i="2"/>
  <c r="AE312" i="2" s="1"/>
  <c r="AE311" i="2" s="1"/>
  <c r="AE310" i="2" s="1"/>
  <c r="AE309" i="2" s="1"/>
  <c r="AE342" i="1"/>
  <c r="AE341" i="1" s="1"/>
  <c r="AF13" i="1"/>
  <c r="AF12" i="1" s="1"/>
  <c r="AD18" i="1"/>
  <c r="AD15" i="1" s="1"/>
  <c r="AD11" i="1" s="1"/>
  <c r="AE69" i="1"/>
  <c r="AE68" i="1" s="1"/>
  <c r="AE67" i="1" s="1"/>
  <c r="AF19" i="1"/>
  <c r="AE39" i="1"/>
  <c r="AE36" i="1" s="1"/>
  <c r="AE35" i="1" s="1"/>
  <c r="AF56" i="1"/>
  <c r="AF55" i="1" s="1"/>
  <c r="AF91" i="1"/>
  <c r="AF90" i="1" s="1"/>
  <c r="AF86" i="1" s="1"/>
  <c r="AF95" i="1"/>
  <c r="AF94" i="1" s="1"/>
  <c r="AF93" i="1" s="1"/>
  <c r="AF79" i="1"/>
  <c r="AF78" i="1" s="1"/>
  <c r="AF77" i="1" s="1"/>
  <c r="AF76" i="1" s="1"/>
  <c r="AE33" i="1"/>
  <c r="AE32" i="1" s="1"/>
  <c r="AE31" i="1" s="1"/>
  <c r="AG85" i="1"/>
  <c r="AF20" i="1"/>
  <c r="AF65" i="1"/>
  <c r="AF64" i="1" s="1"/>
  <c r="AD193" i="1"/>
  <c r="AD188" i="1" s="1"/>
  <c r="AE111" i="1"/>
  <c r="AE108" i="1" s="1"/>
  <c r="AE107" i="1" s="1"/>
  <c r="AE85" i="1" s="1"/>
  <c r="AE126" i="1"/>
  <c r="AE125" i="1" s="1"/>
  <c r="AE141" i="1"/>
  <c r="AE140" i="1" s="1"/>
  <c r="AD172" i="1"/>
  <c r="AE195" i="1"/>
  <c r="AE194" i="1" s="1"/>
  <c r="AE193" i="1" s="1"/>
  <c r="AG264" i="1"/>
  <c r="AF272" i="1"/>
  <c r="AF271" i="1" s="1"/>
  <c r="AF157" i="1"/>
  <c r="AF156" i="1" s="1"/>
  <c r="AF162" i="1"/>
  <c r="AF159" i="1" s="1"/>
  <c r="AF217" i="1"/>
  <c r="AF216" i="1" s="1"/>
  <c r="AE214" i="1"/>
  <c r="AE211" i="1" s="1"/>
  <c r="AE210" i="1" s="1"/>
  <c r="AE247" i="1"/>
  <c r="AE246" i="1" s="1"/>
  <c r="AF300" i="1"/>
  <c r="AF299" i="1" s="1"/>
  <c r="AE306" i="1"/>
  <c r="AE305" i="1" s="1"/>
  <c r="AE292" i="1" s="1"/>
  <c r="AF312" i="1"/>
  <c r="AF344" i="1"/>
  <c r="AF328" i="1" s="1"/>
  <c r="AF310" i="1"/>
  <c r="AF323" i="1"/>
  <c r="AG232" i="1"/>
  <c r="AG231" i="1" s="1"/>
  <c r="AG217" i="1" s="1"/>
  <c r="AG216" i="1" s="1"/>
  <c r="AF254" i="1"/>
  <c r="AE262" i="1"/>
  <c r="AE261" i="1" s="1"/>
  <c r="AD297" i="1"/>
  <c r="AD296" i="1" s="1"/>
  <c r="AD292" i="1" s="1"/>
  <c r="AF298" i="1"/>
  <c r="AD379" i="1"/>
  <c r="AF379" i="1" s="1"/>
  <c r="AD272" i="1"/>
  <c r="AD271" i="1" s="1"/>
  <c r="AD264" i="1" s="1"/>
  <c r="AG353" i="1"/>
  <c r="AE338" i="1"/>
  <c r="AE337" i="1" s="1"/>
  <c r="AE348" i="1"/>
  <c r="AE345" i="1" s="1"/>
  <c r="AF359" i="1"/>
  <c r="AF377" i="1"/>
  <c r="AF376" i="1" s="1"/>
  <c r="AF375" i="1" s="1"/>
  <c r="AF370" i="1" s="1"/>
  <c r="AF384" i="1"/>
  <c r="AF383" i="1" s="1"/>
  <c r="AF382" i="1" s="1"/>
  <c r="AF381" i="1" s="1"/>
  <c r="AF380" i="1" s="1"/>
  <c r="AF396" i="1"/>
  <c r="AF395" i="1" s="1"/>
  <c r="AF394" i="1" s="1"/>
  <c r="AF393" i="1" s="1"/>
  <c r="AF392" i="1" s="1"/>
  <c r="AE373" i="1"/>
  <c r="AE372" i="1" s="1"/>
  <c r="AE371" i="1" s="1"/>
  <c r="AE370" i="1" s="1"/>
  <c r="AG406" i="1"/>
  <c r="AG405" i="1" s="1"/>
  <c r="AF357" i="1"/>
  <c r="V19" i="1"/>
  <c r="AF211" i="2" l="1"/>
  <c r="AF151" i="2"/>
  <c r="AD10" i="2"/>
  <c r="AD9" i="2" s="1"/>
  <c r="AF316" i="2"/>
  <c r="AF315" i="2" s="1"/>
  <c r="AF314" i="2" s="1"/>
  <c r="AG10" i="2"/>
  <c r="AG9" i="2" s="1"/>
  <c r="AF290" i="2"/>
  <c r="AF289" i="2" s="1"/>
  <c r="AE226" i="2"/>
  <c r="AE225" i="2"/>
  <c r="AD226" i="2"/>
  <c r="AG290" i="2"/>
  <c r="AG289" i="2" s="1"/>
  <c r="AG373" i="2"/>
  <c r="AF226" i="2"/>
  <c r="AE353" i="2"/>
  <c r="AF318" i="1"/>
  <c r="AF314" i="1" s="1"/>
  <c r="AD353" i="1"/>
  <c r="AD147" i="2"/>
  <c r="AD146" i="2" s="1"/>
  <c r="AF198" i="2"/>
  <c r="AF147" i="2"/>
  <c r="AF146" i="2" s="1"/>
  <c r="AE147" i="2"/>
  <c r="AE146" i="2" s="1"/>
  <c r="AF264" i="1"/>
  <c r="AF35" i="1"/>
  <c r="AE241" i="2"/>
  <c r="AE240" i="2" s="1"/>
  <c r="AG328" i="1"/>
  <c r="AD147" i="1"/>
  <c r="AD146" i="1" s="1"/>
  <c r="AF147" i="1"/>
  <c r="AF146" i="1" s="1"/>
  <c r="AG234" i="2"/>
  <c r="AE192" i="2"/>
  <c r="AD192" i="2"/>
  <c r="AD191" i="2" s="1"/>
  <c r="AF260" i="2"/>
  <c r="AD234" i="2"/>
  <c r="AF124" i="1"/>
  <c r="AF116" i="1" s="1"/>
  <c r="AE303" i="2"/>
  <c r="AE302" i="2" s="1"/>
  <c r="AG10" i="1"/>
  <c r="AF89" i="2"/>
  <c r="AF88" i="2" s="1"/>
  <c r="AG353" i="2"/>
  <c r="AG206" i="2"/>
  <c r="AG192" i="2" s="1"/>
  <c r="AG190" i="2" s="1"/>
  <c r="AF309" i="1"/>
  <c r="AF308" i="1" s="1"/>
  <c r="AG226" i="2"/>
  <c r="AG225" i="2"/>
  <c r="AE284" i="2"/>
  <c r="AE283" i="2" s="1"/>
  <c r="AE282" i="2" s="1"/>
  <c r="AG116" i="1"/>
  <c r="AF59" i="2"/>
  <c r="AF58" i="2" s="1"/>
  <c r="AF57" i="2" s="1"/>
  <c r="AG167" i="2"/>
  <c r="AG147" i="2" s="1"/>
  <c r="AG76" i="2"/>
  <c r="AG75" i="2" s="1"/>
  <c r="AG74" i="2" s="1"/>
  <c r="AG244" i="1"/>
  <c r="AF366" i="2"/>
  <c r="AF365" i="2" s="1"/>
  <c r="AD353" i="2"/>
  <c r="AF185" i="2"/>
  <c r="AF184" i="2"/>
  <c r="AF107" i="1"/>
  <c r="AF85" i="1" s="1"/>
  <c r="AE18" i="2"/>
  <c r="AE11" i="2"/>
  <c r="AG167" i="1"/>
  <c r="AF373" i="2"/>
  <c r="AF139" i="2"/>
  <c r="AF140" i="2"/>
  <c r="AE294" i="2"/>
  <c r="AF123" i="2"/>
  <c r="AF122" i="2" s="1"/>
  <c r="AF193" i="2"/>
  <c r="AF192" i="2" s="1"/>
  <c r="AE344" i="1"/>
  <c r="AF332" i="2"/>
  <c r="AF331" i="2" s="1"/>
  <c r="AF330" i="2" s="1"/>
  <c r="AF329" i="2" s="1"/>
  <c r="AE10" i="1"/>
  <c r="AF30" i="2"/>
  <c r="AF29" i="2" s="1"/>
  <c r="AF26" i="2" s="1"/>
  <c r="AF10" i="2" s="1"/>
  <c r="AF9" i="2" s="1"/>
  <c r="AF52" i="2"/>
  <c r="AF51" i="2" s="1"/>
  <c r="AD10" i="1"/>
  <c r="AE145" i="2"/>
  <c r="AD245" i="1"/>
  <c r="AD244" i="1" s="1"/>
  <c r="AF269" i="2"/>
  <c r="AF268" i="2" s="1"/>
  <c r="AF267" i="2" s="1"/>
  <c r="AF241" i="2" s="1"/>
  <c r="AF240" i="2" s="1"/>
  <c r="AF234" i="2" s="1"/>
  <c r="AE333" i="1"/>
  <c r="AE188" i="1"/>
  <c r="AG394" i="1"/>
  <c r="AG393" i="1" s="1"/>
  <c r="AF356" i="1"/>
  <c r="AF355" i="1" s="1"/>
  <c r="AF354" i="1" s="1"/>
  <c r="AF353" i="1" s="1"/>
  <c r="AE245" i="1"/>
  <c r="AE244" i="1" s="1"/>
  <c r="AF18" i="1"/>
  <c r="AF15" i="1" s="1"/>
  <c r="AF11" i="1" s="1"/>
  <c r="AF10" i="1" s="1"/>
  <c r="AE124" i="1"/>
  <c r="AE116" i="1" s="1"/>
  <c r="AF253" i="1"/>
  <c r="AF252" i="1" s="1"/>
  <c r="AF245" i="1" s="1"/>
  <c r="AE353" i="1"/>
  <c r="AF297" i="1"/>
  <c r="AF296" i="1" s="1"/>
  <c r="AF292" i="1" s="1"/>
  <c r="AD145" i="2" l="1"/>
  <c r="AG238" i="1"/>
  <c r="AE328" i="1"/>
  <c r="AG147" i="1"/>
  <c r="AG146" i="1" s="1"/>
  <c r="AE290" i="2"/>
  <c r="AE289" i="2" s="1"/>
  <c r="AE234" i="2" s="1"/>
  <c r="AF145" i="2"/>
  <c r="AD190" i="2"/>
  <c r="AD8" i="2" s="1"/>
  <c r="AD385" i="2" s="1"/>
  <c r="AE191" i="2"/>
  <c r="AE190" i="2"/>
  <c r="AF353" i="2"/>
  <c r="AG191" i="2"/>
  <c r="AF191" i="2"/>
  <c r="AF190" i="2"/>
  <c r="AF8" i="2" s="1"/>
  <c r="AE10" i="2"/>
  <c r="AE9" i="2" s="1"/>
  <c r="AG146" i="2"/>
  <c r="AG145" i="2"/>
  <c r="AG8" i="2" s="1"/>
  <c r="AG385" i="2" s="1"/>
  <c r="AD238" i="1"/>
  <c r="AD237" i="1" s="1"/>
  <c r="AE9" i="1"/>
  <c r="AG392" i="1"/>
  <c r="AF9" i="1"/>
  <c r="AF244" i="1"/>
  <c r="AD9" i="1"/>
  <c r="AE238" i="1"/>
  <c r="AE8" i="2" l="1"/>
  <c r="AE385" i="2" s="1"/>
  <c r="AF385" i="2"/>
  <c r="AG9" i="1"/>
  <c r="AD408" i="1"/>
  <c r="AF238" i="1"/>
  <c r="AE408" i="1"/>
  <c r="V273" i="1"/>
  <c r="AG408" i="1" l="1"/>
  <c r="AF408" i="1"/>
  <c r="S281" i="2"/>
  <c r="S280" i="2" s="1"/>
  <c r="S279" i="2" s="1"/>
  <c r="T281" i="2"/>
  <c r="T280" i="2" s="1"/>
  <c r="T279" i="2" s="1"/>
  <c r="U281" i="2"/>
  <c r="U280" i="2" s="1"/>
  <c r="U279" i="2" s="1"/>
  <c r="V281" i="2"/>
  <c r="V280" i="2" s="1"/>
  <c r="V279" i="2" s="1"/>
  <c r="W281" i="2"/>
  <c r="W280" i="2" s="1"/>
  <c r="W279" i="2" s="1"/>
  <c r="X281" i="2"/>
  <c r="X280" i="2" s="1"/>
  <c r="X279" i="2" s="1"/>
  <c r="Y281" i="2"/>
  <c r="Y280" i="2" s="1"/>
  <c r="Y279" i="2" s="1"/>
  <c r="AC281" i="2"/>
  <c r="AC280" i="2" s="1"/>
  <c r="AC279" i="2" s="1"/>
  <c r="R281" i="2"/>
  <c r="R280" i="2" s="1"/>
  <c r="R279" i="2" s="1"/>
  <c r="P280" i="2"/>
  <c r="P279" i="2" s="1"/>
  <c r="Q280" i="2"/>
  <c r="Q279" i="2" s="1"/>
  <c r="O280" i="2"/>
  <c r="O279" i="2" s="1"/>
  <c r="N280" i="2"/>
  <c r="N279" i="2" s="1"/>
  <c r="M280" i="2"/>
  <c r="M279" i="2" s="1"/>
  <c r="L280" i="2"/>
  <c r="L279" i="2" s="1"/>
  <c r="K280" i="2"/>
  <c r="K279" i="2" s="1"/>
  <c r="J280" i="2"/>
  <c r="J279" i="2" s="1"/>
  <c r="V254" i="1" l="1"/>
  <c r="V298" i="1" l="1"/>
  <c r="AA304" i="1" l="1"/>
  <c r="Z304" i="1"/>
  <c r="AB304" i="1"/>
  <c r="Y303" i="1"/>
  <c r="Y302" i="1" s="1"/>
  <c r="W303" i="1"/>
  <c r="W302" i="1" s="1"/>
  <c r="AA302" i="1" s="1"/>
  <c r="V303" i="1"/>
  <c r="V302" i="1" s="1"/>
  <c r="Z302" i="1" s="1"/>
  <c r="AH302" i="1" s="1"/>
  <c r="AP302" i="1" s="1"/>
  <c r="AX302" i="1" s="1"/>
  <c r="AH304" i="1" l="1"/>
  <c r="AP304" i="1" s="1"/>
  <c r="AX304" i="1" s="1"/>
  <c r="Z281" i="2"/>
  <c r="Z280" i="2" s="1"/>
  <c r="Z279" i="2" s="1"/>
  <c r="AJ304" i="1"/>
  <c r="AR304" i="1" s="1"/>
  <c r="AZ304" i="1" s="1"/>
  <c r="AB281" i="2"/>
  <c r="AB280" i="2" s="1"/>
  <c r="AB279" i="2" s="1"/>
  <c r="AI304" i="1"/>
  <c r="AQ304" i="1" s="1"/>
  <c r="AY304" i="1" s="1"/>
  <c r="AA281" i="2"/>
  <c r="AA280" i="2" s="1"/>
  <c r="AA279" i="2" s="1"/>
  <c r="AI302" i="1"/>
  <c r="AQ302" i="1" s="1"/>
  <c r="AY302" i="1" s="1"/>
  <c r="Z303" i="1"/>
  <c r="AH303" i="1" s="1"/>
  <c r="AP303" i="1" s="1"/>
  <c r="AX303" i="1" s="1"/>
  <c r="AA303" i="1"/>
  <c r="AI303" i="1" s="1"/>
  <c r="AQ303" i="1" s="1"/>
  <c r="AY303" i="1" s="1"/>
  <c r="X303" i="1"/>
  <c r="AY281" i="2" l="1"/>
  <c r="AY280" i="2" s="1"/>
  <c r="AY279" i="2" s="1"/>
  <c r="BB304" i="1"/>
  <c r="AX281" i="2"/>
  <c r="AX280" i="2" s="1"/>
  <c r="AX279" i="2" s="1"/>
  <c r="AZ281" i="2"/>
  <c r="AZ280" i="2" s="1"/>
  <c r="AZ279" i="2" s="1"/>
  <c r="AR281" i="2"/>
  <c r="AR280" i="2" s="1"/>
  <c r="AR279" i="2" s="1"/>
  <c r="AQ281" i="2"/>
  <c r="AQ280" i="2" s="1"/>
  <c r="AQ279" i="2" s="1"/>
  <c r="AP281" i="2"/>
  <c r="AP280" i="2" s="1"/>
  <c r="AP279" i="2" s="1"/>
  <c r="AJ281" i="2"/>
  <c r="AJ280" i="2" s="1"/>
  <c r="AJ279" i="2" s="1"/>
  <c r="AI281" i="2"/>
  <c r="AI280" i="2" s="1"/>
  <c r="AI279" i="2" s="1"/>
  <c r="AH281" i="2"/>
  <c r="AH280" i="2" s="1"/>
  <c r="AH279" i="2" s="1"/>
  <c r="AB303" i="1"/>
  <c r="AJ303" i="1" s="1"/>
  <c r="AR303" i="1" s="1"/>
  <c r="AZ303" i="1" s="1"/>
  <c r="BB303" i="1" s="1"/>
  <c r="X302" i="1"/>
  <c r="AB302" i="1" l="1"/>
  <c r="AJ302" i="1" s="1"/>
  <c r="AR302" i="1" s="1"/>
  <c r="AZ302" i="1" s="1"/>
  <c r="BB302" i="1" s="1"/>
  <c r="V63" i="1" l="1"/>
  <c r="Z115" i="1" l="1"/>
  <c r="AB285" i="1"/>
  <c r="AJ285" i="1" s="1"/>
  <c r="AC285" i="1"/>
  <c r="AK285" i="1" s="1"/>
  <c r="AB288" i="1"/>
  <c r="AJ288" i="1" s="1"/>
  <c r="AR288" i="1" s="1"/>
  <c r="AZ288" i="1" s="1"/>
  <c r="AC288" i="1"/>
  <c r="AK288" i="1" s="1"/>
  <c r="AS288" i="1" s="1"/>
  <c r="BA288" i="1" s="1"/>
  <c r="AA291" i="1"/>
  <c r="AI291" i="1" s="1"/>
  <c r="AQ291" i="1" s="1"/>
  <c r="AY291" i="1" s="1"/>
  <c r="AC291" i="1"/>
  <c r="AK291" i="1" s="1"/>
  <c r="AS291" i="1" s="1"/>
  <c r="BA291" i="1" s="1"/>
  <c r="AA295" i="1"/>
  <c r="AI295" i="1" s="1"/>
  <c r="AQ295" i="1" s="1"/>
  <c r="AY295" i="1" s="1"/>
  <c r="AC295" i="1"/>
  <c r="AK295" i="1" s="1"/>
  <c r="AS295" i="1" s="1"/>
  <c r="BA295" i="1" s="1"/>
  <c r="AA298" i="1"/>
  <c r="AI298" i="1" s="1"/>
  <c r="AC298" i="1"/>
  <c r="AK298" i="1" s="1"/>
  <c r="AA301" i="1"/>
  <c r="AI301" i="1" s="1"/>
  <c r="AC301" i="1"/>
  <c r="AK301" i="1" s="1"/>
  <c r="AB307" i="1"/>
  <c r="AJ307" i="1" s="1"/>
  <c r="AR307" i="1" s="1"/>
  <c r="AZ307" i="1" s="1"/>
  <c r="AC307" i="1"/>
  <c r="AK307" i="1" s="1"/>
  <c r="AS307" i="1" s="1"/>
  <c r="BA307" i="1" s="1"/>
  <c r="AA311" i="1"/>
  <c r="AI311" i="1" s="1"/>
  <c r="AQ311" i="1" s="1"/>
  <c r="AY311" i="1" s="1"/>
  <c r="AC311" i="1"/>
  <c r="AK311" i="1" s="1"/>
  <c r="AS311" i="1" s="1"/>
  <c r="BA311" i="1" s="1"/>
  <c r="AA313" i="1"/>
  <c r="AI313" i="1" s="1"/>
  <c r="AQ313" i="1" s="1"/>
  <c r="AC313" i="1"/>
  <c r="AK313" i="1" s="1"/>
  <c r="AS313" i="1" s="1"/>
  <c r="AA317" i="1"/>
  <c r="AI317" i="1" s="1"/>
  <c r="AQ317" i="1" s="1"/>
  <c r="AY317" i="1" s="1"/>
  <c r="AC317" i="1"/>
  <c r="AK317" i="1" s="1"/>
  <c r="AS317" i="1" s="1"/>
  <c r="BA317" i="1" s="1"/>
  <c r="AA320" i="1"/>
  <c r="AI320" i="1" s="1"/>
  <c r="AQ320" i="1" s="1"/>
  <c r="AY320" i="1" s="1"/>
  <c r="AC320" i="1"/>
  <c r="AK320" i="1" s="1"/>
  <c r="AS320" i="1" s="1"/>
  <c r="BA320" i="1" s="1"/>
  <c r="AA322" i="1"/>
  <c r="AI322" i="1" s="1"/>
  <c r="AQ322" i="1" s="1"/>
  <c r="AY322" i="1" s="1"/>
  <c r="AC322" i="1"/>
  <c r="AK322" i="1" s="1"/>
  <c r="AS322" i="1" s="1"/>
  <c r="BA322" i="1" s="1"/>
  <c r="AA324" i="1"/>
  <c r="AI324" i="1" s="1"/>
  <c r="AQ324" i="1" s="1"/>
  <c r="AY324" i="1" s="1"/>
  <c r="AC324" i="1"/>
  <c r="AK324" i="1" s="1"/>
  <c r="AS324" i="1" s="1"/>
  <c r="BA324" i="1" s="1"/>
  <c r="AB327" i="1"/>
  <c r="AJ327" i="1" s="1"/>
  <c r="AR327" i="1" s="1"/>
  <c r="AZ327" i="1" s="1"/>
  <c r="AC327" i="1"/>
  <c r="AK327" i="1" s="1"/>
  <c r="AS327" i="1" s="1"/>
  <c r="BA327" i="1" s="1"/>
  <c r="AB332" i="1"/>
  <c r="AJ332" i="1" s="1"/>
  <c r="AR332" i="1" s="1"/>
  <c r="AZ332" i="1" s="1"/>
  <c r="AC332" i="1"/>
  <c r="AK332" i="1" s="1"/>
  <c r="AS332" i="1" s="1"/>
  <c r="BA332" i="1" s="1"/>
  <c r="AB336" i="1"/>
  <c r="AJ336" i="1" s="1"/>
  <c r="AR336" i="1" s="1"/>
  <c r="AZ336" i="1" s="1"/>
  <c r="AC336" i="1"/>
  <c r="AK336" i="1" s="1"/>
  <c r="AS336" i="1" s="1"/>
  <c r="BA336" i="1" s="1"/>
  <c r="AB339" i="1"/>
  <c r="AJ339" i="1" s="1"/>
  <c r="AR339" i="1" s="1"/>
  <c r="AZ339" i="1" s="1"/>
  <c r="AC339" i="1"/>
  <c r="AK339" i="1" s="1"/>
  <c r="AS339" i="1" s="1"/>
  <c r="BA339" i="1" s="1"/>
  <c r="AB340" i="1"/>
  <c r="AJ340" i="1" s="1"/>
  <c r="AR340" i="1" s="1"/>
  <c r="AZ340" i="1" s="1"/>
  <c r="AC340" i="1"/>
  <c r="AK340" i="1" s="1"/>
  <c r="AS340" i="1" s="1"/>
  <c r="BA340" i="1" s="1"/>
  <c r="AB343" i="1"/>
  <c r="AJ343" i="1" s="1"/>
  <c r="AR343" i="1" s="1"/>
  <c r="AZ343" i="1" s="1"/>
  <c r="AC343" i="1"/>
  <c r="AK343" i="1" s="1"/>
  <c r="AS343" i="1" s="1"/>
  <c r="BA343" i="1" s="1"/>
  <c r="AB347" i="1"/>
  <c r="AJ347" i="1" s="1"/>
  <c r="AR347" i="1" s="1"/>
  <c r="AZ347" i="1" s="1"/>
  <c r="AC347" i="1"/>
  <c r="AK347" i="1" s="1"/>
  <c r="AS347" i="1" s="1"/>
  <c r="BA347" i="1" s="1"/>
  <c r="AB349" i="1"/>
  <c r="AJ349" i="1" s="1"/>
  <c r="AR349" i="1" s="1"/>
  <c r="AZ349" i="1" s="1"/>
  <c r="AC349" i="1"/>
  <c r="AK349" i="1" s="1"/>
  <c r="AS349" i="1" s="1"/>
  <c r="BA349" i="1" s="1"/>
  <c r="AB352" i="1"/>
  <c r="AJ352" i="1" s="1"/>
  <c r="AR352" i="1" s="1"/>
  <c r="AZ352" i="1" s="1"/>
  <c r="AC352" i="1"/>
  <c r="AK352" i="1" s="1"/>
  <c r="AS352" i="1" s="1"/>
  <c r="BA352" i="1" s="1"/>
  <c r="AA358" i="1"/>
  <c r="AI358" i="1" s="1"/>
  <c r="AQ358" i="1" s="1"/>
  <c r="AY358" i="1" s="1"/>
  <c r="AC358" i="1"/>
  <c r="AK358" i="1" s="1"/>
  <c r="AS358" i="1" s="1"/>
  <c r="BA358" i="1" s="1"/>
  <c r="AA360" i="1"/>
  <c r="AI360" i="1" s="1"/>
  <c r="AQ360" i="1" s="1"/>
  <c r="AC360" i="1"/>
  <c r="AK360" i="1" s="1"/>
  <c r="AS360" i="1" s="1"/>
  <c r="AA362" i="1"/>
  <c r="AI362" i="1" s="1"/>
  <c r="AQ362" i="1" s="1"/>
  <c r="AY362" i="1" s="1"/>
  <c r="AC362" i="1"/>
  <c r="AK362" i="1" s="1"/>
  <c r="AS362" i="1" s="1"/>
  <c r="BA362" i="1" s="1"/>
  <c r="AA369" i="1"/>
  <c r="AI369" i="1" s="1"/>
  <c r="AQ369" i="1" s="1"/>
  <c r="AY369" i="1" s="1"/>
  <c r="AC369" i="1"/>
  <c r="AK369" i="1" s="1"/>
  <c r="AS369" i="1" s="1"/>
  <c r="BA369" i="1" s="1"/>
  <c r="AB374" i="1"/>
  <c r="AJ374" i="1" s="1"/>
  <c r="AR374" i="1" s="1"/>
  <c r="AZ374" i="1" s="1"/>
  <c r="AC374" i="1"/>
  <c r="AK374" i="1" s="1"/>
  <c r="AS374" i="1" s="1"/>
  <c r="BA374" i="1" s="1"/>
  <c r="AA378" i="1"/>
  <c r="AI378" i="1" s="1"/>
  <c r="AQ378" i="1" s="1"/>
  <c r="AY378" i="1" s="1"/>
  <c r="AC378" i="1"/>
  <c r="AK378" i="1" s="1"/>
  <c r="AS378" i="1" s="1"/>
  <c r="BA378" i="1" s="1"/>
  <c r="AA379" i="1"/>
  <c r="AI379" i="1" s="1"/>
  <c r="AQ379" i="1" s="1"/>
  <c r="AY379" i="1" s="1"/>
  <c r="AC379" i="1"/>
  <c r="AK379" i="1" s="1"/>
  <c r="AS379" i="1" s="1"/>
  <c r="BA379" i="1" s="1"/>
  <c r="AA385" i="1"/>
  <c r="AI385" i="1" s="1"/>
  <c r="AQ385" i="1" s="1"/>
  <c r="AY385" i="1" s="1"/>
  <c r="AC385" i="1"/>
  <c r="AK385" i="1" s="1"/>
  <c r="AS385" i="1" s="1"/>
  <c r="BA385" i="1" s="1"/>
  <c r="AA387" i="1"/>
  <c r="AI387" i="1" s="1"/>
  <c r="AQ387" i="1" s="1"/>
  <c r="AY387" i="1" s="1"/>
  <c r="AC387" i="1"/>
  <c r="AK387" i="1" s="1"/>
  <c r="AS387" i="1" s="1"/>
  <c r="BA387" i="1" s="1"/>
  <c r="AA389" i="1"/>
  <c r="AI389" i="1" s="1"/>
  <c r="AQ389" i="1" s="1"/>
  <c r="AY389" i="1" s="1"/>
  <c r="AC389" i="1"/>
  <c r="AK389" i="1" s="1"/>
  <c r="AS389" i="1" s="1"/>
  <c r="BA389" i="1" s="1"/>
  <c r="AA390" i="1"/>
  <c r="AI390" i="1" s="1"/>
  <c r="AQ390" i="1" s="1"/>
  <c r="AY390" i="1" s="1"/>
  <c r="AC390" i="1"/>
  <c r="AK390" i="1" s="1"/>
  <c r="AS390" i="1" s="1"/>
  <c r="BA390" i="1" s="1"/>
  <c r="AA391" i="1"/>
  <c r="AI391" i="1" s="1"/>
  <c r="AQ391" i="1" s="1"/>
  <c r="AY391" i="1" s="1"/>
  <c r="AC391" i="1"/>
  <c r="AK391" i="1" s="1"/>
  <c r="AS391" i="1" s="1"/>
  <c r="BA391" i="1" s="1"/>
  <c r="AA397" i="1"/>
  <c r="AI397" i="1" s="1"/>
  <c r="AQ397" i="1" s="1"/>
  <c r="AY397" i="1" s="1"/>
  <c r="AC397" i="1"/>
  <c r="AK397" i="1" s="1"/>
  <c r="AS397" i="1" s="1"/>
  <c r="BA397" i="1" s="1"/>
  <c r="AA399" i="1"/>
  <c r="AI399" i="1" s="1"/>
  <c r="AQ399" i="1" s="1"/>
  <c r="AY399" i="1" s="1"/>
  <c r="AC399" i="1"/>
  <c r="AK399" i="1" s="1"/>
  <c r="AS399" i="1" s="1"/>
  <c r="BA399" i="1" s="1"/>
  <c r="AA402" i="1"/>
  <c r="AI402" i="1" s="1"/>
  <c r="AQ402" i="1" s="1"/>
  <c r="AY402" i="1" s="1"/>
  <c r="AC402" i="1"/>
  <c r="AK402" i="1" s="1"/>
  <c r="AS402" i="1" s="1"/>
  <c r="BA402" i="1" s="1"/>
  <c r="AA403" i="1"/>
  <c r="AI403" i="1" s="1"/>
  <c r="AQ403" i="1" s="1"/>
  <c r="AY403" i="1" s="1"/>
  <c r="AC403" i="1"/>
  <c r="AK403" i="1" s="1"/>
  <c r="AS403" i="1" s="1"/>
  <c r="BA403" i="1" s="1"/>
  <c r="AA404" i="1"/>
  <c r="AI404" i="1" s="1"/>
  <c r="AQ404" i="1" s="1"/>
  <c r="AY404" i="1" s="1"/>
  <c r="AC404" i="1"/>
  <c r="AK404" i="1" s="1"/>
  <c r="AS404" i="1" s="1"/>
  <c r="BA404" i="1" s="1"/>
  <c r="AA407" i="1"/>
  <c r="AI407" i="1" s="1"/>
  <c r="AQ407" i="1" s="1"/>
  <c r="AY407" i="1" s="1"/>
  <c r="AB407" i="1"/>
  <c r="AJ407" i="1" s="1"/>
  <c r="AR407" i="1" s="1"/>
  <c r="AZ407" i="1" s="1"/>
  <c r="AA14" i="1"/>
  <c r="AI14" i="1" s="1"/>
  <c r="AQ14" i="1" s="1"/>
  <c r="AY14" i="1" s="1"/>
  <c r="AC14" i="1"/>
  <c r="AK14" i="1" s="1"/>
  <c r="AS14" i="1" s="1"/>
  <c r="BA14" i="1" s="1"/>
  <c r="AA17" i="1"/>
  <c r="AI17" i="1" s="1"/>
  <c r="AQ17" i="1" s="1"/>
  <c r="AY17" i="1" s="1"/>
  <c r="AC17" i="1"/>
  <c r="AK17" i="1" s="1"/>
  <c r="AS17" i="1" s="1"/>
  <c r="BA17" i="1" s="1"/>
  <c r="AA19" i="1"/>
  <c r="AI19" i="1" s="1"/>
  <c r="AC19" i="1"/>
  <c r="AA21" i="1"/>
  <c r="AI21" i="1" s="1"/>
  <c r="AQ21" i="1" s="1"/>
  <c r="AY21" i="1" s="1"/>
  <c r="AC21" i="1"/>
  <c r="AK21" i="1" s="1"/>
  <c r="AS21" i="1" s="1"/>
  <c r="BA21" i="1" s="1"/>
  <c r="AA24" i="1"/>
  <c r="AI24" i="1" s="1"/>
  <c r="AQ24" i="1" s="1"/>
  <c r="AY24" i="1" s="1"/>
  <c r="AC24" i="1"/>
  <c r="AK24" i="1" s="1"/>
  <c r="AS24" i="1" s="1"/>
  <c r="BA24" i="1" s="1"/>
  <c r="AA27" i="1"/>
  <c r="AI27" i="1" s="1"/>
  <c r="AQ27" i="1" s="1"/>
  <c r="AY27" i="1" s="1"/>
  <c r="AC27" i="1"/>
  <c r="AK27" i="1" s="1"/>
  <c r="AS27" i="1" s="1"/>
  <c r="BA27" i="1" s="1"/>
  <c r="AA30" i="1"/>
  <c r="AI30" i="1" s="1"/>
  <c r="AQ30" i="1" s="1"/>
  <c r="AY30" i="1" s="1"/>
  <c r="AB30" i="1"/>
  <c r="AJ30" i="1" s="1"/>
  <c r="AR30" i="1" s="1"/>
  <c r="AZ30" i="1" s="1"/>
  <c r="AB34" i="1"/>
  <c r="AJ34" i="1" s="1"/>
  <c r="AR34" i="1" s="1"/>
  <c r="AZ34" i="1" s="1"/>
  <c r="AC34" i="1"/>
  <c r="AK34" i="1" s="1"/>
  <c r="AS34" i="1" s="1"/>
  <c r="BA34" i="1" s="1"/>
  <c r="AB38" i="1"/>
  <c r="AJ38" i="1" s="1"/>
  <c r="AR38" i="1" s="1"/>
  <c r="AZ38" i="1" s="1"/>
  <c r="AC38" i="1"/>
  <c r="AK38" i="1" s="1"/>
  <c r="AS38" i="1" s="1"/>
  <c r="BA38" i="1" s="1"/>
  <c r="AB40" i="1"/>
  <c r="AJ40" i="1" s="1"/>
  <c r="AR40" i="1" s="1"/>
  <c r="AZ40" i="1" s="1"/>
  <c r="AC40" i="1"/>
  <c r="AK40" i="1" s="1"/>
  <c r="AS40" i="1" s="1"/>
  <c r="BA40" i="1" s="1"/>
  <c r="AB42" i="1"/>
  <c r="AJ42" i="1" s="1"/>
  <c r="AR42" i="1" s="1"/>
  <c r="AZ42" i="1" s="1"/>
  <c r="AC42" i="1"/>
  <c r="AK42" i="1" s="1"/>
  <c r="AS42" i="1" s="1"/>
  <c r="BA42" i="1" s="1"/>
  <c r="AA45" i="1"/>
  <c r="AI45" i="1" s="1"/>
  <c r="AQ45" i="1" s="1"/>
  <c r="AY45" i="1" s="1"/>
  <c r="AC45" i="1"/>
  <c r="AK45" i="1" s="1"/>
  <c r="AS45" i="1" s="1"/>
  <c r="BA45" i="1" s="1"/>
  <c r="AA48" i="1"/>
  <c r="AI48" i="1" s="1"/>
  <c r="AQ48" i="1" s="1"/>
  <c r="AY48" i="1" s="1"/>
  <c r="AC48" i="1"/>
  <c r="AK48" i="1" s="1"/>
  <c r="AS48" i="1" s="1"/>
  <c r="BA48" i="1" s="1"/>
  <c r="AA51" i="1"/>
  <c r="AI51" i="1" s="1"/>
  <c r="AQ51" i="1" s="1"/>
  <c r="AY51" i="1" s="1"/>
  <c r="AC51" i="1"/>
  <c r="AK51" i="1" s="1"/>
  <c r="AS51" i="1" s="1"/>
  <c r="BA51" i="1" s="1"/>
  <c r="AA54" i="1"/>
  <c r="AI54" i="1" s="1"/>
  <c r="AQ54" i="1" s="1"/>
  <c r="AY54" i="1" s="1"/>
  <c r="AC54" i="1"/>
  <c r="AK54" i="1" s="1"/>
  <c r="AS54" i="1" s="1"/>
  <c r="BA54" i="1" s="1"/>
  <c r="AA57" i="1"/>
  <c r="AI57" i="1" s="1"/>
  <c r="AC57" i="1"/>
  <c r="AK57" i="1" s="1"/>
  <c r="AB63" i="1"/>
  <c r="AC63" i="1"/>
  <c r="AA60" i="1"/>
  <c r="AI60" i="1" s="1"/>
  <c r="AQ60" i="1" s="1"/>
  <c r="AY60" i="1" s="1"/>
  <c r="AC60" i="1"/>
  <c r="AK60" i="1" s="1"/>
  <c r="AS60" i="1" s="1"/>
  <c r="BA60" i="1" s="1"/>
  <c r="AA66" i="1"/>
  <c r="AI66" i="1" s="1"/>
  <c r="AQ66" i="1" s="1"/>
  <c r="AY66" i="1" s="1"/>
  <c r="AC66" i="1"/>
  <c r="AK66" i="1" s="1"/>
  <c r="AS66" i="1" s="1"/>
  <c r="BA66" i="1" s="1"/>
  <c r="AA71" i="1"/>
  <c r="AI71" i="1" s="1"/>
  <c r="AQ71" i="1" s="1"/>
  <c r="AY71" i="1" s="1"/>
  <c r="AB71" i="1"/>
  <c r="AJ71" i="1" s="1"/>
  <c r="AR71" i="1" s="1"/>
  <c r="AZ71" i="1" s="1"/>
  <c r="AA73" i="1"/>
  <c r="AI73" i="1" s="1"/>
  <c r="AQ73" i="1" s="1"/>
  <c r="AY73" i="1" s="1"/>
  <c r="AB73" i="1"/>
  <c r="AJ73" i="1" s="1"/>
  <c r="AR73" i="1" s="1"/>
  <c r="AZ73" i="1" s="1"/>
  <c r="AB75" i="1"/>
  <c r="AJ75" i="1" s="1"/>
  <c r="AR75" i="1" s="1"/>
  <c r="AZ75" i="1" s="1"/>
  <c r="AC75" i="1"/>
  <c r="AK75" i="1" s="1"/>
  <c r="AS75" i="1" s="1"/>
  <c r="BA75" i="1" s="1"/>
  <c r="AA80" i="1"/>
  <c r="AI80" i="1" s="1"/>
  <c r="AQ80" i="1" s="1"/>
  <c r="AY80" i="1" s="1"/>
  <c r="AC80" i="1"/>
  <c r="AK80" i="1" s="1"/>
  <c r="AS80" i="1" s="1"/>
  <c r="BA80" i="1" s="1"/>
  <c r="AA82" i="1"/>
  <c r="AC82" i="1"/>
  <c r="AK82" i="1" s="1"/>
  <c r="AS82" i="1" s="1"/>
  <c r="BA82" i="1" s="1"/>
  <c r="AA84" i="1"/>
  <c r="AI84" i="1" s="1"/>
  <c r="AQ84" i="1" s="1"/>
  <c r="AY84" i="1" s="1"/>
  <c r="AC84" i="1"/>
  <c r="AK84" i="1" s="1"/>
  <c r="AS84" i="1" s="1"/>
  <c r="BA84" i="1" s="1"/>
  <c r="AB89" i="1"/>
  <c r="AJ89" i="1" s="1"/>
  <c r="AR89" i="1" s="1"/>
  <c r="AZ89" i="1" s="1"/>
  <c r="AC89" i="1"/>
  <c r="AK89" i="1" s="1"/>
  <c r="AS89" i="1" s="1"/>
  <c r="BA89" i="1" s="1"/>
  <c r="AA92" i="1"/>
  <c r="AI92" i="1" s="1"/>
  <c r="AQ92" i="1" s="1"/>
  <c r="AY92" i="1" s="1"/>
  <c r="AC92" i="1"/>
  <c r="AK92" i="1" s="1"/>
  <c r="AS92" i="1" s="1"/>
  <c r="BA92" i="1" s="1"/>
  <c r="AA96" i="1"/>
  <c r="AI96" i="1" s="1"/>
  <c r="AQ96" i="1" s="1"/>
  <c r="AY96" i="1" s="1"/>
  <c r="AC96" i="1"/>
  <c r="AK96" i="1" s="1"/>
  <c r="AS96" i="1" s="1"/>
  <c r="BA96" i="1" s="1"/>
  <c r="AA99" i="1"/>
  <c r="AI99" i="1" s="1"/>
  <c r="AQ99" i="1" s="1"/>
  <c r="AY99" i="1" s="1"/>
  <c r="AC99" i="1"/>
  <c r="AK99" i="1" s="1"/>
  <c r="AS99" i="1" s="1"/>
  <c r="BA99" i="1" s="1"/>
  <c r="AA106" i="1"/>
  <c r="AI106" i="1" s="1"/>
  <c r="AQ106" i="1" s="1"/>
  <c r="AY106" i="1" s="1"/>
  <c r="AC106" i="1"/>
  <c r="AK106" i="1" s="1"/>
  <c r="AS106" i="1" s="1"/>
  <c r="BA106" i="1" s="1"/>
  <c r="AB110" i="1"/>
  <c r="AJ110" i="1" s="1"/>
  <c r="AR110" i="1" s="1"/>
  <c r="AZ110" i="1" s="1"/>
  <c r="AC110" i="1"/>
  <c r="AK110" i="1" s="1"/>
  <c r="AS110" i="1" s="1"/>
  <c r="BA110" i="1" s="1"/>
  <c r="AB112" i="1"/>
  <c r="AJ112" i="1" s="1"/>
  <c r="AR112" i="1" s="1"/>
  <c r="AZ112" i="1" s="1"/>
  <c r="AC112" i="1"/>
  <c r="AK112" i="1" s="1"/>
  <c r="AS112" i="1" s="1"/>
  <c r="BA112" i="1" s="1"/>
  <c r="AA115" i="1"/>
  <c r="AI115" i="1" s="1"/>
  <c r="AQ115" i="1" s="1"/>
  <c r="AY115" i="1" s="1"/>
  <c r="AC115" i="1"/>
  <c r="AK115" i="1" s="1"/>
  <c r="AS115" i="1" s="1"/>
  <c r="BA115" i="1" s="1"/>
  <c r="AA120" i="1"/>
  <c r="AI120" i="1" s="1"/>
  <c r="AQ120" i="1" s="1"/>
  <c r="AY120" i="1" s="1"/>
  <c r="AC120" i="1"/>
  <c r="AK120" i="1" s="1"/>
  <c r="AS120" i="1" s="1"/>
  <c r="BA120" i="1" s="1"/>
  <c r="AA123" i="1"/>
  <c r="AI123" i="1" s="1"/>
  <c r="AQ123" i="1" s="1"/>
  <c r="AY123" i="1" s="1"/>
  <c r="AC123" i="1"/>
  <c r="AK123" i="1" s="1"/>
  <c r="AS123" i="1" s="1"/>
  <c r="BA123" i="1" s="1"/>
  <c r="AB127" i="1"/>
  <c r="AJ127" i="1" s="1"/>
  <c r="AR127" i="1" s="1"/>
  <c r="AZ127" i="1" s="1"/>
  <c r="AC127" i="1"/>
  <c r="AK127" i="1" s="1"/>
  <c r="AS127" i="1" s="1"/>
  <c r="BA127" i="1" s="1"/>
  <c r="AA130" i="1"/>
  <c r="AI130" i="1" s="1"/>
  <c r="AQ130" i="1" s="1"/>
  <c r="AY130" i="1" s="1"/>
  <c r="AC130" i="1"/>
  <c r="AK130" i="1" s="1"/>
  <c r="AS130" i="1" s="1"/>
  <c r="BA130" i="1" s="1"/>
  <c r="AA133" i="1"/>
  <c r="AI133" i="1" s="1"/>
  <c r="AQ133" i="1" s="1"/>
  <c r="AY133" i="1" s="1"/>
  <c r="AC133" i="1"/>
  <c r="AK133" i="1" s="1"/>
  <c r="AS133" i="1" s="1"/>
  <c r="BA133" i="1" s="1"/>
  <c r="AA136" i="1"/>
  <c r="AI136" i="1" s="1"/>
  <c r="AQ136" i="1" s="1"/>
  <c r="AY136" i="1" s="1"/>
  <c r="AC136" i="1"/>
  <c r="AK136" i="1" s="1"/>
  <c r="AS136" i="1" s="1"/>
  <c r="BA136" i="1" s="1"/>
  <c r="AA139" i="1"/>
  <c r="AI139" i="1" s="1"/>
  <c r="AQ139" i="1" s="1"/>
  <c r="AY139" i="1" s="1"/>
  <c r="AC139" i="1"/>
  <c r="AK139" i="1" s="1"/>
  <c r="AS139" i="1" s="1"/>
  <c r="BA139" i="1" s="1"/>
  <c r="AB142" i="1"/>
  <c r="AJ142" i="1" s="1"/>
  <c r="AR142" i="1" s="1"/>
  <c r="AZ142" i="1" s="1"/>
  <c r="AC142" i="1"/>
  <c r="AK142" i="1" s="1"/>
  <c r="AS142" i="1" s="1"/>
  <c r="BA142" i="1" s="1"/>
  <c r="AA145" i="1"/>
  <c r="AI145" i="1" s="1"/>
  <c r="AQ145" i="1" s="1"/>
  <c r="AY145" i="1" s="1"/>
  <c r="AC145" i="1"/>
  <c r="AK145" i="1" s="1"/>
  <c r="AS145" i="1" s="1"/>
  <c r="BA145" i="1" s="1"/>
  <c r="AB150" i="1"/>
  <c r="AJ150" i="1" s="1"/>
  <c r="AR150" i="1" s="1"/>
  <c r="AZ150" i="1" s="1"/>
  <c r="AC150" i="1"/>
  <c r="AK150" i="1" s="1"/>
  <c r="AS150" i="1" s="1"/>
  <c r="BA150" i="1" s="1"/>
  <c r="AA153" i="1"/>
  <c r="AI153" i="1" s="1"/>
  <c r="AQ153" i="1" s="1"/>
  <c r="AY153" i="1" s="1"/>
  <c r="AC153" i="1"/>
  <c r="AK153" i="1" s="1"/>
  <c r="AS153" i="1" s="1"/>
  <c r="BA153" i="1" s="1"/>
  <c r="AA155" i="1"/>
  <c r="AI155" i="1" s="1"/>
  <c r="AQ155" i="1" s="1"/>
  <c r="AY155" i="1" s="1"/>
  <c r="AC155" i="1"/>
  <c r="AK155" i="1" s="1"/>
  <c r="AS155" i="1" s="1"/>
  <c r="BA155" i="1" s="1"/>
  <c r="AA158" i="1"/>
  <c r="AI158" i="1" s="1"/>
  <c r="AQ158" i="1" s="1"/>
  <c r="AY158" i="1" s="1"/>
  <c r="AC158" i="1"/>
  <c r="AK158" i="1" s="1"/>
  <c r="AS158" i="1" s="1"/>
  <c r="BA158" i="1" s="1"/>
  <c r="AA161" i="1"/>
  <c r="AI161" i="1" s="1"/>
  <c r="AQ161" i="1" s="1"/>
  <c r="AY161" i="1" s="1"/>
  <c r="AC161" i="1"/>
  <c r="AK161" i="1" s="1"/>
  <c r="AS161" i="1" s="1"/>
  <c r="BA161" i="1" s="1"/>
  <c r="AA163" i="1"/>
  <c r="AI163" i="1" s="1"/>
  <c r="AQ163" i="1" s="1"/>
  <c r="AY163" i="1" s="1"/>
  <c r="AC163" i="1"/>
  <c r="AK163" i="1" s="1"/>
  <c r="AS163" i="1" s="1"/>
  <c r="BA163" i="1" s="1"/>
  <c r="AA166" i="1"/>
  <c r="AI166" i="1" s="1"/>
  <c r="AQ166" i="1" s="1"/>
  <c r="AY166" i="1" s="1"/>
  <c r="AC166" i="1"/>
  <c r="AK166" i="1" s="1"/>
  <c r="AS166" i="1" s="1"/>
  <c r="BA166" i="1" s="1"/>
  <c r="AA169" i="1"/>
  <c r="AI169" i="1" s="1"/>
  <c r="AQ169" i="1" s="1"/>
  <c r="AY169" i="1" s="1"/>
  <c r="AB169" i="1"/>
  <c r="AJ169" i="1" s="1"/>
  <c r="AR169" i="1" s="1"/>
  <c r="AZ169" i="1" s="1"/>
  <c r="AA171" i="1"/>
  <c r="AI171" i="1" s="1"/>
  <c r="AQ171" i="1" s="1"/>
  <c r="AY171" i="1" s="1"/>
  <c r="AB171" i="1"/>
  <c r="AJ171" i="1" s="1"/>
  <c r="AR171" i="1" s="1"/>
  <c r="AZ171" i="1" s="1"/>
  <c r="AC174" i="1"/>
  <c r="AK174" i="1" s="1"/>
  <c r="AS174" i="1" s="1"/>
  <c r="BA174" i="1" s="1"/>
  <c r="AA177" i="1"/>
  <c r="AI177" i="1" s="1"/>
  <c r="AQ177" i="1" s="1"/>
  <c r="AY177" i="1" s="1"/>
  <c r="AC177" i="1"/>
  <c r="AK177" i="1" s="1"/>
  <c r="AS177" i="1" s="1"/>
  <c r="BA177" i="1" s="1"/>
  <c r="AA180" i="1"/>
  <c r="AI180" i="1" s="1"/>
  <c r="AQ180" i="1" s="1"/>
  <c r="AY180" i="1" s="1"/>
  <c r="AC180" i="1"/>
  <c r="AK180" i="1" s="1"/>
  <c r="AS180" i="1" s="1"/>
  <c r="BA180" i="1" s="1"/>
  <c r="AA187" i="1"/>
  <c r="AI187" i="1" s="1"/>
  <c r="AQ187" i="1" s="1"/>
  <c r="AY187" i="1" s="1"/>
  <c r="AC187" i="1"/>
  <c r="AK187" i="1" s="1"/>
  <c r="AS187" i="1" s="1"/>
  <c r="BA187" i="1" s="1"/>
  <c r="AA192" i="1"/>
  <c r="AI192" i="1" s="1"/>
  <c r="AQ192" i="1" s="1"/>
  <c r="AY192" i="1" s="1"/>
  <c r="AC192" i="1"/>
  <c r="AK192" i="1" s="1"/>
  <c r="AS192" i="1" s="1"/>
  <c r="BA192" i="1" s="1"/>
  <c r="AC196" i="1"/>
  <c r="AK196" i="1" s="1"/>
  <c r="AS196" i="1" s="1"/>
  <c r="BA196" i="1" s="1"/>
  <c r="AB199" i="1"/>
  <c r="AJ199" i="1" s="1"/>
  <c r="AR199" i="1" s="1"/>
  <c r="AZ199" i="1" s="1"/>
  <c r="AC199" i="1"/>
  <c r="AK199" i="1" s="1"/>
  <c r="AS199" i="1" s="1"/>
  <c r="BA199" i="1" s="1"/>
  <c r="AA202" i="1"/>
  <c r="AI202" i="1" s="1"/>
  <c r="AQ202" i="1" s="1"/>
  <c r="AY202" i="1" s="1"/>
  <c r="AC202" i="1"/>
  <c r="AK202" i="1" s="1"/>
  <c r="AS202" i="1" s="1"/>
  <c r="BA202" i="1" s="1"/>
  <c r="AB206" i="1"/>
  <c r="AJ206" i="1" s="1"/>
  <c r="AR206" i="1" s="1"/>
  <c r="AZ206" i="1" s="1"/>
  <c r="AC206" i="1"/>
  <c r="AK206" i="1" s="1"/>
  <c r="AS206" i="1" s="1"/>
  <c r="BA206" i="1" s="1"/>
  <c r="AA209" i="1"/>
  <c r="AI209" i="1" s="1"/>
  <c r="AC209" i="1"/>
  <c r="AK209" i="1" s="1"/>
  <c r="AB213" i="1"/>
  <c r="AJ213" i="1" s="1"/>
  <c r="AC213" i="1"/>
  <c r="AK213" i="1" s="1"/>
  <c r="AB215" i="1"/>
  <c r="AJ215" i="1" s="1"/>
  <c r="AC215" i="1"/>
  <c r="AK215" i="1" s="1"/>
  <c r="AA220" i="1"/>
  <c r="AI220" i="1" s="1"/>
  <c r="AQ220" i="1" s="1"/>
  <c r="AY220" i="1" s="1"/>
  <c r="AC220" i="1"/>
  <c r="AK220" i="1" s="1"/>
  <c r="AS220" i="1" s="1"/>
  <c r="BA220" i="1" s="1"/>
  <c r="AA222" i="1"/>
  <c r="AI222" i="1" s="1"/>
  <c r="AQ222" i="1" s="1"/>
  <c r="AY222" i="1" s="1"/>
  <c r="AC222" i="1"/>
  <c r="AK222" i="1" s="1"/>
  <c r="AS222" i="1" s="1"/>
  <c r="BA222" i="1" s="1"/>
  <c r="AA225" i="1"/>
  <c r="AI225" i="1" s="1"/>
  <c r="AQ225" i="1" s="1"/>
  <c r="AY225" i="1" s="1"/>
  <c r="AC225" i="1"/>
  <c r="AK225" i="1" s="1"/>
  <c r="AS225" i="1" s="1"/>
  <c r="BA225" i="1" s="1"/>
  <c r="AA227" i="1"/>
  <c r="AI227" i="1" s="1"/>
  <c r="AQ227" i="1" s="1"/>
  <c r="AY227" i="1" s="1"/>
  <c r="AC227" i="1"/>
  <c r="AK227" i="1" s="1"/>
  <c r="AS227" i="1" s="1"/>
  <c r="BA227" i="1" s="1"/>
  <c r="AA230" i="1"/>
  <c r="AI230" i="1" s="1"/>
  <c r="AQ230" i="1" s="1"/>
  <c r="AY230" i="1" s="1"/>
  <c r="AC230" i="1"/>
  <c r="AK230" i="1" s="1"/>
  <c r="AS230" i="1" s="1"/>
  <c r="BA230" i="1" s="1"/>
  <c r="AA233" i="1"/>
  <c r="AI233" i="1" s="1"/>
  <c r="AQ233" i="1" s="1"/>
  <c r="AY233" i="1" s="1"/>
  <c r="AB233" i="1"/>
  <c r="AJ233" i="1" s="1"/>
  <c r="AR233" i="1" s="1"/>
  <c r="AZ233" i="1" s="1"/>
  <c r="AA235" i="1"/>
  <c r="AI235" i="1" s="1"/>
  <c r="AQ235" i="1" s="1"/>
  <c r="AY235" i="1" s="1"/>
  <c r="AB235" i="1"/>
  <c r="AJ235" i="1" s="1"/>
  <c r="AR235" i="1" s="1"/>
  <c r="AZ235" i="1" s="1"/>
  <c r="AA236" i="1"/>
  <c r="AI236" i="1" s="1"/>
  <c r="AQ236" i="1" s="1"/>
  <c r="AY236" i="1" s="1"/>
  <c r="AB236" i="1"/>
  <c r="AJ236" i="1" s="1"/>
  <c r="AR236" i="1" s="1"/>
  <c r="AZ236" i="1" s="1"/>
  <c r="AC236" i="1"/>
  <c r="AK236" i="1" s="1"/>
  <c r="AS236" i="1" s="1"/>
  <c r="BA236" i="1" s="1"/>
  <c r="AA237" i="1"/>
  <c r="AI237" i="1" s="1"/>
  <c r="AQ237" i="1" s="1"/>
  <c r="AY237" i="1" s="1"/>
  <c r="AB237" i="1"/>
  <c r="AJ237" i="1" s="1"/>
  <c r="AR237" i="1" s="1"/>
  <c r="AZ237" i="1" s="1"/>
  <c r="AC237" i="1"/>
  <c r="AK237" i="1" s="1"/>
  <c r="AS237" i="1" s="1"/>
  <c r="BA237" i="1" s="1"/>
  <c r="AB248" i="1"/>
  <c r="AJ248" i="1" s="1"/>
  <c r="AR248" i="1" s="1"/>
  <c r="AZ248" i="1" s="1"/>
  <c r="AC248" i="1"/>
  <c r="AK248" i="1" s="1"/>
  <c r="AS248" i="1" s="1"/>
  <c r="BA248" i="1" s="1"/>
  <c r="AA251" i="1"/>
  <c r="AC251" i="1"/>
  <c r="AA254" i="1"/>
  <c r="AI254" i="1" s="1"/>
  <c r="AQ254" i="1" s="1"/>
  <c r="AY254" i="1" s="1"/>
  <c r="AC254" i="1"/>
  <c r="AK254" i="1" s="1"/>
  <c r="AS254" i="1" s="1"/>
  <c r="BA254" i="1" s="1"/>
  <c r="AA257" i="1"/>
  <c r="AI257" i="1" s="1"/>
  <c r="AQ257" i="1" s="1"/>
  <c r="AY257" i="1" s="1"/>
  <c r="AC257" i="1"/>
  <c r="AK257" i="1" s="1"/>
  <c r="AS257" i="1" s="1"/>
  <c r="BA257" i="1" s="1"/>
  <c r="AA260" i="1"/>
  <c r="AI260" i="1" s="1"/>
  <c r="AQ260" i="1" s="1"/>
  <c r="AY260" i="1" s="1"/>
  <c r="AC260" i="1"/>
  <c r="AK260" i="1" s="1"/>
  <c r="AS260" i="1" s="1"/>
  <c r="BA260" i="1" s="1"/>
  <c r="AB263" i="1"/>
  <c r="AJ263" i="1" s="1"/>
  <c r="AC263" i="1"/>
  <c r="AK263" i="1" s="1"/>
  <c r="AB267" i="1"/>
  <c r="AJ267" i="1" s="1"/>
  <c r="AR267" i="1" s="1"/>
  <c r="AZ267" i="1" s="1"/>
  <c r="AC267" i="1"/>
  <c r="AK267" i="1" s="1"/>
  <c r="AS267" i="1" s="1"/>
  <c r="BA267" i="1" s="1"/>
  <c r="AA270" i="1"/>
  <c r="AI270" i="1" s="1"/>
  <c r="AQ270" i="1" s="1"/>
  <c r="AY270" i="1" s="1"/>
  <c r="AC270" i="1"/>
  <c r="AK270" i="1" s="1"/>
  <c r="AS270" i="1" s="1"/>
  <c r="BA270" i="1" s="1"/>
  <c r="AA273" i="1"/>
  <c r="AI273" i="1" s="1"/>
  <c r="AC273" i="1"/>
  <c r="AK273" i="1" s="1"/>
  <c r="AA276" i="1"/>
  <c r="AI276" i="1" s="1"/>
  <c r="AC276" i="1"/>
  <c r="AK276" i="1" s="1"/>
  <c r="AA279" i="1"/>
  <c r="AI279" i="1" s="1"/>
  <c r="AC279" i="1"/>
  <c r="AK279" i="1" s="1"/>
  <c r="AC282" i="1"/>
  <c r="AK282" i="1" s="1"/>
  <c r="AS282" i="1" s="1"/>
  <c r="BA282" i="1" s="1"/>
  <c r="L88" i="1"/>
  <c r="L87" i="1" s="1"/>
  <c r="M88" i="1"/>
  <c r="M87" i="1" s="1"/>
  <c r="N88" i="1"/>
  <c r="N87" i="1" s="1"/>
  <c r="P88" i="1"/>
  <c r="P87" i="1" s="1"/>
  <c r="Q88" i="1"/>
  <c r="Q87" i="1" s="1"/>
  <c r="T88" i="1"/>
  <c r="U88" i="1"/>
  <c r="V88" i="1"/>
  <c r="V87" i="1" s="1"/>
  <c r="X88" i="1"/>
  <c r="X87" i="1" s="1"/>
  <c r="Y88" i="1"/>
  <c r="Y87" i="1" s="1"/>
  <c r="W282" i="1"/>
  <c r="AA282" i="1" s="1"/>
  <c r="AI282" i="1" s="1"/>
  <c r="AQ282" i="1" s="1"/>
  <c r="AY282" i="1" s="1"/>
  <c r="K53" i="2"/>
  <c r="L53" i="2"/>
  <c r="M53" i="2"/>
  <c r="N53" i="2"/>
  <c r="O53" i="2"/>
  <c r="Q53" i="2"/>
  <c r="S53" i="2"/>
  <c r="U53" i="2"/>
  <c r="V53" i="2"/>
  <c r="W53" i="2"/>
  <c r="Y53" i="2"/>
  <c r="AC53" i="2"/>
  <c r="J53" i="2"/>
  <c r="W114" i="1"/>
  <c r="Y114" i="1"/>
  <c r="AC114" i="1" s="1"/>
  <c r="AK114" i="1" s="1"/>
  <c r="AS114" i="1" s="1"/>
  <c r="BA114" i="1" s="1"/>
  <c r="X115" i="1"/>
  <c r="V114" i="1"/>
  <c r="V113" i="1" s="1"/>
  <c r="W62" i="1"/>
  <c r="W61" i="1" s="1"/>
  <c r="AA61" i="1" s="1"/>
  <c r="AI61" i="1" s="1"/>
  <c r="AQ61" i="1" s="1"/>
  <c r="AY61" i="1" s="1"/>
  <c r="X62" i="1"/>
  <c r="AB62" i="1" s="1"/>
  <c r="AJ62" i="1" s="1"/>
  <c r="AR62" i="1" s="1"/>
  <c r="AZ62" i="1" s="1"/>
  <c r="Y62" i="1"/>
  <c r="AC62" i="1" s="1"/>
  <c r="AK62" i="1" s="1"/>
  <c r="AS62" i="1" s="1"/>
  <c r="BA62" i="1" s="1"/>
  <c r="Z63" i="1"/>
  <c r="V59" i="1"/>
  <c r="K73" i="2"/>
  <c r="L73" i="2"/>
  <c r="L72" i="2" s="1"/>
  <c r="L71" i="2" s="1"/>
  <c r="M73" i="2"/>
  <c r="M72" i="2" s="1"/>
  <c r="M71" i="2" s="1"/>
  <c r="N73" i="2"/>
  <c r="N72" i="2" s="1"/>
  <c r="N71" i="2" s="1"/>
  <c r="O73" i="2"/>
  <c r="O72" i="2" s="1"/>
  <c r="O71" i="2" s="1"/>
  <c r="P73" i="2"/>
  <c r="P72" i="2" s="1"/>
  <c r="P71" i="2" s="1"/>
  <c r="Q73" i="2"/>
  <c r="Q72" i="2" s="1"/>
  <c r="Q71" i="2" s="1"/>
  <c r="R73" i="2"/>
  <c r="R72" i="2" s="1"/>
  <c r="R71" i="2" s="1"/>
  <c r="S73" i="2"/>
  <c r="S72" i="2" s="1"/>
  <c r="S71" i="2" s="1"/>
  <c r="T73" i="2"/>
  <c r="T72" i="2" s="1"/>
  <c r="T71" i="2" s="1"/>
  <c r="U73" i="2"/>
  <c r="U72" i="2" s="1"/>
  <c r="U71" i="2" s="1"/>
  <c r="V73" i="2"/>
  <c r="V72" i="2" s="1"/>
  <c r="V71" i="2" s="1"/>
  <c r="X73" i="2"/>
  <c r="X72" i="2" s="1"/>
  <c r="X71" i="2" s="1"/>
  <c r="Y73" i="2"/>
  <c r="Y72" i="2" s="1"/>
  <c r="Y71" i="2" s="1"/>
  <c r="AB73" i="2"/>
  <c r="AB72" i="2" s="1"/>
  <c r="AB71" i="2" s="1"/>
  <c r="AC73" i="2"/>
  <c r="AC72" i="2" s="1"/>
  <c r="AC71" i="2" s="1"/>
  <c r="J73" i="2"/>
  <c r="J72" i="2" s="1"/>
  <c r="J71" i="2" s="1"/>
  <c r="K72" i="2"/>
  <c r="K71" i="2" s="1"/>
  <c r="V62" i="1"/>
  <c r="V61" i="1" s="1"/>
  <c r="BA278" i="2" l="1"/>
  <c r="BA277" i="2" s="1"/>
  <c r="BA276" i="2" s="1"/>
  <c r="AY256" i="2"/>
  <c r="AY255" i="2" s="1"/>
  <c r="AY254" i="2" s="1"/>
  <c r="AY208" i="2"/>
  <c r="AY207" i="2" s="1"/>
  <c r="AY202" i="2"/>
  <c r="AY201" i="2" s="1"/>
  <c r="AY197" i="2"/>
  <c r="AY196" i="2" s="1"/>
  <c r="AY357" i="2"/>
  <c r="AY356" i="2" s="1"/>
  <c r="AY355" i="2" s="1"/>
  <c r="BA216" i="2"/>
  <c r="BA215" i="2" s="1"/>
  <c r="BA214" i="2" s="1"/>
  <c r="BA213" i="2" s="1"/>
  <c r="BA212" i="2" s="1"/>
  <c r="BA180" i="2"/>
  <c r="BA179" i="2" s="1"/>
  <c r="BA178" i="2" s="1"/>
  <c r="BA174" i="2"/>
  <c r="BA173" i="2" s="1"/>
  <c r="BA172" i="2" s="1"/>
  <c r="AY169" i="2"/>
  <c r="AY168" i="2" s="1"/>
  <c r="AY163" i="2"/>
  <c r="AY162" i="2" s="1"/>
  <c r="AY158" i="2"/>
  <c r="AY157" i="2" s="1"/>
  <c r="AY156" i="2" s="1"/>
  <c r="AY153" i="2"/>
  <c r="AY152" i="2" s="1"/>
  <c r="AY116" i="2"/>
  <c r="AY115" i="2" s="1"/>
  <c r="AY114" i="2" s="1"/>
  <c r="AY110" i="2"/>
  <c r="AY109" i="2" s="1"/>
  <c r="AY108" i="2" s="1"/>
  <c r="AY98" i="2"/>
  <c r="AY97" i="2" s="1"/>
  <c r="AY96" i="2" s="1"/>
  <c r="AZ92" i="2"/>
  <c r="AZ91" i="2" s="1"/>
  <c r="AZ90" i="2" s="1"/>
  <c r="AY101" i="2"/>
  <c r="AY100" i="2" s="1"/>
  <c r="AY99" i="2" s="1"/>
  <c r="AZ22" i="2"/>
  <c r="AZ21" i="2" s="1"/>
  <c r="AY138" i="2"/>
  <c r="AY137" i="2" s="1"/>
  <c r="AY136" i="2" s="1"/>
  <c r="AY135" i="2" s="1"/>
  <c r="AY134" i="2" s="1"/>
  <c r="AY127" i="2"/>
  <c r="AY126" i="2" s="1"/>
  <c r="AY125" i="2" s="1"/>
  <c r="AZ87" i="2"/>
  <c r="AZ86" i="2" s="1"/>
  <c r="AZ85" i="2" s="1"/>
  <c r="AZ84" i="2" s="1"/>
  <c r="AZ83" i="2" s="1"/>
  <c r="AZ82" i="2"/>
  <c r="AZ81" i="2" s="1"/>
  <c r="AY78" i="2"/>
  <c r="AY77" i="2" s="1"/>
  <c r="AY70" i="2"/>
  <c r="AY69" i="2" s="1"/>
  <c r="AY68" i="2" s="1"/>
  <c r="AY44" i="2"/>
  <c r="AY43" i="2" s="1"/>
  <c r="AY42" i="2" s="1"/>
  <c r="AY38" i="2"/>
  <c r="AY37" i="2" s="1"/>
  <c r="AY36" i="2" s="1"/>
  <c r="AZ121" i="2"/>
  <c r="AZ120" i="2" s="1"/>
  <c r="AZ119" i="2" s="1"/>
  <c r="AZ118" i="2" s="1"/>
  <c r="AZ117" i="2" s="1"/>
  <c r="AY47" i="2"/>
  <c r="AY46" i="2" s="1"/>
  <c r="AY45" i="2" s="1"/>
  <c r="AY32" i="2"/>
  <c r="AY31" i="2" s="1"/>
  <c r="AY28" i="2"/>
  <c r="AY27" i="2" s="1"/>
  <c r="AY384" i="2"/>
  <c r="AY383" i="2" s="1"/>
  <c r="AY382" i="2" s="1"/>
  <c r="AY378" i="2"/>
  <c r="AY377" i="2" s="1"/>
  <c r="AY372" i="2"/>
  <c r="AY371" i="2" s="1"/>
  <c r="AY368" i="2"/>
  <c r="AY367" i="2" s="1"/>
  <c r="AY352" i="2"/>
  <c r="AY351" i="2" s="1"/>
  <c r="AY350" i="2" s="1"/>
  <c r="AY364" i="2"/>
  <c r="AY363" i="2" s="1"/>
  <c r="AY362" i="2" s="1"/>
  <c r="AY361" i="2" s="1"/>
  <c r="AY360" i="1"/>
  <c r="AZ301" i="2"/>
  <c r="AZ300" i="2" s="1"/>
  <c r="AZ299" i="2" s="1"/>
  <c r="AZ296" i="2"/>
  <c r="AZ295" i="2" s="1"/>
  <c r="AZ305" i="2"/>
  <c r="AZ250" i="2"/>
  <c r="AZ249" i="2" s="1"/>
  <c r="AZ248" i="2" s="1"/>
  <c r="AZ288" i="2"/>
  <c r="AZ287" i="2" s="1"/>
  <c r="AY264" i="2"/>
  <c r="AY263" i="2" s="1"/>
  <c r="AY239" i="2"/>
  <c r="AY238" i="2" s="1"/>
  <c r="AY237" i="2" s="1"/>
  <c r="AY236" i="2" s="1"/>
  <c r="AY235" i="2" s="1"/>
  <c r="AY318" i="2"/>
  <c r="AY317" i="2" s="1"/>
  <c r="AY259" i="2"/>
  <c r="AY258" i="2" s="1"/>
  <c r="AY257" i="2" s="1"/>
  <c r="AZ325" i="2"/>
  <c r="AZ324" i="2" s="1"/>
  <c r="AZ323" i="2" s="1"/>
  <c r="BA244" i="2"/>
  <c r="BA243" i="2" s="1"/>
  <c r="BA242" i="2" s="1"/>
  <c r="BA247" i="2"/>
  <c r="BA246" i="2" s="1"/>
  <c r="BA245" i="2" s="1"/>
  <c r="AZ210" i="2"/>
  <c r="AZ209" i="2" s="1"/>
  <c r="BA205" i="2"/>
  <c r="BA204" i="2" s="1"/>
  <c r="BA203" i="2" s="1"/>
  <c r="BA200" i="2"/>
  <c r="BA199" i="2" s="1"/>
  <c r="BA195" i="2"/>
  <c r="BA194" i="2" s="1"/>
  <c r="BA224" i="2"/>
  <c r="BA223" i="2" s="1"/>
  <c r="BA222" i="2" s="1"/>
  <c r="BA218" i="2" s="1"/>
  <c r="BA217" i="2" s="1"/>
  <c r="BA233" i="2"/>
  <c r="BA232" i="2" s="1"/>
  <c r="BA231" i="2" s="1"/>
  <c r="AY216" i="2"/>
  <c r="AY215" i="2" s="1"/>
  <c r="AY214" i="2" s="1"/>
  <c r="AY213" i="2" s="1"/>
  <c r="AY212" i="2" s="1"/>
  <c r="AY180" i="2"/>
  <c r="AY179" i="2" s="1"/>
  <c r="AY178" i="2" s="1"/>
  <c r="AZ171" i="2"/>
  <c r="AZ170" i="2" s="1"/>
  <c r="BA166" i="2"/>
  <c r="BA165" i="2" s="1"/>
  <c r="BA164" i="2" s="1"/>
  <c r="BA161" i="2"/>
  <c r="BA160" i="2" s="1"/>
  <c r="BA155" i="2"/>
  <c r="BA154" i="2" s="1"/>
  <c r="BA150" i="2"/>
  <c r="BA149" i="2" s="1"/>
  <c r="BA148" i="2" s="1"/>
  <c r="BA113" i="2"/>
  <c r="BA112" i="2" s="1"/>
  <c r="BA111" i="2" s="1"/>
  <c r="BA104" i="2"/>
  <c r="BA103" i="2" s="1"/>
  <c r="BA102" i="2" s="1"/>
  <c r="BA95" i="2"/>
  <c r="BA94" i="2" s="1"/>
  <c r="BA93" i="2" s="1"/>
  <c r="BA107" i="2"/>
  <c r="BA106" i="2" s="1"/>
  <c r="BA105" i="2" s="1"/>
  <c r="BA20" i="2"/>
  <c r="BA19" i="2" s="1"/>
  <c r="BA130" i="2"/>
  <c r="BA129" i="2" s="1"/>
  <c r="BA128" i="2" s="1"/>
  <c r="BA144" i="2"/>
  <c r="BA143" i="2" s="1"/>
  <c r="BA142" i="2" s="1"/>
  <c r="BA141" i="2" s="1"/>
  <c r="BA65" i="2"/>
  <c r="BA64" i="2" s="1"/>
  <c r="BA61" i="2"/>
  <c r="BA60" i="2" s="1"/>
  <c r="AZ80" i="2"/>
  <c r="AZ79" i="2" s="1"/>
  <c r="BA360" i="2"/>
  <c r="BA359" i="2" s="1"/>
  <c r="BA358" i="2" s="1"/>
  <c r="BA50" i="2"/>
  <c r="BA49" i="2" s="1"/>
  <c r="BA48" i="2" s="1"/>
  <c r="BA41" i="2"/>
  <c r="BA40" i="2" s="1"/>
  <c r="BA39" i="2" s="1"/>
  <c r="BA17" i="2"/>
  <c r="BA16" i="2" s="1"/>
  <c r="AZ56" i="2"/>
  <c r="AZ55" i="2" s="1"/>
  <c r="AZ54" i="2" s="1"/>
  <c r="BA35" i="2"/>
  <c r="BA34" i="2" s="1"/>
  <c r="BA33" i="2" s="1"/>
  <c r="BA25" i="2"/>
  <c r="BA24" i="2" s="1"/>
  <c r="BA23" i="2" s="1"/>
  <c r="BA381" i="2"/>
  <c r="BA380" i="2" s="1"/>
  <c r="BA379" i="2" s="1"/>
  <c r="BA376" i="2"/>
  <c r="BA375" i="2" s="1"/>
  <c r="BA370" i="2"/>
  <c r="BA369" i="2" s="1"/>
  <c r="BA346" i="2"/>
  <c r="BA345" i="2" s="1"/>
  <c r="BA344" i="2" s="1"/>
  <c r="BA338" i="2"/>
  <c r="BA337" i="2" s="1"/>
  <c r="BA334" i="2"/>
  <c r="BA333" i="2" s="1"/>
  <c r="BA298" i="2"/>
  <c r="BA297" i="2" s="1"/>
  <c r="BA313" i="2"/>
  <c r="BA312" i="2" s="1"/>
  <c r="BA311" i="2" s="1"/>
  <c r="BA310" i="2" s="1"/>
  <c r="BA309" i="2" s="1"/>
  <c r="BA304" i="2"/>
  <c r="BA293" i="2"/>
  <c r="BA292" i="2" s="1"/>
  <c r="BA291" i="2" s="1"/>
  <c r="BA266" i="2"/>
  <c r="BA265" i="2" s="1"/>
  <c r="BA262" i="2"/>
  <c r="BA261" i="2" s="1"/>
  <c r="BA313" i="1"/>
  <c r="BA328" i="2"/>
  <c r="BA327" i="2" s="1"/>
  <c r="BA326" i="2" s="1"/>
  <c r="AY278" i="2"/>
  <c r="AY277" i="2" s="1"/>
  <c r="AY276" i="2" s="1"/>
  <c r="AZ244" i="2"/>
  <c r="AZ243" i="2" s="1"/>
  <c r="AZ242" i="2" s="1"/>
  <c r="AZ247" i="2"/>
  <c r="AZ246" i="2" s="1"/>
  <c r="AZ245" i="2" s="1"/>
  <c r="AY210" i="2"/>
  <c r="AY209" i="2" s="1"/>
  <c r="AY205" i="2"/>
  <c r="AY204" i="2" s="1"/>
  <c r="AY203" i="2" s="1"/>
  <c r="AY200" i="2"/>
  <c r="AY199" i="2" s="1"/>
  <c r="AY198" i="2" s="1"/>
  <c r="AY195" i="2"/>
  <c r="AY194" i="2" s="1"/>
  <c r="AY193" i="2" s="1"/>
  <c r="AZ224" i="2"/>
  <c r="AZ223" i="2" s="1"/>
  <c r="AZ222" i="2" s="1"/>
  <c r="AZ218" i="2" s="1"/>
  <c r="AZ217" i="2" s="1"/>
  <c r="AZ233" i="2"/>
  <c r="AZ232" i="2" s="1"/>
  <c r="AZ231" i="2" s="1"/>
  <c r="BA189" i="2"/>
  <c r="BA188" i="2" s="1"/>
  <c r="BA187" i="2" s="1"/>
  <c r="BA186" i="2" s="1"/>
  <c r="BA177" i="2"/>
  <c r="BA176" i="2" s="1"/>
  <c r="BA175" i="2" s="1"/>
  <c r="AY171" i="2"/>
  <c r="AY170" i="2" s="1"/>
  <c r="AY166" i="2"/>
  <c r="AY165" i="2" s="1"/>
  <c r="AY164" i="2" s="1"/>
  <c r="AY161" i="2"/>
  <c r="AY160" i="2" s="1"/>
  <c r="AY155" i="2"/>
  <c r="AY154" i="2" s="1"/>
  <c r="AZ150" i="2"/>
  <c r="AZ149" i="2" s="1"/>
  <c r="AZ148" i="2" s="1"/>
  <c r="AZ113" i="2"/>
  <c r="AZ112" i="2" s="1"/>
  <c r="AZ111" i="2" s="1"/>
  <c r="AY104" i="2"/>
  <c r="AY103" i="2" s="1"/>
  <c r="AY102" i="2" s="1"/>
  <c r="AY95" i="2"/>
  <c r="AY94" i="2" s="1"/>
  <c r="AY93" i="2" s="1"/>
  <c r="AY107" i="2"/>
  <c r="AY106" i="2" s="1"/>
  <c r="AY105" i="2" s="1"/>
  <c r="AZ20" i="2"/>
  <c r="AZ19" i="2" s="1"/>
  <c r="AZ18" i="2" s="1"/>
  <c r="AY130" i="2"/>
  <c r="AY129" i="2" s="1"/>
  <c r="AY128" i="2" s="1"/>
  <c r="AY144" i="2"/>
  <c r="AY143" i="2" s="1"/>
  <c r="AY142" i="2" s="1"/>
  <c r="AY141" i="2" s="1"/>
  <c r="AY65" i="2"/>
  <c r="AY64" i="2" s="1"/>
  <c r="AY61" i="2"/>
  <c r="AY60" i="2" s="1"/>
  <c r="AY80" i="2"/>
  <c r="AY79" i="2" s="1"/>
  <c r="AY360" i="2"/>
  <c r="AY359" i="2" s="1"/>
  <c r="AY358" i="2" s="1"/>
  <c r="AY50" i="2"/>
  <c r="AY49" i="2" s="1"/>
  <c r="AY48" i="2" s="1"/>
  <c r="AY41" i="2"/>
  <c r="AY40" i="2" s="1"/>
  <c r="AY39" i="2" s="1"/>
  <c r="AZ17" i="2"/>
  <c r="AZ16" i="2" s="1"/>
  <c r="AY56" i="2"/>
  <c r="AY55" i="2" s="1"/>
  <c r="AY54" i="2" s="1"/>
  <c r="AY35" i="2"/>
  <c r="AY34" i="2" s="1"/>
  <c r="AY33" i="2" s="1"/>
  <c r="AY25" i="2"/>
  <c r="AY24" i="2" s="1"/>
  <c r="AY23" i="2" s="1"/>
  <c r="AY381" i="2"/>
  <c r="AY380" i="2" s="1"/>
  <c r="AY379" i="2" s="1"/>
  <c r="AY376" i="2"/>
  <c r="AY375" i="2" s="1"/>
  <c r="AY374" i="2" s="1"/>
  <c r="AY370" i="2"/>
  <c r="AY369" i="2" s="1"/>
  <c r="AZ346" i="2"/>
  <c r="AZ345" i="2" s="1"/>
  <c r="AZ344" i="2" s="1"/>
  <c r="AY338" i="2"/>
  <c r="AY337" i="2" s="1"/>
  <c r="AY334" i="2"/>
  <c r="AY333" i="2" s="1"/>
  <c r="AZ298" i="2"/>
  <c r="AZ297" i="2" s="1"/>
  <c r="AZ313" i="2"/>
  <c r="AZ312" i="2" s="1"/>
  <c r="AZ311" i="2" s="1"/>
  <c r="AZ310" i="2" s="1"/>
  <c r="AZ309" i="2" s="1"/>
  <c r="AZ304" i="2"/>
  <c r="AZ303" i="2" s="1"/>
  <c r="AZ302" i="2" s="1"/>
  <c r="AZ293" i="2"/>
  <c r="AZ292" i="2" s="1"/>
  <c r="AZ291" i="2" s="1"/>
  <c r="AY266" i="2"/>
  <c r="AY265" i="2" s="1"/>
  <c r="AY262" i="2"/>
  <c r="AY261" i="2" s="1"/>
  <c r="AY313" i="1"/>
  <c r="AY328" i="2"/>
  <c r="AY327" i="2" s="1"/>
  <c r="AY326" i="2" s="1"/>
  <c r="BA256" i="2"/>
  <c r="BA255" i="2" s="1"/>
  <c r="BA254" i="2" s="1"/>
  <c r="AZ208" i="2"/>
  <c r="AZ207" i="2" s="1"/>
  <c r="AZ206" i="2" s="1"/>
  <c r="BA202" i="2"/>
  <c r="BA201" i="2" s="1"/>
  <c r="BA197" i="2"/>
  <c r="BA196" i="2" s="1"/>
  <c r="BA357" i="2"/>
  <c r="BA356" i="2" s="1"/>
  <c r="BA355" i="2" s="1"/>
  <c r="BA354" i="2" s="1"/>
  <c r="BA230" i="2"/>
  <c r="BA229" i="2" s="1"/>
  <c r="BA228" i="2" s="1"/>
  <c r="AY189" i="2"/>
  <c r="AY188" i="2" s="1"/>
  <c r="AY187" i="2" s="1"/>
  <c r="AY186" i="2" s="1"/>
  <c r="AY177" i="2"/>
  <c r="AY176" i="2" s="1"/>
  <c r="AY175" i="2" s="1"/>
  <c r="AZ169" i="2"/>
  <c r="AZ168" i="2" s="1"/>
  <c r="BA163" i="2"/>
  <c r="BA162" i="2" s="1"/>
  <c r="BA158" i="2"/>
  <c r="BA157" i="2" s="1"/>
  <c r="BA156" i="2" s="1"/>
  <c r="BA153" i="2"/>
  <c r="BA152" i="2" s="1"/>
  <c r="BA151" i="2" s="1"/>
  <c r="BA116" i="2"/>
  <c r="BA115" i="2" s="1"/>
  <c r="BA114" i="2" s="1"/>
  <c r="BA110" i="2"/>
  <c r="BA109" i="2" s="1"/>
  <c r="BA108" i="2" s="1"/>
  <c r="BA98" i="2"/>
  <c r="BA97" i="2" s="1"/>
  <c r="BA96" i="2" s="1"/>
  <c r="BA92" i="2"/>
  <c r="BA91" i="2" s="1"/>
  <c r="BA90" i="2" s="1"/>
  <c r="BA101" i="2"/>
  <c r="BA100" i="2" s="1"/>
  <c r="BA99" i="2" s="1"/>
  <c r="BA22" i="2"/>
  <c r="BA21" i="2" s="1"/>
  <c r="BA138" i="2"/>
  <c r="BA137" i="2" s="1"/>
  <c r="BA136" i="2" s="1"/>
  <c r="BA135" i="2" s="1"/>
  <c r="BA134" i="2" s="1"/>
  <c r="BA127" i="2"/>
  <c r="BA126" i="2" s="1"/>
  <c r="BA125" i="2" s="1"/>
  <c r="BA87" i="2"/>
  <c r="BA86" i="2" s="1"/>
  <c r="BA85" i="2" s="1"/>
  <c r="BA84" i="2" s="1"/>
  <c r="BA83" i="2" s="1"/>
  <c r="BA63" i="2"/>
  <c r="BA62" i="2" s="1"/>
  <c r="BA82" i="2"/>
  <c r="BA81" i="2" s="1"/>
  <c r="AZ78" i="2"/>
  <c r="AZ77" i="2" s="1"/>
  <c r="BA70" i="2"/>
  <c r="BA69" i="2" s="1"/>
  <c r="BA68" i="2" s="1"/>
  <c r="BA44" i="2"/>
  <c r="BA43" i="2" s="1"/>
  <c r="BA42" i="2" s="1"/>
  <c r="BA38" i="2"/>
  <c r="BA37" i="2" s="1"/>
  <c r="BA36" i="2" s="1"/>
  <c r="BA121" i="2"/>
  <c r="BA120" i="2" s="1"/>
  <c r="BA119" i="2" s="1"/>
  <c r="BA118" i="2" s="1"/>
  <c r="BA117" i="2" s="1"/>
  <c r="BA47" i="2"/>
  <c r="BA46" i="2" s="1"/>
  <c r="BA45" i="2" s="1"/>
  <c r="BA32" i="2"/>
  <c r="BA31" i="2" s="1"/>
  <c r="BA28" i="2"/>
  <c r="BA27" i="2" s="1"/>
  <c r="AZ384" i="2"/>
  <c r="AZ383" i="2" s="1"/>
  <c r="AZ382" i="2" s="1"/>
  <c r="BA378" i="2"/>
  <c r="BA377" i="2" s="1"/>
  <c r="BA372" i="2"/>
  <c r="BA371" i="2" s="1"/>
  <c r="BA368" i="2"/>
  <c r="BA367" i="2" s="1"/>
  <c r="BA352" i="2"/>
  <c r="BA351" i="2" s="1"/>
  <c r="BA350" i="2" s="1"/>
  <c r="BA364" i="2"/>
  <c r="BA363" i="2" s="1"/>
  <c r="BA362" i="2" s="1"/>
  <c r="BA361" i="2" s="1"/>
  <c r="BA360" i="1"/>
  <c r="BA301" i="2"/>
  <c r="BA300" i="2" s="1"/>
  <c r="BA299" i="2" s="1"/>
  <c r="BA296" i="2"/>
  <c r="BA295" i="2" s="1"/>
  <c r="BA305" i="2"/>
  <c r="BA250" i="2"/>
  <c r="BA249" i="2" s="1"/>
  <c r="BA248" i="2" s="1"/>
  <c r="BA288" i="2"/>
  <c r="BA287" i="2" s="1"/>
  <c r="BA264" i="2"/>
  <c r="BA263" i="2" s="1"/>
  <c r="BA239" i="2"/>
  <c r="BA238" i="2" s="1"/>
  <c r="BA237" i="2" s="1"/>
  <c r="BA236" i="2" s="1"/>
  <c r="BA235" i="2" s="1"/>
  <c r="BA318" i="2"/>
  <c r="BA317" i="2" s="1"/>
  <c r="BA259" i="2"/>
  <c r="BA258" i="2" s="1"/>
  <c r="BA257" i="2" s="1"/>
  <c r="BA325" i="2"/>
  <c r="BA324" i="2" s="1"/>
  <c r="BA323" i="2" s="1"/>
  <c r="BA322" i="2" s="1"/>
  <c r="BA321" i="2" s="1"/>
  <c r="AQ278" i="2"/>
  <c r="AQ277" i="2" s="1"/>
  <c r="AQ276" i="2" s="1"/>
  <c r="AQ19" i="1"/>
  <c r="AY19" i="1" s="1"/>
  <c r="AS278" i="2"/>
  <c r="AS277" i="2" s="1"/>
  <c r="AS276" i="2" s="1"/>
  <c r="AQ276" i="1"/>
  <c r="AQ256" i="2"/>
  <c r="AQ255" i="2" s="1"/>
  <c r="AQ254" i="2" s="1"/>
  <c r="AR263" i="1"/>
  <c r="AQ208" i="2"/>
  <c r="AQ207" i="2" s="1"/>
  <c r="AQ202" i="2"/>
  <c r="AQ201" i="2" s="1"/>
  <c r="AQ197" i="2"/>
  <c r="AQ196" i="2" s="1"/>
  <c r="AR215" i="1"/>
  <c r="AQ209" i="1"/>
  <c r="AQ357" i="2"/>
  <c r="AQ356" i="2" s="1"/>
  <c r="AQ355" i="2" s="1"/>
  <c r="AS216" i="2"/>
  <c r="AS215" i="2" s="1"/>
  <c r="AS214" i="2" s="1"/>
  <c r="AS213" i="2" s="1"/>
  <c r="AS212" i="2" s="1"/>
  <c r="AS180" i="2"/>
  <c r="AS179" i="2" s="1"/>
  <c r="AS178" i="2" s="1"/>
  <c r="AS174" i="2"/>
  <c r="AS173" i="2" s="1"/>
  <c r="AS172" i="2" s="1"/>
  <c r="AQ169" i="2"/>
  <c r="AQ168" i="2" s="1"/>
  <c r="AQ163" i="2"/>
  <c r="AQ162" i="2" s="1"/>
  <c r="AQ158" i="2"/>
  <c r="AQ157" i="2" s="1"/>
  <c r="AQ156" i="2" s="1"/>
  <c r="AQ153" i="2"/>
  <c r="AQ152" i="2" s="1"/>
  <c r="AQ116" i="2"/>
  <c r="AQ115" i="2" s="1"/>
  <c r="AQ114" i="2" s="1"/>
  <c r="AQ110" i="2"/>
  <c r="AQ109" i="2" s="1"/>
  <c r="AQ108" i="2" s="1"/>
  <c r="AQ98" i="2"/>
  <c r="AQ97" i="2" s="1"/>
  <c r="AQ96" i="2" s="1"/>
  <c r="AR92" i="2"/>
  <c r="AR91" i="2" s="1"/>
  <c r="AR90" i="2" s="1"/>
  <c r="AQ101" i="2"/>
  <c r="AQ100" i="2" s="1"/>
  <c r="AQ99" i="2" s="1"/>
  <c r="AR22" i="2"/>
  <c r="AR21" i="2" s="1"/>
  <c r="AQ138" i="2"/>
  <c r="AQ137" i="2" s="1"/>
  <c r="AQ136" i="2" s="1"/>
  <c r="AQ135" i="2" s="1"/>
  <c r="AQ134" i="2" s="1"/>
  <c r="AQ127" i="2"/>
  <c r="AQ126" i="2" s="1"/>
  <c r="AQ125" i="2" s="1"/>
  <c r="AR87" i="2"/>
  <c r="AR86" i="2" s="1"/>
  <c r="AR85" i="2" s="1"/>
  <c r="AR84" i="2" s="1"/>
  <c r="AR83" i="2" s="1"/>
  <c r="AR82" i="2"/>
  <c r="AR81" i="2" s="1"/>
  <c r="AQ78" i="2"/>
  <c r="AQ77" i="2" s="1"/>
  <c r="AQ70" i="2"/>
  <c r="AQ69" i="2" s="1"/>
  <c r="AQ68" i="2" s="1"/>
  <c r="AQ57" i="1"/>
  <c r="AQ53" i="2" s="1"/>
  <c r="AQ52" i="2" s="1"/>
  <c r="AQ51" i="2" s="1"/>
  <c r="AQ44" i="2"/>
  <c r="AQ43" i="2" s="1"/>
  <c r="AQ42" i="2" s="1"/>
  <c r="AQ38" i="2"/>
  <c r="AQ37" i="2" s="1"/>
  <c r="AQ36" i="2" s="1"/>
  <c r="AR15" i="2"/>
  <c r="AR14" i="2" s="1"/>
  <c r="AR121" i="2"/>
  <c r="AR120" i="2" s="1"/>
  <c r="AR119" i="2" s="1"/>
  <c r="AR118" i="2" s="1"/>
  <c r="AR117" i="2" s="1"/>
  <c r="AQ47" i="2"/>
  <c r="AQ46" i="2" s="1"/>
  <c r="AQ45" i="2" s="1"/>
  <c r="AQ32" i="2"/>
  <c r="AQ31" i="2" s="1"/>
  <c r="AQ28" i="2"/>
  <c r="AQ27" i="2" s="1"/>
  <c r="AQ384" i="2"/>
  <c r="AQ383" i="2" s="1"/>
  <c r="AQ382" i="2" s="1"/>
  <c r="AQ378" i="2"/>
  <c r="AQ377" i="2" s="1"/>
  <c r="AQ372" i="2"/>
  <c r="AQ371" i="2" s="1"/>
  <c r="AQ368" i="2"/>
  <c r="AQ367" i="2" s="1"/>
  <c r="AQ352" i="2"/>
  <c r="AQ351" i="2" s="1"/>
  <c r="AQ350" i="2" s="1"/>
  <c r="AQ364" i="2"/>
  <c r="AQ363" i="2" s="1"/>
  <c r="AQ362" i="2" s="1"/>
  <c r="AQ361" i="2" s="1"/>
  <c r="AQ336" i="2"/>
  <c r="AQ335" i="2" s="1"/>
  <c r="AR301" i="2"/>
  <c r="AR300" i="2" s="1"/>
  <c r="AR299" i="2" s="1"/>
  <c r="AR296" i="2"/>
  <c r="AR295" i="2" s="1"/>
  <c r="AR305" i="2"/>
  <c r="AR250" i="2"/>
  <c r="AR249" i="2" s="1"/>
  <c r="AR248" i="2" s="1"/>
  <c r="AR288" i="2"/>
  <c r="AR287" i="2" s="1"/>
  <c r="AQ264" i="2"/>
  <c r="AQ263" i="2" s="1"/>
  <c r="AQ239" i="2"/>
  <c r="AQ238" i="2" s="1"/>
  <c r="AQ237" i="2" s="1"/>
  <c r="AQ236" i="2" s="1"/>
  <c r="AQ235" i="2" s="1"/>
  <c r="AQ318" i="2"/>
  <c r="AQ317" i="2" s="1"/>
  <c r="AQ301" i="1"/>
  <c r="AQ259" i="2"/>
  <c r="AQ258" i="2" s="1"/>
  <c r="AQ257" i="2" s="1"/>
  <c r="AR325" i="2"/>
  <c r="AR324" i="2" s="1"/>
  <c r="AR323" i="2" s="1"/>
  <c r="AS279" i="1"/>
  <c r="AS273" i="1"/>
  <c r="AS244" i="2"/>
  <c r="AS243" i="2" s="1"/>
  <c r="AS242" i="2" s="1"/>
  <c r="AS247" i="2"/>
  <c r="AS246" i="2" s="1"/>
  <c r="AS245" i="2" s="1"/>
  <c r="AR210" i="2"/>
  <c r="AR209" i="2" s="1"/>
  <c r="AS205" i="2"/>
  <c r="AS204" i="2" s="1"/>
  <c r="AS203" i="2" s="1"/>
  <c r="AS200" i="2"/>
  <c r="AS199" i="2" s="1"/>
  <c r="AS195" i="2"/>
  <c r="AS194" i="2" s="1"/>
  <c r="AS213" i="1"/>
  <c r="AS224" i="2"/>
  <c r="AS223" i="2" s="1"/>
  <c r="AS222" i="2" s="1"/>
  <c r="AS218" i="2" s="1"/>
  <c r="AS217" i="2" s="1"/>
  <c r="AS233" i="2"/>
  <c r="AS232" i="2" s="1"/>
  <c r="AS231" i="2" s="1"/>
  <c r="AQ216" i="2"/>
  <c r="AQ215" i="2" s="1"/>
  <c r="AQ214" i="2" s="1"/>
  <c r="AQ213" i="2" s="1"/>
  <c r="AQ212" i="2" s="1"/>
  <c r="AQ180" i="2"/>
  <c r="AQ179" i="2" s="1"/>
  <c r="AQ178" i="2" s="1"/>
  <c r="AR171" i="2"/>
  <c r="AR170" i="2" s="1"/>
  <c r="AS166" i="2"/>
  <c r="AS165" i="2" s="1"/>
  <c r="AS164" i="2" s="1"/>
  <c r="AS161" i="2"/>
  <c r="AS160" i="2" s="1"/>
  <c r="AS155" i="2"/>
  <c r="AS154" i="2" s="1"/>
  <c r="AS150" i="2"/>
  <c r="AS149" i="2" s="1"/>
  <c r="AS148" i="2" s="1"/>
  <c r="AS113" i="2"/>
  <c r="AS112" i="2" s="1"/>
  <c r="AS111" i="2" s="1"/>
  <c r="AS104" i="2"/>
  <c r="AS103" i="2" s="1"/>
  <c r="AS102" i="2" s="1"/>
  <c r="AS95" i="2"/>
  <c r="AS94" i="2" s="1"/>
  <c r="AS93" i="2" s="1"/>
  <c r="AS107" i="2"/>
  <c r="AS106" i="2" s="1"/>
  <c r="AS105" i="2" s="1"/>
  <c r="AS20" i="2"/>
  <c r="AS19" i="2" s="1"/>
  <c r="AS130" i="2"/>
  <c r="AS129" i="2" s="1"/>
  <c r="AS128" i="2" s="1"/>
  <c r="AS144" i="2"/>
  <c r="AS143" i="2" s="1"/>
  <c r="AS142" i="2" s="1"/>
  <c r="AS141" i="2" s="1"/>
  <c r="AS65" i="2"/>
  <c r="AS64" i="2" s="1"/>
  <c r="AS61" i="2"/>
  <c r="AS60" i="2" s="1"/>
  <c r="AR80" i="2"/>
  <c r="AR79" i="2" s="1"/>
  <c r="AS360" i="2"/>
  <c r="AS359" i="2" s="1"/>
  <c r="AS358" i="2" s="1"/>
  <c r="AS50" i="2"/>
  <c r="AS49" i="2" s="1"/>
  <c r="AS48" i="2" s="1"/>
  <c r="AS41" i="2"/>
  <c r="AS40" i="2" s="1"/>
  <c r="AS39" i="2" s="1"/>
  <c r="AS17" i="2"/>
  <c r="AS16" i="2" s="1"/>
  <c r="AS13" i="2"/>
  <c r="AS12" i="2" s="1"/>
  <c r="AR56" i="2"/>
  <c r="AR55" i="2" s="1"/>
  <c r="AR54" i="2" s="1"/>
  <c r="AS35" i="2"/>
  <c r="AS34" i="2" s="1"/>
  <c r="AS33" i="2" s="1"/>
  <c r="AS25" i="2"/>
  <c r="AS24" i="2" s="1"/>
  <c r="AS23" i="2" s="1"/>
  <c r="AS381" i="2"/>
  <c r="AS380" i="2" s="1"/>
  <c r="AS379" i="2" s="1"/>
  <c r="AS376" i="2"/>
  <c r="AS375" i="2" s="1"/>
  <c r="AS370" i="2"/>
  <c r="AS369" i="2" s="1"/>
  <c r="AS346" i="2"/>
  <c r="AS345" i="2" s="1"/>
  <c r="AS344" i="2" s="1"/>
  <c r="AS338" i="2"/>
  <c r="AS337" i="2" s="1"/>
  <c r="AS334" i="2"/>
  <c r="AS333" i="2" s="1"/>
  <c r="AS298" i="2"/>
  <c r="AS297" i="2" s="1"/>
  <c r="AS313" i="2"/>
  <c r="AS312" i="2" s="1"/>
  <c r="AS311" i="2" s="1"/>
  <c r="AS310" i="2" s="1"/>
  <c r="AS309" i="2" s="1"/>
  <c r="AS304" i="2"/>
  <c r="AS293" i="2"/>
  <c r="AS292" i="2" s="1"/>
  <c r="AS291" i="2" s="1"/>
  <c r="AS266" i="2"/>
  <c r="AS265" i="2" s="1"/>
  <c r="AS262" i="2"/>
  <c r="AS261" i="2" s="1"/>
  <c r="AS320" i="2"/>
  <c r="AS319" i="2" s="1"/>
  <c r="AS298" i="1"/>
  <c r="AS328" i="2"/>
  <c r="AS327" i="2" s="1"/>
  <c r="AS326" i="2" s="1"/>
  <c r="AS285" i="1"/>
  <c r="AQ279" i="1"/>
  <c r="AQ275" i="2" s="1"/>
  <c r="AQ274" i="2" s="1"/>
  <c r="AQ273" i="2" s="1"/>
  <c r="AQ273" i="1"/>
  <c r="AR244" i="2"/>
  <c r="AR243" i="2" s="1"/>
  <c r="AR242" i="2" s="1"/>
  <c r="AR247" i="2"/>
  <c r="AR246" i="2" s="1"/>
  <c r="AR245" i="2" s="1"/>
  <c r="AQ210" i="2"/>
  <c r="AQ209" i="2" s="1"/>
  <c r="AQ205" i="2"/>
  <c r="AQ204" i="2" s="1"/>
  <c r="AQ203" i="2" s="1"/>
  <c r="AQ200" i="2"/>
  <c r="AQ199" i="2" s="1"/>
  <c r="AQ198" i="2" s="1"/>
  <c r="AQ195" i="2"/>
  <c r="AQ194" i="2" s="1"/>
  <c r="AQ193" i="2" s="1"/>
  <c r="AR213" i="1"/>
  <c r="AR224" i="2"/>
  <c r="AR223" i="2" s="1"/>
  <c r="AR222" i="2" s="1"/>
  <c r="AR218" i="2" s="1"/>
  <c r="AR217" i="2" s="1"/>
  <c r="AR233" i="2"/>
  <c r="AR232" i="2" s="1"/>
  <c r="AR231" i="2" s="1"/>
  <c r="AS189" i="2"/>
  <c r="AS188" i="2" s="1"/>
  <c r="AS187" i="2" s="1"/>
  <c r="AS186" i="2" s="1"/>
  <c r="AS177" i="2"/>
  <c r="AS176" i="2" s="1"/>
  <c r="AS175" i="2" s="1"/>
  <c r="AQ171" i="2"/>
  <c r="AQ170" i="2" s="1"/>
  <c r="AQ166" i="2"/>
  <c r="AQ165" i="2" s="1"/>
  <c r="AQ164" i="2" s="1"/>
  <c r="AQ161" i="2"/>
  <c r="AQ160" i="2" s="1"/>
  <c r="AQ159" i="2" s="1"/>
  <c r="AQ155" i="2"/>
  <c r="AQ154" i="2" s="1"/>
  <c r="AR150" i="2"/>
  <c r="AR149" i="2" s="1"/>
  <c r="AR148" i="2" s="1"/>
  <c r="AR113" i="2"/>
  <c r="AR112" i="2" s="1"/>
  <c r="AR111" i="2" s="1"/>
  <c r="AQ104" i="2"/>
  <c r="AQ103" i="2" s="1"/>
  <c r="AQ102" i="2" s="1"/>
  <c r="AQ95" i="2"/>
  <c r="AQ94" i="2" s="1"/>
  <c r="AQ93" i="2" s="1"/>
  <c r="AQ107" i="2"/>
  <c r="AQ106" i="2" s="1"/>
  <c r="AQ105" i="2" s="1"/>
  <c r="AR20" i="2"/>
  <c r="AR19" i="2" s="1"/>
  <c r="AR18" i="2" s="1"/>
  <c r="AQ130" i="2"/>
  <c r="AQ129" i="2" s="1"/>
  <c r="AQ128" i="2" s="1"/>
  <c r="AQ144" i="2"/>
  <c r="AQ143" i="2" s="1"/>
  <c r="AQ142" i="2" s="1"/>
  <c r="AQ141" i="2" s="1"/>
  <c r="AQ65" i="2"/>
  <c r="AQ64" i="2" s="1"/>
  <c r="AQ61" i="2"/>
  <c r="AQ60" i="2" s="1"/>
  <c r="AQ80" i="2"/>
  <c r="AQ79" i="2" s="1"/>
  <c r="AQ360" i="2"/>
  <c r="AQ359" i="2" s="1"/>
  <c r="AQ358" i="2" s="1"/>
  <c r="AQ50" i="2"/>
  <c r="AQ49" i="2" s="1"/>
  <c r="AQ48" i="2" s="1"/>
  <c r="AQ41" i="2"/>
  <c r="AQ40" i="2" s="1"/>
  <c r="AQ39" i="2" s="1"/>
  <c r="AR17" i="2"/>
  <c r="AR16" i="2" s="1"/>
  <c r="AR13" i="2"/>
  <c r="AR12" i="2" s="1"/>
  <c r="AQ56" i="2"/>
  <c r="AQ55" i="2" s="1"/>
  <c r="AQ54" i="2" s="1"/>
  <c r="AQ35" i="2"/>
  <c r="AQ34" i="2" s="1"/>
  <c r="AQ33" i="2" s="1"/>
  <c r="AQ30" i="2"/>
  <c r="AQ29" i="2" s="1"/>
  <c r="AQ25" i="2"/>
  <c r="AQ24" i="2" s="1"/>
  <c r="AQ23" i="2" s="1"/>
  <c r="AQ381" i="2"/>
  <c r="AQ380" i="2" s="1"/>
  <c r="AQ379" i="2" s="1"/>
  <c r="AQ376" i="2"/>
  <c r="AQ375" i="2" s="1"/>
  <c r="AQ374" i="2" s="1"/>
  <c r="AQ370" i="2"/>
  <c r="AQ369" i="2" s="1"/>
  <c r="AR346" i="2"/>
  <c r="AR345" i="2" s="1"/>
  <c r="AR344" i="2" s="1"/>
  <c r="AQ338" i="2"/>
  <c r="AQ337" i="2" s="1"/>
  <c r="AQ334" i="2"/>
  <c r="AQ333" i="2" s="1"/>
  <c r="AR298" i="2"/>
  <c r="AR297" i="2" s="1"/>
  <c r="AR313" i="2"/>
  <c r="AR312" i="2" s="1"/>
  <c r="AR311" i="2" s="1"/>
  <c r="AR310" i="2" s="1"/>
  <c r="AR309" i="2" s="1"/>
  <c r="AR304" i="2"/>
  <c r="AR303" i="2" s="1"/>
  <c r="AR302" i="2" s="1"/>
  <c r="AR293" i="2"/>
  <c r="AR292" i="2" s="1"/>
  <c r="AR291" i="2" s="1"/>
  <c r="AQ266" i="2"/>
  <c r="AQ265" i="2" s="1"/>
  <c r="AQ262" i="2"/>
  <c r="AQ261" i="2" s="1"/>
  <c r="AQ320" i="2"/>
  <c r="AQ319" i="2" s="1"/>
  <c r="AQ298" i="1"/>
  <c r="AQ328" i="2"/>
  <c r="AQ327" i="2" s="1"/>
  <c r="AQ326" i="2" s="1"/>
  <c r="AR285" i="1"/>
  <c r="AS276" i="1"/>
  <c r="AS256" i="2"/>
  <c r="AS255" i="2" s="1"/>
  <c r="AS254" i="2" s="1"/>
  <c r="AS263" i="1"/>
  <c r="AR208" i="2"/>
  <c r="AR207" i="2" s="1"/>
  <c r="AR206" i="2" s="1"/>
  <c r="AS202" i="2"/>
  <c r="AS201" i="2" s="1"/>
  <c r="AS197" i="2"/>
  <c r="AS196" i="2" s="1"/>
  <c r="AS215" i="1"/>
  <c r="AS15" i="2" s="1"/>
  <c r="AS14" i="2" s="1"/>
  <c r="AS209" i="1"/>
  <c r="AS357" i="2"/>
  <c r="AS356" i="2" s="1"/>
  <c r="AS355" i="2" s="1"/>
  <c r="AS230" i="2"/>
  <c r="AS229" i="2" s="1"/>
  <c r="AS228" i="2" s="1"/>
  <c r="AS227" i="2" s="1"/>
  <c r="AQ189" i="2"/>
  <c r="AQ188" i="2" s="1"/>
  <c r="AQ187" i="2" s="1"/>
  <c r="AQ186" i="2" s="1"/>
  <c r="AQ177" i="2"/>
  <c r="AQ176" i="2" s="1"/>
  <c r="AQ175" i="2" s="1"/>
  <c r="AR169" i="2"/>
  <c r="AR168" i="2" s="1"/>
  <c r="AR167" i="2" s="1"/>
  <c r="AS163" i="2"/>
  <c r="AS162" i="2" s="1"/>
  <c r="AS158" i="2"/>
  <c r="AS157" i="2" s="1"/>
  <c r="AS156" i="2" s="1"/>
  <c r="AS153" i="2"/>
  <c r="AS152" i="2" s="1"/>
  <c r="AS151" i="2" s="1"/>
  <c r="AS116" i="2"/>
  <c r="AS115" i="2" s="1"/>
  <c r="AS114" i="2" s="1"/>
  <c r="AS110" i="2"/>
  <c r="AS109" i="2" s="1"/>
  <c r="AS108" i="2" s="1"/>
  <c r="AS98" i="2"/>
  <c r="AS97" i="2" s="1"/>
  <c r="AS96" i="2" s="1"/>
  <c r="AS92" i="2"/>
  <c r="AS91" i="2" s="1"/>
  <c r="AS90" i="2" s="1"/>
  <c r="AS101" i="2"/>
  <c r="AS100" i="2" s="1"/>
  <c r="AS99" i="2" s="1"/>
  <c r="AS22" i="2"/>
  <c r="AS21" i="2" s="1"/>
  <c r="AS138" i="2"/>
  <c r="AS137" i="2" s="1"/>
  <c r="AS136" i="2" s="1"/>
  <c r="AS135" i="2" s="1"/>
  <c r="AS134" i="2" s="1"/>
  <c r="AS127" i="2"/>
  <c r="AS126" i="2" s="1"/>
  <c r="AS125" i="2" s="1"/>
  <c r="AS87" i="2"/>
  <c r="AS86" i="2" s="1"/>
  <c r="AS85" i="2" s="1"/>
  <c r="AS84" i="2" s="1"/>
  <c r="AS83" i="2" s="1"/>
  <c r="AS63" i="2"/>
  <c r="AS62" i="2" s="1"/>
  <c r="AS82" i="2"/>
  <c r="AS81" i="2" s="1"/>
  <c r="AR78" i="2"/>
  <c r="AR77" i="2" s="1"/>
  <c r="AR76" i="2" s="1"/>
  <c r="AR75" i="2" s="1"/>
  <c r="AR74" i="2" s="1"/>
  <c r="AS70" i="2"/>
  <c r="AS69" i="2" s="1"/>
  <c r="AS68" i="2" s="1"/>
  <c r="AS57" i="1"/>
  <c r="AS44" i="2"/>
  <c r="AS43" i="2" s="1"/>
  <c r="AS42" i="2" s="1"/>
  <c r="AS38" i="2"/>
  <c r="AS37" i="2" s="1"/>
  <c r="AS36" i="2" s="1"/>
  <c r="AS121" i="2"/>
  <c r="AS120" i="2" s="1"/>
  <c r="AS119" i="2" s="1"/>
  <c r="AS118" i="2" s="1"/>
  <c r="AS117" i="2" s="1"/>
  <c r="AS47" i="2"/>
  <c r="AS46" i="2" s="1"/>
  <c r="AS45" i="2" s="1"/>
  <c r="AS32" i="2"/>
  <c r="AS31" i="2" s="1"/>
  <c r="AS28" i="2"/>
  <c r="AS27" i="2" s="1"/>
  <c r="AR384" i="2"/>
  <c r="AR383" i="2" s="1"/>
  <c r="AR382" i="2" s="1"/>
  <c r="AS378" i="2"/>
  <c r="AS377" i="2" s="1"/>
  <c r="AS372" i="2"/>
  <c r="AS371" i="2" s="1"/>
  <c r="AS368" i="2"/>
  <c r="AS367" i="2" s="1"/>
  <c r="AS352" i="2"/>
  <c r="AS351" i="2" s="1"/>
  <c r="AS350" i="2" s="1"/>
  <c r="AS364" i="2"/>
  <c r="AS363" i="2" s="1"/>
  <c r="AS362" i="2" s="1"/>
  <c r="AS361" i="2" s="1"/>
  <c r="AS336" i="2"/>
  <c r="AS335" i="2" s="1"/>
  <c r="AS301" i="2"/>
  <c r="AS300" i="2" s="1"/>
  <c r="AS299" i="2" s="1"/>
  <c r="AS296" i="2"/>
  <c r="AS295" i="2" s="1"/>
  <c r="AS294" i="2" s="1"/>
  <c r="AS305" i="2"/>
  <c r="AS250" i="2"/>
  <c r="AS249" i="2" s="1"/>
  <c r="AS248" i="2" s="1"/>
  <c r="AS288" i="2"/>
  <c r="AS287" i="2" s="1"/>
  <c r="AS264" i="2"/>
  <c r="AS263" i="2" s="1"/>
  <c r="AS239" i="2"/>
  <c r="AS238" i="2" s="1"/>
  <c r="AS237" i="2" s="1"/>
  <c r="AS236" i="2" s="1"/>
  <c r="AS235" i="2" s="1"/>
  <c r="AS318" i="2"/>
  <c r="AS317" i="2" s="1"/>
  <c r="AS301" i="1"/>
  <c r="AS259" i="2"/>
  <c r="AS258" i="2" s="1"/>
  <c r="AS257" i="2" s="1"/>
  <c r="AS325" i="2"/>
  <c r="AS324" i="2" s="1"/>
  <c r="AS323" i="2" s="1"/>
  <c r="AS322" i="2" s="1"/>
  <c r="AS321" i="2" s="1"/>
  <c r="AA53" i="2"/>
  <c r="AI278" i="2"/>
  <c r="AI277" i="2" s="1"/>
  <c r="AI276" i="2" s="1"/>
  <c r="AH63" i="1"/>
  <c r="AK256" i="2"/>
  <c r="AK255" i="2" s="1"/>
  <c r="AK254" i="2" s="1"/>
  <c r="AK272" i="2"/>
  <c r="AK271" i="2" s="1"/>
  <c r="AK270" i="2" s="1"/>
  <c r="AK251" i="1"/>
  <c r="AS251" i="1" s="1"/>
  <c r="BA251" i="1" s="1"/>
  <c r="AJ208" i="2"/>
  <c r="AJ207" i="2" s="1"/>
  <c r="AK202" i="2"/>
  <c r="AK201" i="2" s="1"/>
  <c r="AK197" i="2"/>
  <c r="AK196" i="2" s="1"/>
  <c r="AK357" i="2"/>
  <c r="AK356" i="2" s="1"/>
  <c r="AK355" i="2" s="1"/>
  <c r="AK230" i="2"/>
  <c r="AK229" i="2" s="1"/>
  <c r="AK228" i="2" s="1"/>
  <c r="AK189" i="2"/>
  <c r="AK188" i="2" s="1"/>
  <c r="AK187" i="2" s="1"/>
  <c r="AK186" i="2" s="1"/>
  <c r="AK177" i="2"/>
  <c r="AK176" i="2" s="1"/>
  <c r="AK175" i="2" s="1"/>
  <c r="AJ171" i="2"/>
  <c r="AJ170" i="2" s="1"/>
  <c r="AK166" i="2"/>
  <c r="AK165" i="2" s="1"/>
  <c r="AK164" i="2" s="1"/>
  <c r="AI163" i="2"/>
  <c r="AI162" i="2" s="1"/>
  <c r="AI158" i="2"/>
  <c r="AI157" i="2" s="1"/>
  <c r="AI156" i="2" s="1"/>
  <c r="AI153" i="2"/>
  <c r="AI152" i="2" s="1"/>
  <c r="AI116" i="2"/>
  <c r="AI115" i="2" s="1"/>
  <c r="AI114" i="2" s="1"/>
  <c r="AI110" i="2"/>
  <c r="AI109" i="2" s="1"/>
  <c r="AI108" i="2" s="1"/>
  <c r="AI98" i="2"/>
  <c r="AI97" i="2" s="1"/>
  <c r="AI96" i="2" s="1"/>
  <c r="AJ92" i="2"/>
  <c r="AJ91" i="2" s="1"/>
  <c r="AJ90" i="2" s="1"/>
  <c r="AI101" i="2"/>
  <c r="AI100" i="2" s="1"/>
  <c r="AI99" i="2" s="1"/>
  <c r="AK22" i="2"/>
  <c r="AK21" i="2" s="1"/>
  <c r="AK138" i="2"/>
  <c r="AK137" i="2" s="1"/>
  <c r="AK136" i="2" s="1"/>
  <c r="AK135" i="2" s="1"/>
  <c r="AK134" i="2" s="1"/>
  <c r="AK127" i="2"/>
  <c r="AK126" i="2" s="1"/>
  <c r="AK125" i="2" s="1"/>
  <c r="AK87" i="2"/>
  <c r="AK86" i="2" s="1"/>
  <c r="AK85" i="2" s="1"/>
  <c r="AK84" i="2" s="1"/>
  <c r="AK83" i="2" s="1"/>
  <c r="AK63" i="2"/>
  <c r="AK62" i="2" s="1"/>
  <c r="AK82" i="2"/>
  <c r="AK81" i="2" s="1"/>
  <c r="AJ78" i="2"/>
  <c r="AJ77" i="2" s="1"/>
  <c r="AI360" i="2"/>
  <c r="AI359" i="2" s="1"/>
  <c r="AI358" i="2" s="1"/>
  <c r="AJ63" i="1"/>
  <c r="AK50" i="2"/>
  <c r="AK49" i="2" s="1"/>
  <c r="AK48" i="2" s="1"/>
  <c r="AI44" i="2"/>
  <c r="AI43" i="2" s="1"/>
  <c r="AI42" i="2" s="1"/>
  <c r="AI38" i="2"/>
  <c r="AI37" i="2" s="1"/>
  <c r="AI36" i="2" s="1"/>
  <c r="AJ15" i="2"/>
  <c r="AJ14" i="2" s="1"/>
  <c r="AJ121" i="2"/>
  <c r="AJ120" i="2" s="1"/>
  <c r="AJ119" i="2" s="1"/>
  <c r="AJ118" i="2" s="1"/>
  <c r="AJ117" i="2" s="1"/>
  <c r="AI47" i="2"/>
  <c r="AI46" i="2" s="1"/>
  <c r="AI45" i="2" s="1"/>
  <c r="AI32" i="2"/>
  <c r="AI31" i="2" s="1"/>
  <c r="AI28" i="2"/>
  <c r="AI27" i="2" s="1"/>
  <c r="AJ296" i="2"/>
  <c r="AJ295" i="2" s="1"/>
  <c r="AJ305" i="2"/>
  <c r="AJ250" i="2"/>
  <c r="AJ249" i="2" s="1"/>
  <c r="AJ248" i="2" s="1"/>
  <c r="AJ288" i="2"/>
  <c r="AJ287" i="2" s="1"/>
  <c r="AI264" i="2"/>
  <c r="AI263" i="2" s="1"/>
  <c r="AI239" i="2"/>
  <c r="AI238" i="2" s="1"/>
  <c r="AI237" i="2" s="1"/>
  <c r="AI236" i="2" s="1"/>
  <c r="AI235" i="2" s="1"/>
  <c r="AI318" i="2"/>
  <c r="AI317" i="2" s="1"/>
  <c r="AI259" i="2"/>
  <c r="AI258" i="2" s="1"/>
  <c r="AI257" i="2" s="1"/>
  <c r="AJ325" i="2"/>
  <c r="AJ324" i="2" s="1"/>
  <c r="AJ323" i="2" s="1"/>
  <c r="X114" i="1"/>
  <c r="AK278" i="2"/>
  <c r="AK277" i="2" s="1"/>
  <c r="AK276" i="2" s="1"/>
  <c r="AI256" i="2"/>
  <c r="AI255" i="2" s="1"/>
  <c r="AI254" i="2" s="1"/>
  <c r="AI272" i="2"/>
  <c r="AI271" i="2" s="1"/>
  <c r="AI270" i="2" s="1"/>
  <c r="AI251" i="1"/>
  <c r="AQ251" i="1" s="1"/>
  <c r="AY251" i="1" s="1"/>
  <c r="AI208" i="2"/>
  <c r="AI207" i="2" s="1"/>
  <c r="AI202" i="2"/>
  <c r="AI201" i="2" s="1"/>
  <c r="AI197" i="2"/>
  <c r="AI196" i="2" s="1"/>
  <c r="AI357" i="2"/>
  <c r="AI356" i="2" s="1"/>
  <c r="AI355" i="2" s="1"/>
  <c r="AI189" i="2"/>
  <c r="AI188" i="2" s="1"/>
  <c r="AI187" i="2" s="1"/>
  <c r="AI186" i="2" s="1"/>
  <c r="AI177" i="2"/>
  <c r="AI176" i="2" s="1"/>
  <c r="AI175" i="2" s="1"/>
  <c r="AI171" i="2"/>
  <c r="AI170" i="2" s="1"/>
  <c r="AK161" i="2"/>
  <c r="AK160" i="2" s="1"/>
  <c r="AK155" i="2"/>
  <c r="AK154" i="2" s="1"/>
  <c r="AK150" i="2"/>
  <c r="AK149" i="2" s="1"/>
  <c r="AK148" i="2" s="1"/>
  <c r="AK113" i="2"/>
  <c r="AK112" i="2" s="1"/>
  <c r="AK111" i="2" s="1"/>
  <c r="AK104" i="2"/>
  <c r="AK103" i="2" s="1"/>
  <c r="AK102" i="2" s="1"/>
  <c r="AK95" i="2"/>
  <c r="AK94" i="2" s="1"/>
  <c r="AK93" i="2" s="1"/>
  <c r="AK107" i="2"/>
  <c r="AK106" i="2" s="1"/>
  <c r="AK105" i="2" s="1"/>
  <c r="AK53" i="2"/>
  <c r="AK52" i="2" s="1"/>
  <c r="AK51" i="2" s="1"/>
  <c r="AJ22" i="2"/>
  <c r="AJ21" i="2" s="1"/>
  <c r="AI138" i="2"/>
  <c r="AI137" i="2" s="1"/>
  <c r="AI136" i="2" s="1"/>
  <c r="AI135" i="2" s="1"/>
  <c r="AI134" i="2" s="1"/>
  <c r="AI127" i="2"/>
  <c r="AI126" i="2" s="1"/>
  <c r="AI125" i="2" s="1"/>
  <c r="AJ87" i="2"/>
  <c r="AJ86" i="2" s="1"/>
  <c r="AJ85" i="2" s="1"/>
  <c r="AJ84" i="2" s="1"/>
  <c r="AJ83" i="2" s="1"/>
  <c r="AJ82" i="2"/>
  <c r="AJ81" i="2" s="1"/>
  <c r="AI78" i="2"/>
  <c r="AI77" i="2" s="1"/>
  <c r="AK70" i="2"/>
  <c r="AK69" i="2" s="1"/>
  <c r="AK68" i="2" s="1"/>
  <c r="AI50" i="2"/>
  <c r="AI49" i="2" s="1"/>
  <c r="AI48" i="2" s="1"/>
  <c r="AK41" i="2"/>
  <c r="AK40" i="2" s="1"/>
  <c r="AK39" i="2" s="1"/>
  <c r="AK17" i="2"/>
  <c r="AK16" i="2" s="1"/>
  <c r="AK13" i="2"/>
  <c r="AK12" i="2" s="1"/>
  <c r="AJ56" i="2"/>
  <c r="AJ55" i="2" s="1"/>
  <c r="AJ54" i="2" s="1"/>
  <c r="AK35" i="2"/>
  <c r="AK34" i="2" s="1"/>
  <c r="AK33" i="2" s="1"/>
  <c r="AK19" i="1"/>
  <c r="AK25" i="2"/>
  <c r="AK24" i="2" s="1"/>
  <c r="AK23" i="2" s="1"/>
  <c r="AK298" i="2"/>
  <c r="AK297" i="2" s="1"/>
  <c r="AK313" i="2"/>
  <c r="AK312" i="2" s="1"/>
  <c r="AK311" i="2" s="1"/>
  <c r="AK310" i="2" s="1"/>
  <c r="AK309" i="2" s="1"/>
  <c r="AK304" i="2"/>
  <c r="AK293" i="2"/>
  <c r="AK292" i="2" s="1"/>
  <c r="AK291" i="2" s="1"/>
  <c r="AK266" i="2"/>
  <c r="AK265" i="2" s="1"/>
  <c r="AK262" i="2"/>
  <c r="AK261" i="2" s="1"/>
  <c r="AK320" i="2"/>
  <c r="AK319" i="2" s="1"/>
  <c r="AK286" i="2"/>
  <c r="AK285" i="2" s="1"/>
  <c r="AK328" i="2"/>
  <c r="AK327" i="2" s="1"/>
  <c r="AK326" i="2" s="1"/>
  <c r="AK244" i="2"/>
  <c r="AK243" i="2" s="1"/>
  <c r="AK242" i="2" s="1"/>
  <c r="AK275" i="2"/>
  <c r="AK274" i="2" s="1"/>
  <c r="AK273" i="2" s="1"/>
  <c r="AK269" i="2"/>
  <c r="AK268" i="2" s="1"/>
  <c r="AK267" i="2" s="1"/>
  <c r="AK247" i="2"/>
  <c r="AK246" i="2" s="1"/>
  <c r="AK245" i="2" s="1"/>
  <c r="AJ210" i="2"/>
  <c r="AJ209" i="2" s="1"/>
  <c r="AK205" i="2"/>
  <c r="AK204" i="2" s="1"/>
  <c r="AK203" i="2" s="1"/>
  <c r="AK200" i="2"/>
  <c r="AK199" i="2" s="1"/>
  <c r="AK198" i="2" s="1"/>
  <c r="AK195" i="2"/>
  <c r="AK194" i="2" s="1"/>
  <c r="AK193" i="2" s="1"/>
  <c r="AK224" i="2"/>
  <c r="AK223" i="2" s="1"/>
  <c r="AK222" i="2" s="1"/>
  <c r="AK218" i="2" s="1"/>
  <c r="AK217" i="2" s="1"/>
  <c r="AK233" i="2"/>
  <c r="AK232" i="2" s="1"/>
  <c r="AK231" i="2" s="1"/>
  <c r="AK216" i="2"/>
  <c r="AK215" i="2" s="1"/>
  <c r="AK214" i="2" s="1"/>
  <c r="AK213" i="2" s="1"/>
  <c r="AK212" i="2" s="1"/>
  <c r="AK180" i="2"/>
  <c r="AK179" i="2" s="1"/>
  <c r="AK178" i="2" s="1"/>
  <c r="AK174" i="2"/>
  <c r="AK173" i="2" s="1"/>
  <c r="AK172" i="2" s="1"/>
  <c r="AJ169" i="2"/>
  <c r="AJ168" i="2" s="1"/>
  <c r="AI166" i="2"/>
  <c r="AI165" i="2" s="1"/>
  <c r="AI164" i="2" s="1"/>
  <c r="AI161" i="2"/>
  <c r="AI160" i="2" s="1"/>
  <c r="AI159" i="2" s="1"/>
  <c r="AI155" i="2"/>
  <c r="AI154" i="2" s="1"/>
  <c r="AJ150" i="2"/>
  <c r="AJ149" i="2" s="1"/>
  <c r="AJ148" i="2" s="1"/>
  <c r="AJ113" i="2"/>
  <c r="AJ112" i="2" s="1"/>
  <c r="AJ111" i="2" s="1"/>
  <c r="AI104" i="2"/>
  <c r="AI103" i="2" s="1"/>
  <c r="AI102" i="2" s="1"/>
  <c r="AI95" i="2"/>
  <c r="AI94" i="2" s="1"/>
  <c r="AI93" i="2" s="1"/>
  <c r="AI107" i="2"/>
  <c r="AI106" i="2" s="1"/>
  <c r="AI105" i="2" s="1"/>
  <c r="AB115" i="1"/>
  <c r="AK20" i="2"/>
  <c r="AK19" i="2" s="1"/>
  <c r="AK18" i="2" s="1"/>
  <c r="AK130" i="2"/>
  <c r="AK129" i="2" s="1"/>
  <c r="AK128" i="2" s="1"/>
  <c r="AK144" i="2"/>
  <c r="AK143" i="2" s="1"/>
  <c r="AK142" i="2" s="1"/>
  <c r="AK141" i="2" s="1"/>
  <c r="AK65" i="2"/>
  <c r="AK64" i="2" s="1"/>
  <c r="AK61" i="2"/>
  <c r="AK60" i="2" s="1"/>
  <c r="AJ80" i="2"/>
  <c r="AJ79" i="2" s="1"/>
  <c r="AK360" i="2"/>
  <c r="AK359" i="2" s="1"/>
  <c r="AK358" i="2" s="1"/>
  <c r="AI70" i="2"/>
  <c r="AI69" i="2" s="1"/>
  <c r="AI68" i="2" s="1"/>
  <c r="AK44" i="2"/>
  <c r="AK43" i="2" s="1"/>
  <c r="AK42" i="2" s="1"/>
  <c r="AI41" i="2"/>
  <c r="AI40" i="2" s="1"/>
  <c r="AI39" i="2" s="1"/>
  <c r="AJ17" i="2"/>
  <c r="AJ16" i="2" s="1"/>
  <c r="AJ13" i="2"/>
  <c r="AJ12" i="2" s="1"/>
  <c r="AI56" i="2"/>
  <c r="AI55" i="2" s="1"/>
  <c r="AI54" i="2" s="1"/>
  <c r="AI35" i="2"/>
  <c r="AI34" i="2" s="1"/>
  <c r="AI33" i="2" s="1"/>
  <c r="AI30" i="2"/>
  <c r="AI29" i="2" s="1"/>
  <c r="AI25" i="2"/>
  <c r="AI24" i="2" s="1"/>
  <c r="AI23" i="2" s="1"/>
  <c r="AJ298" i="2"/>
  <c r="AJ297" i="2" s="1"/>
  <c r="AJ313" i="2"/>
  <c r="AJ312" i="2" s="1"/>
  <c r="AJ311" i="2" s="1"/>
  <c r="AJ310" i="2" s="1"/>
  <c r="AJ309" i="2" s="1"/>
  <c r="AJ304" i="2"/>
  <c r="AJ293" i="2"/>
  <c r="AJ292" i="2" s="1"/>
  <c r="AJ291" i="2" s="1"/>
  <c r="AI266" i="2"/>
  <c r="AI265" i="2" s="1"/>
  <c r="AI262" i="2"/>
  <c r="AI261" i="2" s="1"/>
  <c r="AI320" i="2"/>
  <c r="AI319" i="2" s="1"/>
  <c r="AJ286" i="2"/>
  <c r="AJ285" i="2" s="1"/>
  <c r="AJ284" i="2" s="1"/>
  <c r="AJ283" i="2" s="1"/>
  <c r="AJ282" i="2" s="1"/>
  <c r="AI328" i="2"/>
  <c r="AI327" i="2" s="1"/>
  <c r="AI326" i="2" s="1"/>
  <c r="AJ244" i="2"/>
  <c r="AJ243" i="2" s="1"/>
  <c r="AJ242" i="2" s="1"/>
  <c r="AI275" i="2"/>
  <c r="AI274" i="2" s="1"/>
  <c r="AI273" i="2" s="1"/>
  <c r="AI269" i="2"/>
  <c r="AI268" i="2" s="1"/>
  <c r="AI267" i="2" s="1"/>
  <c r="AJ247" i="2"/>
  <c r="AJ246" i="2" s="1"/>
  <c r="AJ245" i="2" s="1"/>
  <c r="AI210" i="2"/>
  <c r="AI209" i="2" s="1"/>
  <c r="AI205" i="2"/>
  <c r="AI204" i="2" s="1"/>
  <c r="AI203" i="2" s="1"/>
  <c r="AI200" i="2"/>
  <c r="AI199" i="2" s="1"/>
  <c r="AI198" i="2" s="1"/>
  <c r="AI195" i="2"/>
  <c r="AI194" i="2" s="1"/>
  <c r="AJ224" i="2"/>
  <c r="AJ223" i="2" s="1"/>
  <c r="AJ222" i="2" s="1"/>
  <c r="AJ218" i="2" s="1"/>
  <c r="AJ217" i="2" s="1"/>
  <c r="AJ233" i="2"/>
  <c r="AJ232" i="2" s="1"/>
  <c r="AJ231" i="2" s="1"/>
  <c r="AI216" i="2"/>
  <c r="AI215" i="2" s="1"/>
  <c r="AI214" i="2" s="1"/>
  <c r="AI213" i="2" s="1"/>
  <c r="AI212" i="2" s="1"/>
  <c r="AI180" i="2"/>
  <c r="AI179" i="2" s="1"/>
  <c r="AI178" i="2" s="1"/>
  <c r="AI169" i="2"/>
  <c r="AI168" i="2" s="1"/>
  <c r="AI167" i="2" s="1"/>
  <c r="AK163" i="2"/>
  <c r="AK162" i="2" s="1"/>
  <c r="AK158" i="2"/>
  <c r="AK157" i="2" s="1"/>
  <c r="AK156" i="2" s="1"/>
  <c r="AK153" i="2"/>
  <c r="AK152" i="2" s="1"/>
  <c r="AK116" i="2"/>
  <c r="AK115" i="2" s="1"/>
  <c r="AK114" i="2" s="1"/>
  <c r="AK110" i="2"/>
  <c r="AK109" i="2" s="1"/>
  <c r="AK108" i="2" s="1"/>
  <c r="AK98" i="2"/>
  <c r="AK97" i="2" s="1"/>
  <c r="AK96" i="2" s="1"/>
  <c r="AK92" i="2"/>
  <c r="AK91" i="2" s="1"/>
  <c r="AK90" i="2" s="1"/>
  <c r="AK101" i="2"/>
  <c r="AK100" i="2" s="1"/>
  <c r="AK99" i="2" s="1"/>
  <c r="AI53" i="2"/>
  <c r="AI52" i="2" s="1"/>
  <c r="AI51" i="2" s="1"/>
  <c r="AJ20" i="2"/>
  <c r="AJ19" i="2" s="1"/>
  <c r="AI130" i="2"/>
  <c r="AI129" i="2" s="1"/>
  <c r="AI128" i="2" s="1"/>
  <c r="AI144" i="2"/>
  <c r="AI143" i="2" s="1"/>
  <c r="AI142" i="2" s="1"/>
  <c r="AI141" i="2" s="1"/>
  <c r="AI65" i="2"/>
  <c r="AI64" i="2" s="1"/>
  <c r="AI61" i="2"/>
  <c r="AI60" i="2" s="1"/>
  <c r="AI80" i="2"/>
  <c r="AI79" i="2" s="1"/>
  <c r="AK63" i="1"/>
  <c r="AK38" i="2"/>
  <c r="AK37" i="2" s="1"/>
  <c r="AK36" i="2" s="1"/>
  <c r="AK15" i="2"/>
  <c r="AK14" i="2" s="1"/>
  <c r="AK121" i="2"/>
  <c r="AK120" i="2" s="1"/>
  <c r="AK119" i="2" s="1"/>
  <c r="AK118" i="2" s="1"/>
  <c r="AK117" i="2" s="1"/>
  <c r="AK47" i="2"/>
  <c r="AK46" i="2" s="1"/>
  <c r="AK45" i="2" s="1"/>
  <c r="AK32" i="2"/>
  <c r="AK31" i="2" s="1"/>
  <c r="AK28" i="2"/>
  <c r="AK27" i="2" s="1"/>
  <c r="AK296" i="2"/>
  <c r="AK295" i="2" s="1"/>
  <c r="AK294" i="2" s="1"/>
  <c r="AK305" i="2"/>
  <c r="AK250" i="2"/>
  <c r="AK249" i="2" s="1"/>
  <c r="AK248" i="2" s="1"/>
  <c r="AK288" i="2"/>
  <c r="AK287" i="2" s="1"/>
  <c r="AK264" i="2"/>
  <c r="AK263" i="2" s="1"/>
  <c r="AK239" i="2"/>
  <c r="AK238" i="2" s="1"/>
  <c r="AK237" i="2" s="1"/>
  <c r="AK236" i="2" s="1"/>
  <c r="AK235" i="2" s="1"/>
  <c r="AK318" i="2"/>
  <c r="AK317" i="2" s="1"/>
  <c r="AK316" i="2" s="1"/>
  <c r="AK315" i="2" s="1"/>
  <c r="AK314" i="2" s="1"/>
  <c r="AK259" i="2"/>
  <c r="AK258" i="2" s="1"/>
  <c r="AK257" i="2" s="1"/>
  <c r="AK325" i="2"/>
  <c r="AK324" i="2" s="1"/>
  <c r="AK323" i="2" s="1"/>
  <c r="AK322" i="2" s="1"/>
  <c r="AK321" i="2" s="1"/>
  <c r="Z114" i="1"/>
  <c r="Z113" i="1" s="1"/>
  <c r="AH115" i="1"/>
  <c r="AP115" i="1" s="1"/>
  <c r="AX115" i="1" s="1"/>
  <c r="AI384" i="2"/>
  <c r="AI383" i="2" s="1"/>
  <c r="AI382" i="2" s="1"/>
  <c r="AI378" i="2"/>
  <c r="AI377" i="2" s="1"/>
  <c r="AI372" i="2"/>
  <c r="AI371" i="2" s="1"/>
  <c r="AI368" i="2"/>
  <c r="AI367" i="2" s="1"/>
  <c r="AI352" i="2"/>
  <c r="AI351" i="2" s="1"/>
  <c r="AI350" i="2" s="1"/>
  <c r="AI364" i="2"/>
  <c r="AI363" i="2" s="1"/>
  <c r="AI362" i="2" s="1"/>
  <c r="AI361" i="2" s="1"/>
  <c r="AI336" i="2"/>
  <c r="AI335" i="2" s="1"/>
  <c r="AJ301" i="2"/>
  <c r="AJ300" i="2" s="1"/>
  <c r="AJ299" i="2" s="1"/>
  <c r="AK381" i="2"/>
  <c r="AK380" i="2" s="1"/>
  <c r="AK379" i="2" s="1"/>
  <c r="AK376" i="2"/>
  <c r="AK375" i="2" s="1"/>
  <c r="AK370" i="2"/>
  <c r="AK369" i="2" s="1"/>
  <c r="AK346" i="2"/>
  <c r="AK345" i="2" s="1"/>
  <c r="AK344" i="2" s="1"/>
  <c r="AK338" i="2"/>
  <c r="AK337" i="2" s="1"/>
  <c r="AK334" i="2"/>
  <c r="AK333" i="2" s="1"/>
  <c r="AI381" i="2"/>
  <c r="AI380" i="2" s="1"/>
  <c r="AI379" i="2" s="1"/>
  <c r="AI376" i="2"/>
  <c r="AI375" i="2" s="1"/>
  <c r="AI370" i="2"/>
  <c r="AI369" i="2" s="1"/>
  <c r="AJ346" i="2"/>
  <c r="AJ345" i="2" s="1"/>
  <c r="AJ344" i="2" s="1"/>
  <c r="AI338" i="2"/>
  <c r="AI337" i="2" s="1"/>
  <c r="AI334" i="2"/>
  <c r="AI333" i="2" s="1"/>
  <c r="AJ384" i="2"/>
  <c r="AJ383" i="2" s="1"/>
  <c r="AJ382" i="2" s="1"/>
  <c r="AK378" i="2"/>
  <c r="AK377" i="2" s="1"/>
  <c r="AK372" i="2"/>
  <c r="AK371" i="2" s="1"/>
  <c r="AK368" i="2"/>
  <c r="AK367" i="2" s="1"/>
  <c r="AK352" i="2"/>
  <c r="AK351" i="2" s="1"/>
  <c r="AK350" i="2" s="1"/>
  <c r="AK364" i="2"/>
  <c r="AK363" i="2" s="1"/>
  <c r="AK362" i="2" s="1"/>
  <c r="AK361" i="2" s="1"/>
  <c r="AK336" i="2"/>
  <c r="AK335" i="2" s="1"/>
  <c r="AK301" i="2"/>
  <c r="AK300" i="2" s="1"/>
  <c r="AK299" i="2" s="1"/>
  <c r="AI82" i="1"/>
  <c r="AQ82" i="1" s="1"/>
  <c r="AY82" i="1" s="1"/>
  <c r="AB88" i="1"/>
  <c r="AJ88" i="1" s="1"/>
  <c r="AR88" i="1" s="1"/>
  <c r="AZ88" i="1" s="1"/>
  <c r="Y61" i="1"/>
  <c r="AC61" i="1" s="1"/>
  <c r="AK61" i="1" s="1"/>
  <c r="AS61" i="1" s="1"/>
  <c r="BA61" i="1" s="1"/>
  <c r="T87" i="1"/>
  <c r="AB87" i="1" s="1"/>
  <c r="AJ87" i="1" s="1"/>
  <c r="AR87" i="1" s="1"/>
  <c r="AZ87" i="1" s="1"/>
  <c r="X113" i="1"/>
  <c r="AB113" i="1" s="1"/>
  <c r="AJ113" i="1" s="1"/>
  <c r="AR113" i="1" s="1"/>
  <c r="AZ113" i="1" s="1"/>
  <c r="AB114" i="1"/>
  <c r="AJ114" i="1" s="1"/>
  <c r="AR114" i="1" s="1"/>
  <c r="AZ114" i="1" s="1"/>
  <c r="W113" i="1"/>
  <c r="AA113" i="1" s="1"/>
  <c r="AI113" i="1" s="1"/>
  <c r="AQ113" i="1" s="1"/>
  <c r="AY113" i="1" s="1"/>
  <c r="AA114" i="1"/>
  <c r="AI114" i="1" s="1"/>
  <c r="AQ114" i="1" s="1"/>
  <c r="AY114" i="1" s="1"/>
  <c r="Y113" i="1"/>
  <c r="AC113" i="1" s="1"/>
  <c r="AK113" i="1" s="1"/>
  <c r="AS113" i="1" s="1"/>
  <c r="BA113" i="1" s="1"/>
  <c r="AC88" i="1"/>
  <c r="AK88" i="1" s="1"/>
  <c r="AS88" i="1" s="1"/>
  <c r="BA88" i="1" s="1"/>
  <c r="U87" i="1"/>
  <c r="AC87" i="1" s="1"/>
  <c r="AK87" i="1" s="1"/>
  <c r="AS87" i="1" s="1"/>
  <c r="BA87" i="1" s="1"/>
  <c r="X61" i="1"/>
  <c r="AB61" i="1" s="1"/>
  <c r="AJ61" i="1" s="1"/>
  <c r="AR61" i="1" s="1"/>
  <c r="AZ61" i="1" s="1"/>
  <c r="Z62" i="1"/>
  <c r="Z61" i="1" s="1"/>
  <c r="AA62" i="1"/>
  <c r="AI62" i="1" s="1"/>
  <c r="AQ62" i="1" s="1"/>
  <c r="AY62" i="1" s="1"/>
  <c r="AA63" i="1"/>
  <c r="W73" i="2"/>
  <c r="W72" i="2" s="1"/>
  <c r="W71" i="2" s="1"/>
  <c r="Z73" i="2"/>
  <c r="Z72" i="2" s="1"/>
  <c r="Z71" i="2" s="1"/>
  <c r="AJ167" i="2" l="1"/>
  <c r="AS354" i="2"/>
  <c r="AY159" i="2"/>
  <c r="AS316" i="2"/>
  <c r="AS315" i="2" s="1"/>
  <c r="AS314" i="2" s="1"/>
  <c r="AZ167" i="2"/>
  <c r="AJ18" i="2"/>
  <c r="BA294" i="2"/>
  <c r="AZ76" i="2"/>
  <c r="AZ75" i="2" s="1"/>
  <c r="AZ74" i="2" s="1"/>
  <c r="BA227" i="2"/>
  <c r="BA225" i="2" s="1"/>
  <c r="AR11" i="2"/>
  <c r="AX114" i="1"/>
  <c r="AI354" i="2"/>
  <c r="AY253" i="2"/>
  <c r="AY252" i="2" s="1"/>
  <c r="AY251" i="2" s="1"/>
  <c r="BA57" i="1"/>
  <c r="BA263" i="1"/>
  <c r="BA276" i="1"/>
  <c r="AZ213" i="1"/>
  <c r="AZ215" i="1"/>
  <c r="BA336" i="2"/>
  <c r="BA335" i="2" s="1"/>
  <c r="BA332" i="2" s="1"/>
  <c r="BA331" i="2" s="1"/>
  <c r="BA330" i="2" s="1"/>
  <c r="BA366" i="2"/>
  <c r="BA365" i="2" s="1"/>
  <c r="AY373" i="2"/>
  <c r="BA303" i="2"/>
  <c r="BA302" i="2" s="1"/>
  <c r="AZ294" i="2"/>
  <c r="AZ290" i="2" s="1"/>
  <c r="AZ289" i="2" s="1"/>
  <c r="AY336" i="2"/>
  <c r="AY335" i="2" s="1"/>
  <c r="AY332" i="2" s="1"/>
  <c r="AY331" i="2" s="1"/>
  <c r="AY330" i="2" s="1"/>
  <c r="AY124" i="2"/>
  <c r="AY123" i="2"/>
  <c r="AY122" i="2" s="1"/>
  <c r="AY167" i="2"/>
  <c r="AY63" i="2"/>
  <c r="AY62" i="2" s="1"/>
  <c r="AY59" i="2" s="1"/>
  <c r="AY58" i="2" s="1"/>
  <c r="AY57" i="2" s="1"/>
  <c r="BA209" i="1"/>
  <c r="AY273" i="1"/>
  <c r="BA285" i="1"/>
  <c r="BA298" i="1"/>
  <c r="BA279" i="1"/>
  <c r="AZ263" i="1"/>
  <c r="AY276" i="1"/>
  <c r="AY30" i="2"/>
  <c r="AY29" i="2" s="1"/>
  <c r="AY26" i="2" s="1"/>
  <c r="BA89" i="2"/>
  <c r="BA88" i="2" s="1"/>
  <c r="AY260" i="2"/>
  <c r="BA260" i="2"/>
  <c r="BA193" i="2"/>
  <c r="AY354" i="2"/>
  <c r="BA253" i="2"/>
  <c r="BA252" i="2" s="1"/>
  <c r="BA251" i="2" s="1"/>
  <c r="BA301" i="1"/>
  <c r="AZ285" i="1"/>
  <c r="AY298" i="1"/>
  <c r="AY209" i="1"/>
  <c r="AY139" i="2"/>
  <c r="AY140" i="2"/>
  <c r="BA290" i="2"/>
  <c r="BA289" i="2" s="1"/>
  <c r="BA343" i="2"/>
  <c r="BA342" i="2" s="1"/>
  <c r="BA59" i="2"/>
  <c r="BA58" i="2" s="1"/>
  <c r="BA57" i="2" s="1"/>
  <c r="BA140" i="2"/>
  <c r="BA139" i="2"/>
  <c r="AY151" i="2"/>
  <c r="AP63" i="1"/>
  <c r="AP73" i="2" s="1"/>
  <c r="AP72" i="2" s="1"/>
  <c r="AP71" i="2" s="1"/>
  <c r="BA215" i="1"/>
  <c r="AY279" i="1"/>
  <c r="BA213" i="1"/>
  <c r="BA273" i="1"/>
  <c r="AY301" i="1"/>
  <c r="AY57" i="1"/>
  <c r="BA124" i="2"/>
  <c r="BA123" i="2"/>
  <c r="BA122" i="2" s="1"/>
  <c r="AY185" i="2"/>
  <c r="AY184" i="2"/>
  <c r="AY320" i="2"/>
  <c r="AY319" i="2" s="1"/>
  <c r="AY316" i="2" s="1"/>
  <c r="AY315" i="2" s="1"/>
  <c r="AY314" i="2" s="1"/>
  <c r="BA185" i="2"/>
  <c r="BA184" i="2"/>
  <c r="BA320" i="2"/>
  <c r="BA319" i="2" s="1"/>
  <c r="BA316" i="2" s="1"/>
  <c r="BA315" i="2" s="1"/>
  <c r="BA314" i="2" s="1"/>
  <c r="BA374" i="2"/>
  <c r="BA18" i="2"/>
  <c r="BA159" i="2"/>
  <c r="BA198" i="2"/>
  <c r="AY366" i="2"/>
  <c r="AY365" i="2" s="1"/>
  <c r="BA211" i="2"/>
  <c r="AY206" i="2"/>
  <c r="AY192" i="2" s="1"/>
  <c r="AS366" i="2"/>
  <c r="AS365" i="2" s="1"/>
  <c r="AR286" i="2"/>
  <c r="AR285" i="2" s="1"/>
  <c r="AR284" i="2" s="1"/>
  <c r="AR283" i="2" s="1"/>
  <c r="AR282" i="2" s="1"/>
  <c r="AP114" i="1"/>
  <c r="AP113" i="1" s="1"/>
  <c r="AP62" i="1"/>
  <c r="AP61" i="1" s="1"/>
  <c r="AS63" i="1"/>
  <c r="AI124" i="2"/>
  <c r="AI123" i="2"/>
  <c r="AI122" i="2" s="1"/>
  <c r="AR63" i="1"/>
  <c r="AK124" i="2"/>
  <c r="AK123" i="2"/>
  <c r="AK122" i="2" s="1"/>
  <c r="AS19" i="1"/>
  <c r="BA19" i="1" s="1"/>
  <c r="AS124" i="2"/>
  <c r="AS123" i="2"/>
  <c r="AQ124" i="2"/>
  <c r="AQ123" i="2"/>
  <c r="AQ122" i="2" s="1"/>
  <c r="AS89" i="2"/>
  <c r="AS88" i="2" s="1"/>
  <c r="AQ373" i="2"/>
  <c r="AQ332" i="2"/>
  <c r="AQ331" i="2" s="1"/>
  <c r="AQ330" i="2" s="1"/>
  <c r="AQ63" i="2"/>
  <c r="AQ62" i="2" s="1"/>
  <c r="AQ59" i="2" s="1"/>
  <c r="AQ58" i="2" s="1"/>
  <c r="AQ57" i="2" s="1"/>
  <c r="AQ260" i="2"/>
  <c r="AS374" i="2"/>
  <c r="AR294" i="2"/>
  <c r="AR290" i="2" s="1"/>
  <c r="AQ366" i="2"/>
  <c r="AQ365" i="2" s="1"/>
  <c r="AQ206" i="2"/>
  <c r="AQ192" i="2" s="1"/>
  <c r="AQ253" i="2"/>
  <c r="AQ252" i="2" s="1"/>
  <c r="AQ251" i="2" s="1"/>
  <c r="AR73" i="2"/>
  <c r="AR72" i="2" s="1"/>
  <c r="AR71" i="2" s="1"/>
  <c r="AQ185" i="2"/>
  <c r="AQ184" i="2"/>
  <c r="AS272" i="2"/>
  <c r="AS271" i="2" s="1"/>
  <c r="AS270" i="2" s="1"/>
  <c r="AQ269" i="2"/>
  <c r="AQ268" i="2" s="1"/>
  <c r="AQ267" i="2" s="1"/>
  <c r="AS286" i="2"/>
  <c r="AS285" i="2" s="1"/>
  <c r="AS284" i="2" s="1"/>
  <c r="AS283" i="2" s="1"/>
  <c r="AS282" i="2" s="1"/>
  <c r="AS303" i="2"/>
  <c r="AS302" i="2" s="1"/>
  <c r="AS290" i="2" s="1"/>
  <c r="AS332" i="2"/>
  <c r="AS331" i="2" s="1"/>
  <c r="AS330" i="2" s="1"/>
  <c r="AS53" i="2"/>
  <c r="AS52" i="2" s="1"/>
  <c r="AS51" i="2" s="1"/>
  <c r="AS198" i="2"/>
  <c r="AS269" i="2"/>
  <c r="AS268" i="2" s="1"/>
  <c r="AS267" i="2" s="1"/>
  <c r="AQ316" i="2"/>
  <c r="AQ315" i="2" s="1"/>
  <c r="AQ314" i="2" s="1"/>
  <c r="AQ167" i="2"/>
  <c r="AS30" i="2"/>
  <c r="AS29" i="2" s="1"/>
  <c r="AS26" i="2" s="1"/>
  <c r="AQ140" i="2"/>
  <c r="AQ139" i="2"/>
  <c r="AS260" i="2"/>
  <c r="AS59" i="2"/>
  <c r="AS58" i="2" s="1"/>
  <c r="AS57" i="2" s="1"/>
  <c r="AQ354" i="2"/>
  <c r="AQ272" i="2"/>
  <c r="AQ271" i="2" s="1"/>
  <c r="AQ270" i="2" s="1"/>
  <c r="AS253" i="2"/>
  <c r="AS252" i="2" s="1"/>
  <c r="AS251" i="2" s="1"/>
  <c r="AS226" i="2"/>
  <c r="AS225" i="2"/>
  <c r="AS185" i="2"/>
  <c r="AS184" i="2"/>
  <c r="AS343" i="2"/>
  <c r="AS342" i="2" s="1"/>
  <c r="AS11" i="2"/>
  <c r="AS140" i="2"/>
  <c r="AS139" i="2"/>
  <c r="AS18" i="2"/>
  <c r="AS159" i="2"/>
  <c r="AS193" i="2"/>
  <c r="AS275" i="2"/>
  <c r="AS274" i="2" s="1"/>
  <c r="AS273" i="2" s="1"/>
  <c r="AQ26" i="2"/>
  <c r="AQ151" i="2"/>
  <c r="AS211" i="2"/>
  <c r="AK151" i="2"/>
  <c r="AI193" i="2"/>
  <c r="AI374" i="2"/>
  <c r="AI373" i="2" s="1"/>
  <c r="AJ11" i="2"/>
  <c r="AK89" i="2"/>
  <c r="AK88" i="2" s="1"/>
  <c r="AK366" i="2"/>
  <c r="AK365" i="2" s="1"/>
  <c r="AJ303" i="2"/>
  <c r="AJ302" i="2" s="1"/>
  <c r="AI260" i="2"/>
  <c r="AK59" i="2"/>
  <c r="AK58" i="2" s="1"/>
  <c r="AK57" i="2" s="1"/>
  <c r="AK284" i="2"/>
  <c r="AK283" i="2" s="1"/>
  <c r="AK282" i="2" s="1"/>
  <c r="AK260" i="2"/>
  <c r="AJ294" i="2"/>
  <c r="AH73" i="2"/>
  <c r="AH72" i="2" s="1"/>
  <c r="AH71" i="2" s="1"/>
  <c r="AH62" i="1"/>
  <c r="AH61" i="1" s="1"/>
  <c r="AI63" i="1"/>
  <c r="AI140" i="2"/>
  <c r="AI139" i="2"/>
  <c r="AK139" i="2"/>
  <c r="AK140" i="2"/>
  <c r="AK159" i="2"/>
  <c r="AI151" i="2"/>
  <c r="AK184" i="2"/>
  <c r="AK185" i="2"/>
  <c r="AK354" i="2"/>
  <c r="AI63" i="2"/>
  <c r="AI62" i="2" s="1"/>
  <c r="AI59" i="2" s="1"/>
  <c r="AI58" i="2" s="1"/>
  <c r="AI57" i="2" s="1"/>
  <c r="AH114" i="1"/>
  <c r="AH113" i="1" s="1"/>
  <c r="AK211" i="2"/>
  <c r="AK30" i="2"/>
  <c r="AK29" i="2" s="1"/>
  <c r="AK26" i="2" s="1"/>
  <c r="AI253" i="2"/>
  <c r="AI252" i="2" s="1"/>
  <c r="AI251" i="2" s="1"/>
  <c r="AI316" i="2"/>
  <c r="AI315" i="2" s="1"/>
  <c r="AI314" i="2" s="1"/>
  <c r="AI26" i="2"/>
  <c r="AK253" i="2"/>
  <c r="AK252" i="2" s="1"/>
  <c r="AK251" i="2" s="1"/>
  <c r="AK73" i="2"/>
  <c r="AK72" i="2" s="1"/>
  <c r="AK71" i="2" s="1"/>
  <c r="AK67" i="2" s="1"/>
  <c r="AK66" i="2" s="1"/>
  <c r="AJ115" i="1"/>
  <c r="AR115" i="1" s="1"/>
  <c r="AZ115" i="1" s="1"/>
  <c r="AK303" i="2"/>
  <c r="AK302" i="2" s="1"/>
  <c r="AK290" i="2" s="1"/>
  <c r="AK289" i="2" s="1"/>
  <c r="AK11" i="2"/>
  <c r="AI185" i="2"/>
  <c r="AI184" i="2"/>
  <c r="AI206" i="2"/>
  <c r="AJ73" i="2"/>
  <c r="AJ72" i="2" s="1"/>
  <c r="AJ71" i="2" s="1"/>
  <c r="AJ76" i="2"/>
  <c r="AJ75" i="2" s="1"/>
  <c r="AJ74" i="2" s="1"/>
  <c r="AK227" i="2"/>
  <c r="AJ206" i="2"/>
  <c r="AI332" i="2"/>
  <c r="AI331" i="2" s="1"/>
  <c r="AI330" i="2" s="1"/>
  <c r="AK332" i="2"/>
  <c r="AK331" i="2" s="1"/>
  <c r="AK330" i="2" s="1"/>
  <c r="AK374" i="2"/>
  <c r="AI366" i="2"/>
  <c r="AI365" i="2" s="1"/>
  <c r="AK343" i="2"/>
  <c r="AK342" i="2" s="1"/>
  <c r="AA73" i="2"/>
  <c r="AA72" i="2" s="1"/>
  <c r="AA71" i="2" s="1"/>
  <c r="BA226" i="2" l="1"/>
  <c r="AI192" i="2"/>
  <c r="BA329" i="2"/>
  <c r="AY191" i="2"/>
  <c r="AY190" i="2"/>
  <c r="AS73" i="2"/>
  <c r="AS72" i="2" s="1"/>
  <c r="AS71" i="2" s="1"/>
  <c r="AS67" i="2" s="1"/>
  <c r="AS66" i="2" s="1"/>
  <c r="AZ63" i="1"/>
  <c r="AY53" i="2"/>
  <c r="AY52" i="2" s="1"/>
  <c r="AY51" i="2" s="1"/>
  <c r="BA269" i="2"/>
  <c r="BA268" i="2" s="1"/>
  <c r="BA267" i="2" s="1"/>
  <c r="AY275" i="2"/>
  <c r="AY274" i="2" s="1"/>
  <c r="AY273" i="2" s="1"/>
  <c r="AZ286" i="2"/>
  <c r="AZ285" i="2" s="1"/>
  <c r="AZ284" i="2" s="1"/>
  <c r="AZ283" i="2" s="1"/>
  <c r="AZ282" i="2" s="1"/>
  <c r="AY353" i="2"/>
  <c r="AY272" i="2"/>
  <c r="AY271" i="2" s="1"/>
  <c r="AY270" i="2" s="1"/>
  <c r="BA275" i="2"/>
  <c r="BA274" i="2" s="1"/>
  <c r="BA273" i="2" s="1"/>
  <c r="BA286" i="2"/>
  <c r="BA285" i="2" s="1"/>
  <c r="BA284" i="2" s="1"/>
  <c r="BA283" i="2" s="1"/>
  <c r="BA282" i="2" s="1"/>
  <c r="AZ13" i="2"/>
  <c r="AZ12" i="2" s="1"/>
  <c r="AX113" i="1"/>
  <c r="BB113" i="1" s="1"/>
  <c r="BB114" i="1"/>
  <c r="AQ353" i="2"/>
  <c r="BA30" i="2"/>
  <c r="BA29" i="2" s="1"/>
  <c r="BA26" i="2" s="1"/>
  <c r="AX63" i="1"/>
  <c r="BA13" i="2"/>
  <c r="BA12" i="2" s="1"/>
  <c r="BA15" i="2"/>
  <c r="BA14" i="2" s="1"/>
  <c r="AY269" i="2"/>
  <c r="AY268" i="2" s="1"/>
  <c r="AY267" i="2" s="1"/>
  <c r="AZ15" i="2"/>
  <c r="AZ14" i="2" s="1"/>
  <c r="BA272" i="2"/>
  <c r="BA271" i="2" s="1"/>
  <c r="BA270" i="2" s="1"/>
  <c r="BA53" i="2"/>
  <c r="BA52" i="2" s="1"/>
  <c r="BA51" i="2" s="1"/>
  <c r="BA63" i="1"/>
  <c r="BB115" i="1"/>
  <c r="AR289" i="2"/>
  <c r="AS289" i="2"/>
  <c r="AQ63" i="1"/>
  <c r="AS122" i="2"/>
  <c r="AK241" i="2"/>
  <c r="AK240" i="2" s="1"/>
  <c r="AK234" i="2" s="1"/>
  <c r="AS241" i="2"/>
  <c r="AS240" i="2" s="1"/>
  <c r="AS234" i="2" s="1"/>
  <c r="AS329" i="2"/>
  <c r="AQ191" i="2"/>
  <c r="AQ190" i="2"/>
  <c r="AQ73" i="2"/>
  <c r="AQ72" i="2" s="1"/>
  <c r="AQ71" i="2" s="1"/>
  <c r="AQ67" i="2" s="1"/>
  <c r="AQ66" i="2" s="1"/>
  <c r="AI353" i="2"/>
  <c r="AJ290" i="2"/>
  <c r="AJ289" i="2" s="1"/>
  <c r="AI191" i="2"/>
  <c r="AI190" i="2"/>
  <c r="AK225" i="2"/>
  <c r="AK226" i="2"/>
  <c r="AI73" i="2"/>
  <c r="AI72" i="2" s="1"/>
  <c r="AI71" i="2" s="1"/>
  <c r="AI67" i="2" s="1"/>
  <c r="AI66" i="2" s="1"/>
  <c r="AK329" i="2"/>
  <c r="V196" i="1"/>
  <c r="W196" i="1"/>
  <c r="AA196" i="1" s="1"/>
  <c r="AI196" i="1" s="1"/>
  <c r="AQ196" i="1" s="1"/>
  <c r="AY196" i="1" s="1"/>
  <c r="W174" i="1"/>
  <c r="AA174" i="1" s="1"/>
  <c r="AI174" i="1" s="1"/>
  <c r="AQ174" i="1" s="1"/>
  <c r="AY174" i="1" s="1"/>
  <c r="AZ11" i="2" l="1"/>
  <c r="BA11" i="2"/>
  <c r="AY230" i="2"/>
  <c r="AY229" i="2" s="1"/>
  <c r="AY228" i="2" s="1"/>
  <c r="AY63" i="1"/>
  <c r="BB63" i="1" s="1"/>
  <c r="AX73" i="2"/>
  <c r="AX72" i="2" s="1"/>
  <c r="AX71" i="2" s="1"/>
  <c r="AX62" i="1"/>
  <c r="AY174" i="2"/>
  <c r="AY173" i="2" s="1"/>
  <c r="AY172" i="2" s="1"/>
  <c r="BA73" i="2"/>
  <c r="BA72" i="2" s="1"/>
  <c r="BA71" i="2" s="1"/>
  <c r="BA67" i="2" s="1"/>
  <c r="BA66" i="2" s="1"/>
  <c r="AZ73" i="2"/>
  <c r="AZ72" i="2" s="1"/>
  <c r="AZ71" i="2" s="1"/>
  <c r="BA241" i="2"/>
  <c r="BA240" i="2" s="1"/>
  <c r="BA234" i="2" s="1"/>
  <c r="AQ174" i="2"/>
  <c r="AQ173" i="2" s="1"/>
  <c r="AQ172" i="2" s="1"/>
  <c r="AQ230" i="2"/>
  <c r="AQ229" i="2" s="1"/>
  <c r="AQ228" i="2" s="1"/>
  <c r="AI230" i="2"/>
  <c r="AI229" i="2" s="1"/>
  <c r="AI228" i="2" s="1"/>
  <c r="AI174" i="2"/>
  <c r="AI173" i="2" s="1"/>
  <c r="AI172" i="2" s="1"/>
  <c r="AY73" i="2" l="1"/>
  <c r="AY72" i="2" s="1"/>
  <c r="AY71" i="2" s="1"/>
  <c r="AY67" i="2" s="1"/>
  <c r="AY66" i="2" s="1"/>
  <c r="BB62" i="1"/>
  <c r="AX61" i="1"/>
  <c r="BB61" i="1" s="1"/>
  <c r="AB384" i="2" l="1"/>
  <c r="AB383" i="2" s="1"/>
  <c r="AB382" i="2" s="1"/>
  <c r="AA384" i="2"/>
  <c r="AA383" i="2" s="1"/>
  <c r="AA382" i="2" s="1"/>
  <c r="X384" i="2"/>
  <c r="X383" i="2" s="1"/>
  <c r="X382" i="2" s="1"/>
  <c r="W384" i="2"/>
  <c r="W383" i="2" s="1"/>
  <c r="W382" i="2" s="1"/>
  <c r="V384" i="2"/>
  <c r="V383" i="2" s="1"/>
  <c r="V382" i="2" s="1"/>
  <c r="AC381" i="2"/>
  <c r="AC380" i="2" s="1"/>
  <c r="AC379" i="2" s="1"/>
  <c r="AA381" i="2"/>
  <c r="AA380" i="2" s="1"/>
  <c r="AA379" i="2" s="1"/>
  <c r="Y381" i="2"/>
  <c r="Y380" i="2" s="1"/>
  <c r="Y379" i="2" s="1"/>
  <c r="W381" i="2"/>
  <c r="W380" i="2" s="1"/>
  <c r="W379" i="2" s="1"/>
  <c r="V381" i="2"/>
  <c r="V380" i="2" s="1"/>
  <c r="V379" i="2" s="1"/>
  <c r="AC378" i="2"/>
  <c r="AC377" i="2" s="1"/>
  <c r="AA378" i="2"/>
  <c r="AA377" i="2" s="1"/>
  <c r="Y378" i="2"/>
  <c r="Y377" i="2" s="1"/>
  <c r="W378" i="2"/>
  <c r="W377" i="2" s="1"/>
  <c r="V378" i="2"/>
  <c r="V377" i="2" s="1"/>
  <c r="AC376" i="2"/>
  <c r="AC375" i="2" s="1"/>
  <c r="AA376" i="2"/>
  <c r="Y376" i="2"/>
  <c r="Y375" i="2" s="1"/>
  <c r="W376" i="2"/>
  <c r="W375" i="2" s="1"/>
  <c r="V376" i="2"/>
  <c r="V375" i="2" s="1"/>
  <c r="AA375" i="2"/>
  <c r="AC372" i="2"/>
  <c r="AC371" i="2" s="1"/>
  <c r="AA372" i="2"/>
  <c r="AA371" i="2" s="1"/>
  <c r="Y372" i="2"/>
  <c r="Y371" i="2" s="1"/>
  <c r="W372" i="2"/>
  <c r="W371" i="2" s="1"/>
  <c r="V372" i="2"/>
  <c r="V371" i="2" s="1"/>
  <c r="AC370" i="2"/>
  <c r="AC369" i="2" s="1"/>
  <c r="AA370" i="2"/>
  <c r="AA369" i="2" s="1"/>
  <c r="Y370" i="2"/>
  <c r="Y369" i="2" s="1"/>
  <c r="W370" i="2"/>
  <c r="W369" i="2" s="1"/>
  <c r="V370" i="2"/>
  <c r="V369" i="2" s="1"/>
  <c r="AC368" i="2"/>
  <c r="AC367" i="2" s="1"/>
  <c r="AA368" i="2"/>
  <c r="AA367" i="2" s="1"/>
  <c r="Y368" i="2"/>
  <c r="Y367" i="2" s="1"/>
  <c r="W368" i="2"/>
  <c r="W367" i="2" s="1"/>
  <c r="V368" i="2"/>
  <c r="V367" i="2" s="1"/>
  <c r="AC364" i="2"/>
  <c r="AC363" i="2" s="1"/>
  <c r="AC362" i="2" s="1"/>
  <c r="AC361" i="2" s="1"/>
  <c r="AA364" i="2"/>
  <c r="AA363" i="2" s="1"/>
  <c r="AA362" i="2" s="1"/>
  <c r="AA361" i="2" s="1"/>
  <c r="Y364" i="2"/>
  <c r="Y363" i="2" s="1"/>
  <c r="Y362" i="2" s="1"/>
  <c r="Y361" i="2" s="1"/>
  <c r="W364" i="2"/>
  <c r="W363" i="2" s="1"/>
  <c r="W362" i="2" s="1"/>
  <c r="W361" i="2" s="1"/>
  <c r="V364" i="2"/>
  <c r="V363" i="2" s="1"/>
  <c r="V362" i="2" s="1"/>
  <c r="V361" i="2" s="1"/>
  <c r="AC360" i="2"/>
  <c r="AC359" i="2" s="1"/>
  <c r="AC358" i="2" s="1"/>
  <c r="AA360" i="2"/>
  <c r="AA359" i="2" s="1"/>
  <c r="AA358" i="2" s="1"/>
  <c r="Y360" i="2"/>
  <c r="Y359" i="2" s="1"/>
  <c r="Y358" i="2" s="1"/>
  <c r="W360" i="2"/>
  <c r="W359" i="2" s="1"/>
  <c r="W358" i="2" s="1"/>
  <c r="V360" i="2"/>
  <c r="V359" i="2" s="1"/>
  <c r="V358" i="2" s="1"/>
  <c r="AC357" i="2"/>
  <c r="AC356" i="2" s="1"/>
  <c r="AC355" i="2" s="1"/>
  <c r="AA357" i="2"/>
  <c r="AA356" i="2" s="1"/>
  <c r="AA355" i="2" s="1"/>
  <c r="Y357" i="2"/>
  <c r="Y356" i="2" s="1"/>
  <c r="Y355" i="2" s="1"/>
  <c r="W357" i="2"/>
  <c r="W356" i="2" s="1"/>
  <c r="W355" i="2" s="1"/>
  <c r="V357" i="2"/>
  <c r="V356" i="2" s="1"/>
  <c r="V355" i="2" s="1"/>
  <c r="AC352" i="2"/>
  <c r="AC351" i="2" s="1"/>
  <c r="AC350" i="2" s="1"/>
  <c r="AA352" i="2"/>
  <c r="AA351" i="2" s="1"/>
  <c r="AA350" i="2" s="1"/>
  <c r="Y352" i="2"/>
  <c r="Y351" i="2" s="1"/>
  <c r="Y350" i="2" s="1"/>
  <c r="W352" i="2"/>
  <c r="W351" i="2" s="1"/>
  <c r="W350" i="2" s="1"/>
  <c r="V352" i="2"/>
  <c r="V351" i="2" s="1"/>
  <c r="V350" i="2" s="1"/>
  <c r="AC346" i="2"/>
  <c r="AC345" i="2" s="1"/>
  <c r="AC344" i="2" s="1"/>
  <c r="AB346" i="2"/>
  <c r="AB345" i="2" s="1"/>
  <c r="AB344" i="2" s="1"/>
  <c r="Y346" i="2"/>
  <c r="Y345" i="2" s="1"/>
  <c r="Y344" i="2" s="1"/>
  <c r="X346" i="2"/>
  <c r="X345" i="2" s="1"/>
  <c r="X344" i="2" s="1"/>
  <c r="V346" i="2"/>
  <c r="V345" i="2" s="1"/>
  <c r="V344" i="2" s="1"/>
  <c r="AC338" i="2"/>
  <c r="AC337" i="2" s="1"/>
  <c r="AA338" i="2"/>
  <c r="AA337" i="2" s="1"/>
  <c r="Y338" i="2"/>
  <c r="Y337" i="2" s="1"/>
  <c r="W338" i="2"/>
  <c r="W337" i="2" s="1"/>
  <c r="V338" i="2"/>
  <c r="V337" i="2" s="1"/>
  <c r="AC336" i="2"/>
  <c r="AC335" i="2" s="1"/>
  <c r="AA336" i="2"/>
  <c r="AA335" i="2" s="1"/>
  <c r="Y336" i="2"/>
  <c r="Y335" i="2" s="1"/>
  <c r="W336" i="2"/>
  <c r="W335" i="2" s="1"/>
  <c r="V336" i="2"/>
  <c r="V335" i="2" s="1"/>
  <c r="AC334" i="2"/>
  <c r="AC333" i="2" s="1"/>
  <c r="AA334" i="2"/>
  <c r="AA333" i="2" s="1"/>
  <c r="Y334" i="2"/>
  <c r="Y333" i="2" s="1"/>
  <c r="W334" i="2"/>
  <c r="W333" i="2" s="1"/>
  <c r="V334" i="2"/>
  <c r="V333" i="2" s="1"/>
  <c r="AC328" i="2"/>
  <c r="AC327" i="2" s="1"/>
  <c r="AC326" i="2" s="1"/>
  <c r="AA328" i="2"/>
  <c r="AA327" i="2" s="1"/>
  <c r="AA326" i="2" s="1"/>
  <c r="Y328" i="2"/>
  <c r="Y327" i="2" s="1"/>
  <c r="Y326" i="2" s="1"/>
  <c r="W328" i="2"/>
  <c r="W327" i="2" s="1"/>
  <c r="W326" i="2" s="1"/>
  <c r="V328" i="2"/>
  <c r="V327" i="2" s="1"/>
  <c r="V326" i="2" s="1"/>
  <c r="AC325" i="2"/>
  <c r="AC324" i="2" s="1"/>
  <c r="AC323" i="2" s="1"/>
  <c r="AB325" i="2"/>
  <c r="AB324" i="2" s="1"/>
  <c r="AB323" i="2" s="1"/>
  <c r="Y325" i="2"/>
  <c r="Y324" i="2" s="1"/>
  <c r="Y323" i="2" s="1"/>
  <c r="X325" i="2"/>
  <c r="X324" i="2" s="1"/>
  <c r="X323" i="2" s="1"/>
  <c r="V325" i="2"/>
  <c r="V324" i="2" s="1"/>
  <c r="V323" i="2" s="1"/>
  <c r="AC320" i="2"/>
  <c r="AC319" i="2" s="1"/>
  <c r="AA320" i="2"/>
  <c r="AA319" i="2" s="1"/>
  <c r="Y320" i="2"/>
  <c r="Y319" i="2" s="1"/>
  <c r="W320" i="2"/>
  <c r="W319" i="2" s="1"/>
  <c r="V320" i="2"/>
  <c r="V319" i="2" s="1"/>
  <c r="AC318" i="2"/>
  <c r="AA318" i="2"/>
  <c r="AA317" i="2" s="1"/>
  <c r="Y318" i="2"/>
  <c r="Y317" i="2" s="1"/>
  <c r="W318" i="2"/>
  <c r="W317" i="2" s="1"/>
  <c r="V318" i="2"/>
  <c r="V317" i="2" s="1"/>
  <c r="AC317" i="2"/>
  <c r="AC313" i="2"/>
  <c r="AC312" i="2" s="1"/>
  <c r="AC311" i="2" s="1"/>
  <c r="AC310" i="2" s="1"/>
  <c r="AC309" i="2" s="1"/>
  <c r="AB313" i="2"/>
  <c r="AB312" i="2" s="1"/>
  <c r="AB311" i="2" s="1"/>
  <c r="AB310" i="2" s="1"/>
  <c r="AB309" i="2" s="1"/>
  <c r="Y313" i="2"/>
  <c r="Y312" i="2" s="1"/>
  <c r="Y311" i="2" s="1"/>
  <c r="Y310" i="2" s="1"/>
  <c r="Y309" i="2" s="1"/>
  <c r="X313" i="2"/>
  <c r="X312" i="2" s="1"/>
  <c r="X311" i="2" s="1"/>
  <c r="X310" i="2" s="1"/>
  <c r="X309" i="2" s="1"/>
  <c r="V313" i="2"/>
  <c r="V312" i="2" s="1"/>
  <c r="V311" i="2" s="1"/>
  <c r="V310" i="2" s="1"/>
  <c r="V309" i="2" s="1"/>
  <c r="AC305" i="2"/>
  <c r="AB305" i="2"/>
  <c r="Y305" i="2"/>
  <c r="X305" i="2"/>
  <c r="V305" i="2"/>
  <c r="AC304" i="2"/>
  <c r="AB304" i="2"/>
  <c r="Y304" i="2"/>
  <c r="X304" i="2"/>
  <c r="V304" i="2"/>
  <c r="AC301" i="2"/>
  <c r="AC300" i="2" s="1"/>
  <c r="AC299" i="2" s="1"/>
  <c r="AB301" i="2"/>
  <c r="AB300" i="2" s="1"/>
  <c r="AB299" i="2" s="1"/>
  <c r="Y301" i="2"/>
  <c r="Y300" i="2" s="1"/>
  <c r="Y299" i="2" s="1"/>
  <c r="X301" i="2"/>
  <c r="X300" i="2" s="1"/>
  <c r="X299" i="2" s="1"/>
  <c r="V301" i="2"/>
  <c r="V300" i="2" s="1"/>
  <c r="V299" i="2" s="1"/>
  <c r="AC298" i="2"/>
  <c r="AC297" i="2" s="1"/>
  <c r="AB298" i="2"/>
  <c r="AB297" i="2" s="1"/>
  <c r="Y298" i="2"/>
  <c r="Y297" i="2" s="1"/>
  <c r="X298" i="2"/>
  <c r="X297" i="2" s="1"/>
  <c r="V298" i="2"/>
  <c r="V297" i="2" s="1"/>
  <c r="AC296" i="2"/>
  <c r="AC295" i="2" s="1"/>
  <c r="AB296" i="2"/>
  <c r="AB295" i="2" s="1"/>
  <c r="Y296" i="2"/>
  <c r="Y295" i="2" s="1"/>
  <c r="X296" i="2"/>
  <c r="X295" i="2" s="1"/>
  <c r="V296" i="2"/>
  <c r="V295" i="2" s="1"/>
  <c r="AC293" i="2"/>
  <c r="AC292" i="2" s="1"/>
  <c r="AC291" i="2" s="1"/>
  <c r="AB293" i="2"/>
  <c r="AB292" i="2" s="1"/>
  <c r="AB291" i="2" s="1"/>
  <c r="Y293" i="2"/>
  <c r="Y292" i="2" s="1"/>
  <c r="Y291" i="2" s="1"/>
  <c r="X293" i="2"/>
  <c r="X292" i="2" s="1"/>
  <c r="X291" i="2" s="1"/>
  <c r="V293" i="2"/>
  <c r="V292" i="2" s="1"/>
  <c r="V291" i="2" s="1"/>
  <c r="AC288" i="2"/>
  <c r="AC287" i="2" s="1"/>
  <c r="AB288" i="2"/>
  <c r="Y288" i="2"/>
  <c r="Y287" i="2" s="1"/>
  <c r="X288" i="2"/>
  <c r="X287" i="2" s="1"/>
  <c r="V288" i="2"/>
  <c r="V287" i="2" s="1"/>
  <c r="AB287" i="2"/>
  <c r="AC286" i="2"/>
  <c r="AC285" i="2" s="1"/>
  <c r="AB286" i="2"/>
  <c r="AB285" i="2" s="1"/>
  <c r="Y286" i="2"/>
  <c r="Y285" i="2" s="1"/>
  <c r="X286" i="2"/>
  <c r="X285" i="2" s="1"/>
  <c r="V286" i="2"/>
  <c r="V285" i="2" s="1"/>
  <c r="AC278" i="2"/>
  <c r="AC277" i="2" s="1"/>
  <c r="AC276" i="2" s="1"/>
  <c r="AA278" i="2"/>
  <c r="AA277" i="2" s="1"/>
  <c r="AA276" i="2" s="1"/>
  <c r="Y278" i="2"/>
  <c r="Y277" i="2" s="1"/>
  <c r="Y276" i="2" s="1"/>
  <c r="W278" i="2"/>
  <c r="W277" i="2" s="1"/>
  <c r="W276" i="2" s="1"/>
  <c r="V278" i="2"/>
  <c r="V277" i="2" s="1"/>
  <c r="V276" i="2" s="1"/>
  <c r="AC275" i="2"/>
  <c r="AC274" i="2" s="1"/>
  <c r="AC273" i="2" s="1"/>
  <c r="AA275" i="2"/>
  <c r="AA274" i="2" s="1"/>
  <c r="AA273" i="2" s="1"/>
  <c r="Y275" i="2"/>
  <c r="Y274" i="2" s="1"/>
  <c r="Y273" i="2" s="1"/>
  <c r="W275" i="2"/>
  <c r="W274" i="2" s="1"/>
  <c r="W273" i="2" s="1"/>
  <c r="V275" i="2"/>
  <c r="V274" i="2" s="1"/>
  <c r="V273" i="2" s="1"/>
  <c r="AC272" i="2"/>
  <c r="AC271" i="2" s="1"/>
  <c r="AC270" i="2" s="1"/>
  <c r="AA272" i="2"/>
  <c r="AA271" i="2" s="1"/>
  <c r="AA270" i="2" s="1"/>
  <c r="Y272" i="2"/>
  <c r="Y271" i="2" s="1"/>
  <c r="Y270" i="2" s="1"/>
  <c r="W272" i="2"/>
  <c r="W271" i="2" s="1"/>
  <c r="W270" i="2" s="1"/>
  <c r="V272" i="2"/>
  <c r="V271" i="2" s="1"/>
  <c r="V270" i="2" s="1"/>
  <c r="AC269" i="2"/>
  <c r="AC268" i="2" s="1"/>
  <c r="AC267" i="2" s="1"/>
  <c r="AA269" i="2"/>
  <c r="AA268" i="2" s="1"/>
  <c r="AA267" i="2" s="1"/>
  <c r="Y269" i="2"/>
  <c r="Y268" i="2" s="1"/>
  <c r="Y267" i="2" s="1"/>
  <c r="W269" i="2"/>
  <c r="W268" i="2" s="1"/>
  <c r="W267" i="2" s="1"/>
  <c r="V269" i="2"/>
  <c r="V268" i="2" s="1"/>
  <c r="V267" i="2" s="1"/>
  <c r="AC266" i="2"/>
  <c r="AC265" i="2" s="1"/>
  <c r="AA266" i="2"/>
  <c r="AA265" i="2" s="1"/>
  <c r="Y266" i="2"/>
  <c r="Y265" i="2" s="1"/>
  <c r="W266" i="2"/>
  <c r="W265" i="2" s="1"/>
  <c r="V266" i="2"/>
  <c r="V265" i="2" s="1"/>
  <c r="AC264" i="2"/>
  <c r="AC263" i="2" s="1"/>
  <c r="AA264" i="2"/>
  <c r="AA263" i="2" s="1"/>
  <c r="Y264" i="2"/>
  <c r="Y263" i="2" s="1"/>
  <c r="W264" i="2"/>
  <c r="W263" i="2" s="1"/>
  <c r="V264" i="2"/>
  <c r="V263" i="2" s="1"/>
  <c r="AC262" i="2"/>
  <c r="AC261" i="2" s="1"/>
  <c r="AA262" i="2"/>
  <c r="AA261" i="2" s="1"/>
  <c r="Y262" i="2"/>
  <c r="Y261" i="2" s="1"/>
  <c r="W262" i="2"/>
  <c r="W261" i="2" s="1"/>
  <c r="V262" i="2"/>
  <c r="V261" i="2" s="1"/>
  <c r="AC259" i="2"/>
  <c r="AC258" i="2" s="1"/>
  <c r="AC257" i="2" s="1"/>
  <c r="AA259" i="2"/>
  <c r="AA258" i="2" s="1"/>
  <c r="AA257" i="2" s="1"/>
  <c r="Y259" i="2"/>
  <c r="Y258" i="2" s="1"/>
  <c r="Y257" i="2" s="1"/>
  <c r="W259" i="2"/>
  <c r="W258" i="2" s="1"/>
  <c r="W257" i="2" s="1"/>
  <c r="V259" i="2"/>
  <c r="V258" i="2" s="1"/>
  <c r="V257" i="2" s="1"/>
  <c r="AC256" i="2"/>
  <c r="AC255" i="2" s="1"/>
  <c r="AC254" i="2" s="1"/>
  <c r="AA256" i="2"/>
  <c r="AA255" i="2" s="1"/>
  <c r="AA254" i="2" s="1"/>
  <c r="Y256" i="2"/>
  <c r="Y255" i="2" s="1"/>
  <c r="Y254" i="2" s="1"/>
  <c r="W256" i="2"/>
  <c r="W255" i="2" s="1"/>
  <c r="W254" i="2" s="1"/>
  <c r="V256" i="2"/>
  <c r="V255" i="2" s="1"/>
  <c r="V254" i="2" s="1"/>
  <c r="AC253" i="2"/>
  <c r="AC252" i="2" s="1"/>
  <c r="AC251" i="2" s="1"/>
  <c r="AA253" i="2"/>
  <c r="AA252" i="2" s="1"/>
  <c r="AA251" i="2" s="1"/>
  <c r="Y253" i="2"/>
  <c r="Y252" i="2" s="1"/>
  <c r="Y251" i="2" s="1"/>
  <c r="W253" i="2"/>
  <c r="W252" i="2" s="1"/>
  <c r="W251" i="2" s="1"/>
  <c r="V253" i="2"/>
  <c r="V252" i="2" s="1"/>
  <c r="V251" i="2" s="1"/>
  <c r="AC250" i="2"/>
  <c r="AC249" i="2" s="1"/>
  <c r="AC248" i="2" s="1"/>
  <c r="AB250" i="2"/>
  <c r="AB249" i="2" s="1"/>
  <c r="AB248" i="2" s="1"/>
  <c r="Y250" i="2"/>
  <c r="X250" i="2"/>
  <c r="X249" i="2" s="1"/>
  <c r="X248" i="2" s="1"/>
  <c r="V250" i="2"/>
  <c r="V249" i="2" s="1"/>
  <c r="V248" i="2" s="1"/>
  <c r="Y249" i="2"/>
  <c r="Y248" i="2" s="1"/>
  <c r="AC247" i="2"/>
  <c r="AC246" i="2" s="1"/>
  <c r="AC245" i="2" s="1"/>
  <c r="AB247" i="2"/>
  <c r="AB246" i="2" s="1"/>
  <c r="AB245" i="2" s="1"/>
  <c r="Y247" i="2"/>
  <c r="Y246" i="2" s="1"/>
  <c r="Y245" i="2" s="1"/>
  <c r="X247" i="2"/>
  <c r="X246" i="2" s="1"/>
  <c r="X245" i="2" s="1"/>
  <c r="V247" i="2"/>
  <c r="V246" i="2" s="1"/>
  <c r="V245" i="2" s="1"/>
  <c r="AC244" i="2"/>
  <c r="AC243" i="2" s="1"/>
  <c r="AC242" i="2" s="1"/>
  <c r="AB244" i="2"/>
  <c r="Y244" i="2"/>
  <c r="X244" i="2"/>
  <c r="X243" i="2" s="1"/>
  <c r="X242" i="2" s="1"/>
  <c r="V244" i="2"/>
  <c r="V243" i="2" s="1"/>
  <c r="V242" i="2" s="1"/>
  <c r="AB243" i="2"/>
  <c r="AB242" i="2" s="1"/>
  <c r="Y243" i="2"/>
  <c r="Y242" i="2" s="1"/>
  <c r="AC239" i="2"/>
  <c r="AC238" i="2" s="1"/>
  <c r="AC237" i="2" s="1"/>
  <c r="AC236" i="2" s="1"/>
  <c r="AC235" i="2" s="1"/>
  <c r="AA239" i="2"/>
  <c r="Y239" i="2"/>
  <c r="W239" i="2"/>
  <c r="W238" i="2" s="1"/>
  <c r="W237" i="2" s="1"/>
  <c r="W236" i="2" s="1"/>
  <c r="W235" i="2" s="1"/>
  <c r="V239" i="2"/>
  <c r="V238" i="2" s="1"/>
  <c r="V237" i="2" s="1"/>
  <c r="V236" i="2" s="1"/>
  <c r="V235" i="2" s="1"/>
  <c r="AA238" i="2"/>
  <c r="AA237" i="2" s="1"/>
  <c r="AA236" i="2" s="1"/>
  <c r="AA235" i="2" s="1"/>
  <c r="Y238" i="2"/>
  <c r="Y237" i="2" s="1"/>
  <c r="Y236" i="2" s="1"/>
  <c r="Y235" i="2" s="1"/>
  <c r="AC233" i="2"/>
  <c r="AC232" i="2" s="1"/>
  <c r="AC231" i="2" s="1"/>
  <c r="AB233" i="2"/>
  <c r="Y233" i="2"/>
  <c r="Y232" i="2" s="1"/>
  <c r="Y231" i="2" s="1"/>
  <c r="X233" i="2"/>
  <c r="X232" i="2" s="1"/>
  <c r="X231" i="2" s="1"/>
  <c r="V233" i="2"/>
  <c r="V232" i="2" s="1"/>
  <c r="V231" i="2" s="1"/>
  <c r="AB232" i="2"/>
  <c r="AB231" i="2" s="1"/>
  <c r="AC230" i="2"/>
  <c r="AC229" i="2" s="1"/>
  <c r="AC228" i="2" s="1"/>
  <c r="AA230" i="2"/>
  <c r="AA229" i="2" s="1"/>
  <c r="AA228" i="2" s="1"/>
  <c r="Y230" i="2"/>
  <c r="Y229" i="2" s="1"/>
  <c r="Y228" i="2" s="1"/>
  <c r="W230" i="2"/>
  <c r="W229" i="2" s="1"/>
  <c r="W228" i="2" s="1"/>
  <c r="V230" i="2"/>
  <c r="V229" i="2" s="1"/>
  <c r="V228" i="2" s="1"/>
  <c r="AC224" i="2"/>
  <c r="AC223" i="2" s="1"/>
  <c r="AC222" i="2" s="1"/>
  <c r="AB224" i="2"/>
  <c r="AB223" i="2" s="1"/>
  <c r="AB222" i="2" s="1"/>
  <c r="Y224" i="2"/>
  <c r="Y223" i="2" s="1"/>
  <c r="Y222" i="2" s="1"/>
  <c r="X224" i="2"/>
  <c r="X223" i="2" s="1"/>
  <c r="X222" i="2" s="1"/>
  <c r="V224" i="2"/>
  <c r="V223" i="2" s="1"/>
  <c r="V222" i="2" s="1"/>
  <c r="AC220" i="2"/>
  <c r="AC219" i="2" s="1"/>
  <c r="AB220" i="2"/>
  <c r="AB219" i="2" s="1"/>
  <c r="AA220" i="2"/>
  <c r="AA219" i="2" s="1"/>
  <c r="Z220" i="2"/>
  <c r="Z219" i="2" s="1"/>
  <c r="Y220" i="2"/>
  <c r="Y219" i="2" s="1"/>
  <c r="X220" i="2"/>
  <c r="X219" i="2" s="1"/>
  <c r="W220" i="2"/>
  <c r="W219" i="2" s="1"/>
  <c r="V220" i="2"/>
  <c r="V219" i="2" s="1"/>
  <c r="AC216" i="2"/>
  <c r="AC215" i="2" s="1"/>
  <c r="AC214" i="2" s="1"/>
  <c r="AC213" i="2" s="1"/>
  <c r="AC212" i="2" s="1"/>
  <c r="AA216" i="2"/>
  <c r="AA215" i="2" s="1"/>
  <c r="AA214" i="2" s="1"/>
  <c r="AA213" i="2" s="1"/>
  <c r="AA212" i="2" s="1"/>
  <c r="Y216" i="2"/>
  <c r="Y215" i="2" s="1"/>
  <c r="Y214" i="2" s="1"/>
  <c r="Y213" i="2" s="1"/>
  <c r="Y212" i="2" s="1"/>
  <c r="W216" i="2"/>
  <c r="W215" i="2" s="1"/>
  <c r="W214" i="2" s="1"/>
  <c r="W213" i="2" s="1"/>
  <c r="W212" i="2" s="1"/>
  <c r="V216" i="2"/>
  <c r="V215" i="2" s="1"/>
  <c r="V214" i="2" s="1"/>
  <c r="V213" i="2" s="1"/>
  <c r="V212" i="2" s="1"/>
  <c r="AB210" i="2"/>
  <c r="AB209" i="2" s="1"/>
  <c r="AA210" i="2"/>
  <c r="X210" i="2"/>
  <c r="X209" i="2" s="1"/>
  <c r="W210" i="2"/>
  <c r="W209" i="2" s="1"/>
  <c r="V210" i="2"/>
  <c r="V209" i="2" s="1"/>
  <c r="AA209" i="2"/>
  <c r="AB208" i="2"/>
  <c r="AB207" i="2" s="1"/>
  <c r="AA208" i="2"/>
  <c r="AA207" i="2" s="1"/>
  <c r="X208" i="2"/>
  <c r="X207" i="2" s="1"/>
  <c r="W208" i="2"/>
  <c r="W207" i="2" s="1"/>
  <c r="V208" i="2"/>
  <c r="V207" i="2" s="1"/>
  <c r="AC205" i="2"/>
  <c r="AC204" i="2" s="1"/>
  <c r="AC203" i="2" s="1"/>
  <c r="AA205" i="2"/>
  <c r="AA204" i="2" s="1"/>
  <c r="AA203" i="2" s="1"/>
  <c r="Y205" i="2"/>
  <c r="Y204" i="2" s="1"/>
  <c r="Y203" i="2" s="1"/>
  <c r="W205" i="2"/>
  <c r="W204" i="2" s="1"/>
  <c r="W203" i="2" s="1"/>
  <c r="V205" i="2"/>
  <c r="V204" i="2" s="1"/>
  <c r="V203" i="2" s="1"/>
  <c r="AC202" i="2"/>
  <c r="AC201" i="2" s="1"/>
  <c r="AA202" i="2"/>
  <c r="Y202" i="2"/>
  <c r="Y201" i="2" s="1"/>
  <c r="W202" i="2"/>
  <c r="W201" i="2" s="1"/>
  <c r="V202" i="2"/>
  <c r="V201" i="2" s="1"/>
  <c r="AA201" i="2"/>
  <c r="AC200" i="2"/>
  <c r="AC199" i="2" s="1"/>
  <c r="AA200" i="2"/>
  <c r="Y200" i="2"/>
  <c r="Y199" i="2" s="1"/>
  <c r="W200" i="2"/>
  <c r="W199" i="2" s="1"/>
  <c r="V200" i="2"/>
  <c r="V199" i="2" s="1"/>
  <c r="AA199" i="2"/>
  <c r="AC197" i="2"/>
  <c r="AC196" i="2" s="1"/>
  <c r="AA197" i="2"/>
  <c r="AA196" i="2" s="1"/>
  <c r="Y197" i="2"/>
  <c r="Y196" i="2" s="1"/>
  <c r="W197" i="2"/>
  <c r="W196" i="2" s="1"/>
  <c r="V197" i="2"/>
  <c r="V196" i="2" s="1"/>
  <c r="AC195" i="2"/>
  <c r="AC194" i="2" s="1"/>
  <c r="AA195" i="2"/>
  <c r="AA194" i="2" s="1"/>
  <c r="Y195" i="2"/>
  <c r="Y194" i="2" s="1"/>
  <c r="W195" i="2"/>
  <c r="W194" i="2" s="1"/>
  <c r="V195" i="2"/>
  <c r="V194" i="2" s="1"/>
  <c r="AC189" i="2"/>
  <c r="AC188" i="2" s="1"/>
  <c r="AC187" i="2" s="1"/>
  <c r="AC186" i="2" s="1"/>
  <c r="AA189" i="2"/>
  <c r="AA188" i="2" s="1"/>
  <c r="AA187" i="2" s="1"/>
  <c r="AA186" i="2" s="1"/>
  <c r="Y189" i="2"/>
  <c r="Y188" i="2" s="1"/>
  <c r="Y187" i="2" s="1"/>
  <c r="Y186" i="2" s="1"/>
  <c r="W189" i="2"/>
  <c r="W188" i="2" s="1"/>
  <c r="W187" i="2" s="1"/>
  <c r="W186" i="2" s="1"/>
  <c r="V189" i="2"/>
  <c r="V188" i="2" s="1"/>
  <c r="V187" i="2" s="1"/>
  <c r="V186" i="2" s="1"/>
  <c r="AC180" i="2"/>
  <c r="AC179" i="2" s="1"/>
  <c r="AC178" i="2" s="1"/>
  <c r="AA180" i="2"/>
  <c r="AA179" i="2" s="1"/>
  <c r="AA178" i="2" s="1"/>
  <c r="Y180" i="2"/>
  <c r="Y179" i="2" s="1"/>
  <c r="Y178" i="2" s="1"/>
  <c r="W180" i="2"/>
  <c r="W179" i="2" s="1"/>
  <c r="W178" i="2" s="1"/>
  <c r="V180" i="2"/>
  <c r="V179" i="2" s="1"/>
  <c r="V178" i="2" s="1"/>
  <c r="AC177" i="2"/>
  <c r="AC176" i="2" s="1"/>
  <c r="AC175" i="2" s="1"/>
  <c r="AA177" i="2"/>
  <c r="AA176" i="2" s="1"/>
  <c r="AA175" i="2" s="1"/>
  <c r="Y177" i="2"/>
  <c r="Y176" i="2" s="1"/>
  <c r="Y175" i="2" s="1"/>
  <c r="W177" i="2"/>
  <c r="W176" i="2" s="1"/>
  <c r="W175" i="2" s="1"/>
  <c r="V177" i="2"/>
  <c r="V176" i="2" s="1"/>
  <c r="V175" i="2" s="1"/>
  <c r="AC174" i="2"/>
  <c r="AC173" i="2" s="1"/>
  <c r="AC172" i="2" s="1"/>
  <c r="Y174" i="2"/>
  <c r="Y173" i="2" s="1"/>
  <c r="Y172" i="2" s="1"/>
  <c r="W174" i="2"/>
  <c r="W173" i="2" s="1"/>
  <c r="W172" i="2" s="1"/>
  <c r="V174" i="2"/>
  <c r="V173" i="2" s="1"/>
  <c r="V172" i="2" s="1"/>
  <c r="AB171" i="2"/>
  <c r="AB170" i="2" s="1"/>
  <c r="AA171" i="2"/>
  <c r="AA170" i="2" s="1"/>
  <c r="X171" i="2"/>
  <c r="X170" i="2" s="1"/>
  <c r="W171" i="2"/>
  <c r="W170" i="2" s="1"/>
  <c r="V171" i="2"/>
  <c r="V170" i="2" s="1"/>
  <c r="AB169" i="2"/>
  <c r="AB168" i="2" s="1"/>
  <c r="AA169" i="2"/>
  <c r="AA168" i="2" s="1"/>
  <c r="X169" i="2"/>
  <c r="X168" i="2" s="1"/>
  <c r="W169" i="2"/>
  <c r="W168" i="2" s="1"/>
  <c r="V169" i="2"/>
  <c r="V168" i="2" s="1"/>
  <c r="AC166" i="2"/>
  <c r="AC165" i="2" s="1"/>
  <c r="AC164" i="2" s="1"/>
  <c r="AA166" i="2"/>
  <c r="AA165" i="2" s="1"/>
  <c r="AA164" i="2" s="1"/>
  <c r="Y166" i="2"/>
  <c r="Y165" i="2" s="1"/>
  <c r="Y164" i="2" s="1"/>
  <c r="W166" i="2"/>
  <c r="W165" i="2" s="1"/>
  <c r="W164" i="2" s="1"/>
  <c r="V166" i="2"/>
  <c r="V165" i="2" s="1"/>
  <c r="V164" i="2" s="1"/>
  <c r="AC163" i="2"/>
  <c r="AC162" i="2" s="1"/>
  <c r="AA163" i="2"/>
  <c r="AA162" i="2" s="1"/>
  <c r="Y163" i="2"/>
  <c r="Y162" i="2" s="1"/>
  <c r="W163" i="2"/>
  <c r="W162" i="2" s="1"/>
  <c r="V163" i="2"/>
  <c r="V162" i="2" s="1"/>
  <c r="AC161" i="2"/>
  <c r="AC160" i="2" s="1"/>
  <c r="AA161" i="2"/>
  <c r="AA160" i="2" s="1"/>
  <c r="Y161" i="2"/>
  <c r="Y160" i="2" s="1"/>
  <c r="W161" i="2"/>
  <c r="W160" i="2" s="1"/>
  <c r="V161" i="2"/>
  <c r="V160" i="2" s="1"/>
  <c r="AC158" i="2"/>
  <c r="AC157" i="2" s="1"/>
  <c r="AC156" i="2" s="1"/>
  <c r="AA158" i="2"/>
  <c r="AA157" i="2" s="1"/>
  <c r="AA156" i="2" s="1"/>
  <c r="Y158" i="2"/>
  <c r="Y157" i="2" s="1"/>
  <c r="Y156" i="2" s="1"/>
  <c r="W158" i="2"/>
  <c r="W157" i="2" s="1"/>
  <c r="W156" i="2" s="1"/>
  <c r="V158" i="2"/>
  <c r="V157" i="2" s="1"/>
  <c r="V156" i="2" s="1"/>
  <c r="AC155" i="2"/>
  <c r="AC154" i="2" s="1"/>
  <c r="AA155" i="2"/>
  <c r="AA154" i="2" s="1"/>
  <c r="Y155" i="2"/>
  <c r="Y154" i="2" s="1"/>
  <c r="W155" i="2"/>
  <c r="W154" i="2" s="1"/>
  <c r="V155" i="2"/>
  <c r="V154" i="2" s="1"/>
  <c r="AC153" i="2"/>
  <c r="AC152" i="2" s="1"/>
  <c r="AA153" i="2"/>
  <c r="AA152" i="2" s="1"/>
  <c r="Y153" i="2"/>
  <c r="Y152" i="2" s="1"/>
  <c r="W153" i="2"/>
  <c r="W152" i="2" s="1"/>
  <c r="V153" i="2"/>
  <c r="V152" i="2" s="1"/>
  <c r="AC150" i="2"/>
  <c r="AC149" i="2" s="1"/>
  <c r="AC148" i="2" s="1"/>
  <c r="AB150" i="2"/>
  <c r="AB149" i="2" s="1"/>
  <c r="AB148" i="2" s="1"/>
  <c r="Y150" i="2"/>
  <c r="Y149" i="2" s="1"/>
  <c r="Y148" i="2" s="1"/>
  <c r="X150" i="2"/>
  <c r="X149" i="2" s="1"/>
  <c r="X148" i="2" s="1"/>
  <c r="V150" i="2"/>
  <c r="V149" i="2" s="1"/>
  <c r="V148" i="2" s="1"/>
  <c r="AC144" i="2"/>
  <c r="AC143" i="2" s="1"/>
  <c r="AC142" i="2" s="1"/>
  <c r="AC141" i="2" s="1"/>
  <c r="AC140" i="2" s="1"/>
  <c r="AA144" i="2"/>
  <c r="AA143" i="2" s="1"/>
  <c r="AA142" i="2" s="1"/>
  <c r="AA141" i="2" s="1"/>
  <c r="Y144" i="2"/>
  <c r="Y143" i="2" s="1"/>
  <c r="Y142" i="2" s="1"/>
  <c r="Y141" i="2" s="1"/>
  <c r="Y140" i="2" s="1"/>
  <c r="W144" i="2"/>
  <c r="W143" i="2" s="1"/>
  <c r="W142" i="2" s="1"/>
  <c r="W141" i="2" s="1"/>
  <c r="V144" i="2"/>
  <c r="V143" i="2" s="1"/>
  <c r="V142" i="2" s="1"/>
  <c r="V141" i="2" s="1"/>
  <c r="AC138" i="2"/>
  <c r="AC137" i="2" s="1"/>
  <c r="AC136" i="2" s="1"/>
  <c r="AC135" i="2" s="1"/>
  <c r="AC134" i="2" s="1"/>
  <c r="AA138" i="2"/>
  <c r="Y138" i="2"/>
  <c r="Y137" i="2" s="1"/>
  <c r="Y136" i="2" s="1"/>
  <c r="Y135" i="2" s="1"/>
  <c r="Y134" i="2" s="1"/>
  <c r="W138" i="2"/>
  <c r="W137" i="2" s="1"/>
  <c r="W136" i="2" s="1"/>
  <c r="W135" i="2" s="1"/>
  <c r="W134" i="2" s="1"/>
  <c r="V138" i="2"/>
  <c r="V137" i="2" s="1"/>
  <c r="V136" i="2" s="1"/>
  <c r="V135" i="2" s="1"/>
  <c r="V134" i="2" s="1"/>
  <c r="AA137" i="2"/>
  <c r="AA136" i="2" s="1"/>
  <c r="AA135" i="2" s="1"/>
  <c r="AA134" i="2" s="1"/>
  <c r="AC130" i="2"/>
  <c r="AC129" i="2" s="1"/>
  <c r="AC128" i="2" s="1"/>
  <c r="AA130" i="2"/>
  <c r="Y130" i="2"/>
  <c r="W130" i="2"/>
  <c r="V130" i="2"/>
  <c r="V129" i="2" s="1"/>
  <c r="V128" i="2" s="1"/>
  <c r="AA129" i="2"/>
  <c r="AA128" i="2" s="1"/>
  <c r="Y129" i="2"/>
  <c r="Y128" i="2" s="1"/>
  <c r="W129" i="2"/>
  <c r="W128" i="2" s="1"/>
  <c r="AC127" i="2"/>
  <c r="AC126" i="2" s="1"/>
  <c r="AC125" i="2" s="1"/>
  <c r="AC124" i="2" s="1"/>
  <c r="AA127" i="2"/>
  <c r="AA126" i="2" s="1"/>
  <c r="AA125" i="2" s="1"/>
  <c r="AA124" i="2" s="1"/>
  <c r="AA123" i="2" s="1"/>
  <c r="AA122" i="2" s="1"/>
  <c r="Y127" i="2"/>
  <c r="Y126" i="2" s="1"/>
  <c r="Y125" i="2" s="1"/>
  <c r="Y124" i="2" s="1"/>
  <c r="W127" i="2"/>
  <c r="W126" i="2" s="1"/>
  <c r="W125" i="2" s="1"/>
  <c r="W124" i="2" s="1"/>
  <c r="V127" i="2"/>
  <c r="V126" i="2" s="1"/>
  <c r="V125" i="2" s="1"/>
  <c r="V124" i="2" s="1"/>
  <c r="AC121" i="2"/>
  <c r="AC120" i="2" s="1"/>
  <c r="AC119" i="2" s="1"/>
  <c r="AC118" i="2" s="1"/>
  <c r="AC117" i="2" s="1"/>
  <c r="AB121" i="2"/>
  <c r="AB120" i="2" s="1"/>
  <c r="AB119" i="2" s="1"/>
  <c r="AB118" i="2" s="1"/>
  <c r="AB117" i="2" s="1"/>
  <c r="Y121" i="2"/>
  <c r="Y120" i="2" s="1"/>
  <c r="Y119" i="2" s="1"/>
  <c r="Y118" i="2" s="1"/>
  <c r="Y117" i="2" s="1"/>
  <c r="X121" i="2"/>
  <c r="X120" i="2" s="1"/>
  <c r="X119" i="2" s="1"/>
  <c r="X118" i="2" s="1"/>
  <c r="X117" i="2" s="1"/>
  <c r="V121" i="2"/>
  <c r="V120" i="2" s="1"/>
  <c r="V119" i="2" s="1"/>
  <c r="V118" i="2" s="1"/>
  <c r="V117" i="2" s="1"/>
  <c r="AC116" i="2"/>
  <c r="AC115" i="2" s="1"/>
  <c r="AC114" i="2" s="1"/>
  <c r="AA116" i="2"/>
  <c r="Y116" i="2"/>
  <c r="Y115" i="2" s="1"/>
  <c r="Y114" i="2" s="1"/>
  <c r="W116" i="2"/>
  <c r="W115" i="2" s="1"/>
  <c r="W114" i="2" s="1"/>
  <c r="V116" i="2"/>
  <c r="V115" i="2" s="1"/>
  <c r="V114" i="2" s="1"/>
  <c r="AA115" i="2"/>
  <c r="AA114" i="2" s="1"/>
  <c r="AC113" i="2"/>
  <c r="AC112" i="2" s="1"/>
  <c r="AC111" i="2" s="1"/>
  <c r="AB113" i="2"/>
  <c r="AB112" i="2" s="1"/>
  <c r="AB111" i="2" s="1"/>
  <c r="Y113" i="2"/>
  <c r="Y112" i="2" s="1"/>
  <c r="Y111" i="2" s="1"/>
  <c r="X113" i="2"/>
  <c r="X112" i="2" s="1"/>
  <c r="X111" i="2" s="1"/>
  <c r="V113" i="2"/>
  <c r="V112" i="2" s="1"/>
  <c r="V111" i="2" s="1"/>
  <c r="AC110" i="2"/>
  <c r="AC109" i="2" s="1"/>
  <c r="AC108" i="2" s="1"/>
  <c r="AA110" i="2"/>
  <c r="AA109" i="2" s="1"/>
  <c r="AA108" i="2" s="1"/>
  <c r="Y110" i="2"/>
  <c r="Y109" i="2" s="1"/>
  <c r="Y108" i="2" s="1"/>
  <c r="W110" i="2"/>
  <c r="W109" i="2" s="1"/>
  <c r="W108" i="2" s="1"/>
  <c r="V110" i="2"/>
  <c r="V109" i="2" s="1"/>
  <c r="V108" i="2" s="1"/>
  <c r="AC107" i="2"/>
  <c r="AC106" i="2" s="1"/>
  <c r="AC105" i="2" s="1"/>
  <c r="AA107" i="2"/>
  <c r="AA106" i="2" s="1"/>
  <c r="AA105" i="2" s="1"/>
  <c r="Y107" i="2"/>
  <c r="Y106" i="2" s="1"/>
  <c r="Y105" i="2" s="1"/>
  <c r="W107" i="2"/>
  <c r="W106" i="2" s="1"/>
  <c r="W105" i="2" s="1"/>
  <c r="V107" i="2"/>
  <c r="V106" i="2" s="1"/>
  <c r="V105" i="2" s="1"/>
  <c r="AC104" i="2"/>
  <c r="AC103" i="2" s="1"/>
  <c r="AC102" i="2" s="1"/>
  <c r="AA104" i="2"/>
  <c r="Y104" i="2"/>
  <c r="Y103" i="2" s="1"/>
  <c r="Y102" i="2" s="1"/>
  <c r="W104" i="2"/>
  <c r="W103" i="2" s="1"/>
  <c r="W102" i="2" s="1"/>
  <c r="V104" i="2"/>
  <c r="V103" i="2" s="1"/>
  <c r="V102" i="2" s="1"/>
  <c r="AA103" i="2"/>
  <c r="AA102" i="2" s="1"/>
  <c r="AC101" i="2"/>
  <c r="AC100" i="2" s="1"/>
  <c r="AC99" i="2" s="1"/>
  <c r="AA101" i="2"/>
  <c r="AA100" i="2" s="1"/>
  <c r="AA99" i="2" s="1"/>
  <c r="Y101" i="2"/>
  <c r="Y100" i="2" s="1"/>
  <c r="Y99" i="2" s="1"/>
  <c r="W101" i="2"/>
  <c r="W100" i="2" s="1"/>
  <c r="W99" i="2" s="1"/>
  <c r="V101" i="2"/>
  <c r="V100" i="2" s="1"/>
  <c r="V99" i="2" s="1"/>
  <c r="AC98" i="2"/>
  <c r="AC97" i="2" s="1"/>
  <c r="AC96" i="2" s="1"/>
  <c r="AA98" i="2"/>
  <c r="AA97" i="2" s="1"/>
  <c r="AA96" i="2" s="1"/>
  <c r="Y98" i="2"/>
  <c r="Y97" i="2" s="1"/>
  <c r="Y96" i="2" s="1"/>
  <c r="W98" i="2"/>
  <c r="W97" i="2" s="1"/>
  <c r="W96" i="2" s="1"/>
  <c r="V98" i="2"/>
  <c r="V97" i="2" s="1"/>
  <c r="V96" i="2" s="1"/>
  <c r="AC95" i="2"/>
  <c r="AC94" i="2" s="1"/>
  <c r="AC93" i="2" s="1"/>
  <c r="AA95" i="2"/>
  <c r="Y95" i="2"/>
  <c r="Y94" i="2" s="1"/>
  <c r="Y93" i="2" s="1"/>
  <c r="W95" i="2"/>
  <c r="W94" i="2" s="1"/>
  <c r="W93" i="2" s="1"/>
  <c r="V95" i="2"/>
  <c r="V94" i="2" s="1"/>
  <c r="V93" i="2" s="1"/>
  <c r="AA94" i="2"/>
  <c r="AA93" i="2" s="1"/>
  <c r="AC92" i="2"/>
  <c r="AC91" i="2" s="1"/>
  <c r="AC90" i="2" s="1"/>
  <c r="AB92" i="2"/>
  <c r="AB91" i="2" s="1"/>
  <c r="AB90" i="2" s="1"/>
  <c r="Y92" i="2"/>
  <c r="Y91" i="2" s="1"/>
  <c r="Y90" i="2" s="1"/>
  <c r="X92" i="2"/>
  <c r="X91" i="2" s="1"/>
  <c r="X90" i="2" s="1"/>
  <c r="V92" i="2"/>
  <c r="V91" i="2" s="1"/>
  <c r="V90" i="2" s="1"/>
  <c r="AC87" i="2"/>
  <c r="AC86" i="2" s="1"/>
  <c r="AC85" i="2" s="1"/>
  <c r="AC84" i="2" s="1"/>
  <c r="AC83" i="2" s="1"/>
  <c r="AB87" i="2"/>
  <c r="AB86" i="2" s="1"/>
  <c r="AB85" i="2" s="1"/>
  <c r="AB84" i="2" s="1"/>
  <c r="AB83" i="2" s="1"/>
  <c r="Y87" i="2"/>
  <c r="Y86" i="2" s="1"/>
  <c r="Y85" i="2" s="1"/>
  <c r="Y84" i="2" s="1"/>
  <c r="Y83" i="2" s="1"/>
  <c r="X87" i="2"/>
  <c r="X86" i="2" s="1"/>
  <c r="X85" i="2" s="1"/>
  <c r="X84" i="2" s="1"/>
  <c r="X83" i="2" s="1"/>
  <c r="V87" i="2"/>
  <c r="V86" i="2" s="1"/>
  <c r="V85" i="2" s="1"/>
  <c r="V84" i="2" s="1"/>
  <c r="V83" i="2" s="1"/>
  <c r="AC82" i="2"/>
  <c r="AC81" i="2" s="1"/>
  <c r="AB82" i="2"/>
  <c r="AB81" i="2" s="1"/>
  <c r="Y82" i="2"/>
  <c r="Y81" i="2" s="1"/>
  <c r="X82" i="2"/>
  <c r="X81" i="2" s="1"/>
  <c r="V82" i="2"/>
  <c r="V81" i="2" s="1"/>
  <c r="AB80" i="2"/>
  <c r="AB79" i="2" s="1"/>
  <c r="AA80" i="2"/>
  <c r="AA79" i="2" s="1"/>
  <c r="X80" i="2"/>
  <c r="X79" i="2" s="1"/>
  <c r="W80" i="2"/>
  <c r="W79" i="2" s="1"/>
  <c r="V80" i="2"/>
  <c r="V79" i="2" s="1"/>
  <c r="AB78" i="2"/>
  <c r="AB77" i="2" s="1"/>
  <c r="AA78" i="2"/>
  <c r="AA77" i="2" s="1"/>
  <c r="X78" i="2"/>
  <c r="X77" i="2" s="1"/>
  <c r="W78" i="2"/>
  <c r="W77" i="2" s="1"/>
  <c r="V78" i="2"/>
  <c r="V77" i="2" s="1"/>
  <c r="AC70" i="2"/>
  <c r="AC69" i="2" s="1"/>
  <c r="AC68" i="2" s="1"/>
  <c r="AC67" i="2" s="1"/>
  <c r="AC66" i="2" s="1"/>
  <c r="AA70" i="2"/>
  <c r="AA69" i="2" s="1"/>
  <c r="AA68" i="2" s="1"/>
  <c r="AA67" i="2" s="1"/>
  <c r="AA66" i="2" s="1"/>
  <c r="Y70" i="2"/>
  <c r="Y69" i="2" s="1"/>
  <c r="Y68" i="2" s="1"/>
  <c r="Y67" i="2" s="1"/>
  <c r="Y66" i="2" s="1"/>
  <c r="W70" i="2"/>
  <c r="W69" i="2" s="1"/>
  <c r="W68" i="2" s="1"/>
  <c r="W67" i="2" s="1"/>
  <c r="W66" i="2" s="1"/>
  <c r="V70" i="2"/>
  <c r="V69" i="2" s="1"/>
  <c r="V68" i="2" s="1"/>
  <c r="V67" i="2" s="1"/>
  <c r="V66" i="2" s="1"/>
  <c r="AC65" i="2"/>
  <c r="AC64" i="2" s="1"/>
  <c r="AA65" i="2"/>
  <c r="AA64" i="2" s="1"/>
  <c r="Y65" i="2"/>
  <c r="Y64" i="2" s="1"/>
  <c r="W65" i="2"/>
  <c r="W64" i="2" s="1"/>
  <c r="V65" i="2"/>
  <c r="V64" i="2" s="1"/>
  <c r="AC63" i="2"/>
  <c r="AC62" i="2" s="1"/>
  <c r="AA63" i="2"/>
  <c r="Y63" i="2"/>
  <c r="Y62" i="2" s="1"/>
  <c r="W63" i="2"/>
  <c r="W62" i="2" s="1"/>
  <c r="V63" i="2"/>
  <c r="V62" i="2" s="1"/>
  <c r="AA62" i="2"/>
  <c r="AC61" i="2"/>
  <c r="AC60" i="2" s="1"/>
  <c r="AA61" i="2"/>
  <c r="Y61" i="2"/>
  <c r="Y60" i="2" s="1"/>
  <c r="W61" i="2"/>
  <c r="W60" i="2" s="1"/>
  <c r="V61" i="2"/>
  <c r="V60" i="2" s="1"/>
  <c r="AA60" i="2"/>
  <c r="AB56" i="2"/>
  <c r="AB55" i="2" s="1"/>
  <c r="AB54" i="2" s="1"/>
  <c r="AA56" i="2"/>
  <c r="AA55" i="2" s="1"/>
  <c r="AA54" i="2" s="1"/>
  <c r="X56" i="2"/>
  <c r="X55" i="2" s="1"/>
  <c r="X54" i="2" s="1"/>
  <c r="W56" i="2"/>
  <c r="W55" i="2" s="1"/>
  <c r="W54" i="2" s="1"/>
  <c r="V56" i="2"/>
  <c r="V55" i="2" s="1"/>
  <c r="V54" i="2" s="1"/>
  <c r="AA52" i="2"/>
  <c r="AA51" i="2" s="1"/>
  <c r="W52" i="2"/>
  <c r="W51" i="2" s="1"/>
  <c r="AC52" i="2"/>
  <c r="AC51" i="2" s="1"/>
  <c r="Y52" i="2"/>
  <c r="Y51" i="2" s="1"/>
  <c r="V52" i="2"/>
  <c r="V51" i="2" s="1"/>
  <c r="AC50" i="2"/>
  <c r="AC49" i="2" s="1"/>
  <c r="AC48" i="2" s="1"/>
  <c r="AA50" i="2"/>
  <c r="AA49" i="2" s="1"/>
  <c r="AA48" i="2" s="1"/>
  <c r="Y50" i="2"/>
  <c r="Y49" i="2" s="1"/>
  <c r="Y48" i="2" s="1"/>
  <c r="W50" i="2"/>
  <c r="W49" i="2" s="1"/>
  <c r="W48" i="2" s="1"/>
  <c r="V50" i="2"/>
  <c r="V49" i="2" s="1"/>
  <c r="V48" i="2" s="1"/>
  <c r="AC47" i="2"/>
  <c r="AC46" i="2" s="1"/>
  <c r="AC45" i="2" s="1"/>
  <c r="AA47" i="2"/>
  <c r="AA46" i="2" s="1"/>
  <c r="AA45" i="2" s="1"/>
  <c r="Y47" i="2"/>
  <c r="Y46" i="2" s="1"/>
  <c r="Y45" i="2" s="1"/>
  <c r="W47" i="2"/>
  <c r="W46" i="2" s="1"/>
  <c r="W45" i="2" s="1"/>
  <c r="V47" i="2"/>
  <c r="V46" i="2" s="1"/>
  <c r="V45" i="2" s="1"/>
  <c r="AC44" i="2"/>
  <c r="AC43" i="2" s="1"/>
  <c r="AC42" i="2" s="1"/>
  <c r="AA44" i="2"/>
  <c r="AA43" i="2" s="1"/>
  <c r="AA42" i="2" s="1"/>
  <c r="Y44" i="2"/>
  <c r="Y43" i="2" s="1"/>
  <c r="Y42" i="2" s="1"/>
  <c r="W44" i="2"/>
  <c r="W43" i="2" s="1"/>
  <c r="W42" i="2" s="1"/>
  <c r="V44" i="2"/>
  <c r="V43" i="2" s="1"/>
  <c r="V42" i="2" s="1"/>
  <c r="AC41" i="2"/>
  <c r="AC40" i="2" s="1"/>
  <c r="AC39" i="2" s="1"/>
  <c r="AA41" i="2"/>
  <c r="AA40" i="2" s="1"/>
  <c r="AA39" i="2" s="1"/>
  <c r="Y41" i="2"/>
  <c r="Y40" i="2" s="1"/>
  <c r="Y39" i="2" s="1"/>
  <c r="W41" i="2"/>
  <c r="W40" i="2" s="1"/>
  <c r="W39" i="2" s="1"/>
  <c r="V41" i="2"/>
  <c r="V40" i="2" s="1"/>
  <c r="V39" i="2" s="1"/>
  <c r="AC38" i="2"/>
  <c r="AC37" i="2" s="1"/>
  <c r="AC36" i="2" s="1"/>
  <c r="AA38" i="2"/>
  <c r="AA37" i="2" s="1"/>
  <c r="AA36" i="2" s="1"/>
  <c r="Y38" i="2"/>
  <c r="Y37" i="2" s="1"/>
  <c r="Y36" i="2" s="1"/>
  <c r="W38" i="2"/>
  <c r="W37" i="2" s="1"/>
  <c r="W36" i="2" s="1"/>
  <c r="V38" i="2"/>
  <c r="V37" i="2" s="1"/>
  <c r="V36" i="2" s="1"/>
  <c r="AC35" i="2"/>
  <c r="AC34" i="2" s="1"/>
  <c r="AC33" i="2" s="1"/>
  <c r="AA35" i="2"/>
  <c r="AA34" i="2" s="1"/>
  <c r="AA33" i="2" s="1"/>
  <c r="Y35" i="2"/>
  <c r="Y34" i="2" s="1"/>
  <c r="Y33" i="2" s="1"/>
  <c r="W35" i="2"/>
  <c r="W34" i="2" s="1"/>
  <c r="W33" i="2" s="1"/>
  <c r="V35" i="2"/>
  <c r="V34" i="2" s="1"/>
  <c r="V33" i="2" s="1"/>
  <c r="AC32" i="2"/>
  <c r="AC31" i="2" s="1"/>
  <c r="AA32" i="2"/>
  <c r="Y32" i="2"/>
  <c r="Y31" i="2" s="1"/>
  <c r="W32" i="2"/>
  <c r="W31" i="2" s="1"/>
  <c r="V32" i="2"/>
  <c r="V31" i="2" s="1"/>
  <c r="AA31" i="2"/>
  <c r="AC30" i="2"/>
  <c r="AC29" i="2" s="1"/>
  <c r="AA30" i="2"/>
  <c r="AA29" i="2" s="1"/>
  <c r="Y30" i="2"/>
  <c r="Y29" i="2" s="1"/>
  <c r="W30" i="2"/>
  <c r="W29" i="2" s="1"/>
  <c r="V30" i="2"/>
  <c r="V29" i="2" s="1"/>
  <c r="AC28" i="2"/>
  <c r="AC27" i="2" s="1"/>
  <c r="AA28" i="2"/>
  <c r="AA27" i="2" s="1"/>
  <c r="Y28" i="2"/>
  <c r="Y27" i="2" s="1"/>
  <c r="W28" i="2"/>
  <c r="W27" i="2" s="1"/>
  <c r="V28" i="2"/>
  <c r="V27" i="2" s="1"/>
  <c r="AC25" i="2"/>
  <c r="AC24" i="2" s="1"/>
  <c r="AC23" i="2" s="1"/>
  <c r="AA25" i="2"/>
  <c r="AA24" i="2" s="1"/>
  <c r="AA23" i="2" s="1"/>
  <c r="Y25" i="2"/>
  <c r="Y24" i="2" s="1"/>
  <c r="Y23" i="2" s="1"/>
  <c r="W25" i="2"/>
  <c r="W24" i="2" s="1"/>
  <c r="W23" i="2" s="1"/>
  <c r="V25" i="2"/>
  <c r="V24" i="2" s="1"/>
  <c r="V23" i="2" s="1"/>
  <c r="AC22" i="2"/>
  <c r="AC21" i="2" s="1"/>
  <c r="AB22" i="2"/>
  <c r="AB21" i="2" s="1"/>
  <c r="Y22" i="2"/>
  <c r="Y21" i="2" s="1"/>
  <c r="X22" i="2"/>
  <c r="X21" i="2" s="1"/>
  <c r="V22" i="2"/>
  <c r="V21" i="2" s="1"/>
  <c r="AC20" i="2"/>
  <c r="AC19" i="2" s="1"/>
  <c r="AB20" i="2"/>
  <c r="AB19" i="2" s="1"/>
  <c r="Y20" i="2"/>
  <c r="Y19" i="2" s="1"/>
  <c r="X20" i="2"/>
  <c r="X19" i="2" s="1"/>
  <c r="V20" i="2"/>
  <c r="V19" i="2" s="1"/>
  <c r="AC17" i="2"/>
  <c r="AC16" i="2" s="1"/>
  <c r="AB17" i="2"/>
  <c r="AB16" i="2" s="1"/>
  <c r="Y17" i="2"/>
  <c r="Y16" i="2" s="1"/>
  <c r="X17" i="2"/>
  <c r="X16" i="2" s="1"/>
  <c r="V17" i="2"/>
  <c r="V16" i="2" s="1"/>
  <c r="AC15" i="2"/>
  <c r="AC14" i="2" s="1"/>
  <c r="AB15" i="2"/>
  <c r="AB14" i="2" s="1"/>
  <c r="Y15" i="2"/>
  <c r="Y14" i="2" s="1"/>
  <c r="X15" i="2"/>
  <c r="X14" i="2" s="1"/>
  <c r="V15" i="2"/>
  <c r="V14" i="2" s="1"/>
  <c r="AC13" i="2"/>
  <c r="AC12" i="2" s="1"/>
  <c r="AB13" i="2"/>
  <c r="AB12" i="2" s="1"/>
  <c r="Y13" i="2"/>
  <c r="Y12" i="2" s="1"/>
  <c r="X13" i="2"/>
  <c r="X12" i="2" s="1"/>
  <c r="V13" i="2"/>
  <c r="V12" i="2" s="1"/>
  <c r="V193" i="2" l="1"/>
  <c r="AC193" i="2"/>
  <c r="AA206" i="2"/>
  <c r="AA374" i="2"/>
  <c r="AA373" i="2" s="1"/>
  <c r="V151" i="2"/>
  <c r="W193" i="2"/>
  <c r="Y18" i="2"/>
  <c r="AB284" i="2"/>
  <c r="AB283" i="2" s="1"/>
  <c r="AB282" i="2" s="1"/>
  <c r="AA159" i="2"/>
  <c r="Y366" i="2"/>
  <c r="Y365" i="2" s="1"/>
  <c r="AA354" i="2"/>
  <c r="X11" i="2"/>
  <c r="AA198" i="2"/>
  <c r="Y11" i="2"/>
  <c r="Y198" i="2"/>
  <c r="Y322" i="2"/>
  <c r="Y321" i="2" s="1"/>
  <c r="V284" i="2"/>
  <c r="V283" i="2" s="1"/>
  <c r="V282" i="2" s="1"/>
  <c r="W198" i="2"/>
  <c r="AC18" i="2"/>
  <c r="V206" i="2"/>
  <c r="AC316" i="2"/>
  <c r="AC315" i="2" s="1"/>
  <c r="AC314" i="2" s="1"/>
  <c r="AC227" i="2"/>
  <c r="AC226" i="2" s="1"/>
  <c r="V303" i="2"/>
  <c r="V302" i="2" s="1"/>
  <c r="AC284" i="2"/>
  <c r="AC283" i="2" s="1"/>
  <c r="AC282" i="2" s="1"/>
  <c r="Y332" i="2"/>
  <c r="Y331" i="2" s="1"/>
  <c r="Y330" i="2" s="1"/>
  <c r="AB167" i="2"/>
  <c r="V294" i="2"/>
  <c r="V290" i="2" s="1"/>
  <c r="V289" i="2" s="1"/>
  <c r="W332" i="2"/>
  <c r="W331" i="2" s="1"/>
  <c r="W330" i="2" s="1"/>
  <c r="V227" i="2"/>
  <c r="V226" i="2" s="1"/>
  <c r="X206" i="2"/>
  <c r="Y139" i="2"/>
  <c r="V140" i="2"/>
  <c r="V139" i="2"/>
  <c r="Y303" i="2"/>
  <c r="Y302" i="2" s="1"/>
  <c r="V316" i="2"/>
  <c r="V315" i="2" s="1"/>
  <c r="V314" i="2" s="1"/>
  <c r="W366" i="2"/>
  <c r="W365" i="2" s="1"/>
  <c r="V374" i="2"/>
  <c r="AC374" i="2"/>
  <c r="Y151" i="2"/>
  <c r="X284" i="2"/>
  <c r="X283" i="2" s="1"/>
  <c r="X282" i="2" s="1"/>
  <c r="W316" i="2"/>
  <c r="W315" i="2" s="1"/>
  <c r="W314" i="2" s="1"/>
  <c r="W206" i="2"/>
  <c r="W192" i="2" s="1"/>
  <c r="W140" i="2"/>
  <c r="W139" i="2"/>
  <c r="Y26" i="2"/>
  <c r="V167" i="2"/>
  <c r="X18" i="2"/>
  <c r="AC366" i="2"/>
  <c r="AC365" i="2" s="1"/>
  <c r="AA366" i="2"/>
  <c r="AA365" i="2" s="1"/>
  <c r="W59" i="2"/>
  <c r="W58" i="2" s="1"/>
  <c r="W57" i="2" s="1"/>
  <c r="AA151" i="2"/>
  <c r="Y193" i="2"/>
  <c r="AA332" i="2"/>
  <c r="AA331" i="2" s="1"/>
  <c r="AA330" i="2" s="1"/>
  <c r="V366" i="2"/>
  <c r="V365" i="2" s="1"/>
  <c r="W374" i="2"/>
  <c r="W151" i="2"/>
  <c r="X167" i="2"/>
  <c r="AA167" i="2"/>
  <c r="AB303" i="2"/>
  <c r="AB302" i="2" s="1"/>
  <c r="Y316" i="2"/>
  <c r="Y315" i="2" s="1"/>
  <c r="Y314" i="2" s="1"/>
  <c r="W184" i="2"/>
  <c r="W185" i="2"/>
  <c r="Y185" i="2"/>
  <c r="Y184" i="2"/>
  <c r="Y343" i="2"/>
  <c r="Y342" i="2" s="1"/>
  <c r="AC151" i="2"/>
  <c r="AA193" i="2"/>
  <c r="X294" i="2"/>
  <c r="Y354" i="2"/>
  <c r="Y218" i="2"/>
  <c r="Y217" i="2" s="1"/>
  <c r="Y211" i="2" s="1"/>
  <c r="AC218" i="2"/>
  <c r="AC217" i="2" s="1"/>
  <c r="AC211" i="2" s="1"/>
  <c r="Y294" i="2"/>
  <c r="AA316" i="2"/>
  <c r="AA315" i="2" s="1"/>
  <c r="AA314" i="2" s="1"/>
  <c r="X76" i="2"/>
  <c r="X75" i="2" s="1"/>
  <c r="X74" i="2" s="1"/>
  <c r="V185" i="2"/>
  <c r="V184" i="2"/>
  <c r="AC185" i="2"/>
  <c r="AC184" i="2"/>
  <c r="W354" i="2"/>
  <c r="W373" i="2"/>
  <c r="AC294" i="2"/>
  <c r="Y123" i="2"/>
  <c r="Y122" i="2" s="1"/>
  <c r="X303" i="2"/>
  <c r="X302" i="2" s="1"/>
  <c r="V354" i="2"/>
  <c r="AC354" i="2"/>
  <c r="V373" i="2"/>
  <c r="V343" i="2"/>
  <c r="V342" i="2" s="1"/>
  <c r="V198" i="2"/>
  <c r="V192" i="2" s="1"/>
  <c r="AC198" i="2"/>
  <c r="Y284" i="2"/>
  <c r="Y283" i="2" s="1"/>
  <c r="Y282" i="2" s="1"/>
  <c r="AC303" i="2"/>
  <c r="AC302" i="2" s="1"/>
  <c r="AB294" i="2"/>
  <c r="AB290" i="2" s="1"/>
  <c r="AB289" i="2" s="1"/>
  <c r="AC322" i="2"/>
  <c r="AC321" i="2" s="1"/>
  <c r="Y374" i="2"/>
  <c r="V123" i="2"/>
  <c r="V122" i="2" s="1"/>
  <c r="W167" i="2"/>
  <c r="AB218" i="2"/>
  <c r="AB217" i="2" s="1"/>
  <c r="V260" i="2"/>
  <c r="V241" i="2" s="1"/>
  <c r="V240" i="2" s="1"/>
  <c r="V218" i="2"/>
  <c r="V217" i="2" s="1"/>
  <c r="V211" i="2" s="1"/>
  <c r="X218" i="2"/>
  <c r="X217" i="2" s="1"/>
  <c r="V332" i="2"/>
  <c r="V331" i="2" s="1"/>
  <c r="V330" i="2" s="1"/>
  <c r="V11" i="2"/>
  <c r="AB206" i="2"/>
  <c r="W123" i="2"/>
  <c r="W122" i="2" s="1"/>
  <c r="Y227" i="2"/>
  <c r="Y225" i="2" s="1"/>
  <c r="AC260" i="2"/>
  <c r="AC241" i="2" s="1"/>
  <c r="AC240" i="2" s="1"/>
  <c r="AC332" i="2"/>
  <c r="AC331" i="2" s="1"/>
  <c r="AC330" i="2" s="1"/>
  <c r="AC343" i="2"/>
  <c r="AC342" i="2" s="1"/>
  <c r="Y59" i="2"/>
  <c r="Y58" i="2" s="1"/>
  <c r="Y57" i="2" s="1"/>
  <c r="V322" i="2"/>
  <c r="V321" i="2" s="1"/>
  <c r="AA140" i="2"/>
  <c r="AA139" i="2"/>
  <c r="AA184" i="2"/>
  <c r="AA185" i="2"/>
  <c r="AC26" i="2"/>
  <c r="AB11" i="2"/>
  <c r="AC139" i="2"/>
  <c r="AC11" i="2"/>
  <c r="AA26" i="2"/>
  <c r="Y89" i="2"/>
  <c r="Y88" i="2" s="1"/>
  <c r="W159" i="2"/>
  <c r="AC123" i="2"/>
  <c r="AC122" i="2" s="1"/>
  <c r="V18" i="2"/>
  <c r="AB18" i="2"/>
  <c r="Y159" i="2"/>
  <c r="W26" i="2"/>
  <c r="V76" i="2"/>
  <c r="V75" i="2" s="1"/>
  <c r="V74" i="2" s="1"/>
  <c r="AB76" i="2"/>
  <c r="AB75" i="2" s="1"/>
  <c r="AB74" i="2" s="1"/>
  <c r="AC89" i="2"/>
  <c r="AC88" i="2" s="1"/>
  <c r="AA260" i="2"/>
  <c r="W260" i="2"/>
  <c r="V59" i="2"/>
  <c r="V58" i="2" s="1"/>
  <c r="V57" i="2" s="1"/>
  <c r="AC59" i="2"/>
  <c r="AC58" i="2" s="1"/>
  <c r="AC57" i="2" s="1"/>
  <c r="AA59" i="2"/>
  <c r="AA58" i="2" s="1"/>
  <c r="AA57" i="2" s="1"/>
  <c r="AC159" i="2"/>
  <c r="AC225" i="2"/>
  <c r="V159" i="2"/>
  <c r="Y260" i="2"/>
  <c r="Y241" i="2" s="1"/>
  <c r="V225" i="2"/>
  <c r="V26" i="2"/>
  <c r="V89" i="2"/>
  <c r="V88" i="2" s="1"/>
  <c r="Y407" i="1"/>
  <c r="X406" i="1"/>
  <c r="X405" i="1" s="1"/>
  <c r="W406" i="1"/>
  <c r="W405" i="1" s="1"/>
  <c r="V406" i="1"/>
  <c r="V405" i="1" s="1"/>
  <c r="X404" i="1"/>
  <c r="V403" i="1"/>
  <c r="X402" i="1"/>
  <c r="X401" i="1" s="1"/>
  <c r="Y401" i="1"/>
  <c r="Y400" i="1" s="1"/>
  <c r="W401" i="1"/>
  <c r="W400" i="1" s="1"/>
  <c r="V401" i="1"/>
  <c r="X399" i="1"/>
  <c r="X398" i="1" s="1"/>
  <c r="Y398" i="1"/>
  <c r="W398" i="1"/>
  <c r="V398" i="1"/>
  <c r="X397" i="1"/>
  <c r="Y396" i="1"/>
  <c r="Y395" i="1" s="1"/>
  <c r="W396" i="1"/>
  <c r="V396" i="1"/>
  <c r="V395" i="1" s="1"/>
  <c r="X391" i="1"/>
  <c r="X390" i="1"/>
  <c r="X389" i="1"/>
  <c r="X388" i="1" s="1"/>
  <c r="Y388" i="1"/>
  <c r="W388" i="1"/>
  <c r="V388" i="1"/>
  <c r="X387" i="1"/>
  <c r="Y386" i="1"/>
  <c r="W386" i="1"/>
  <c r="V386" i="1"/>
  <c r="X385" i="1"/>
  <c r="X384" i="1" s="1"/>
  <c r="Y384" i="1"/>
  <c r="W384" i="1"/>
  <c r="V384" i="1"/>
  <c r="X378" i="1"/>
  <c r="X377" i="1" s="1"/>
  <c r="X376" i="1" s="1"/>
  <c r="X375" i="1" s="1"/>
  <c r="Y377" i="1"/>
  <c r="W377" i="1"/>
  <c r="W376" i="1" s="1"/>
  <c r="W375" i="1" s="1"/>
  <c r="V377" i="1"/>
  <c r="V376" i="1" s="1"/>
  <c r="V375" i="1" s="1"/>
  <c r="Y376" i="1"/>
  <c r="Y375" i="1" s="1"/>
  <c r="W374" i="1"/>
  <c r="W373" i="1" s="1"/>
  <c r="W372" i="1" s="1"/>
  <c r="W371" i="1" s="1"/>
  <c r="Y373" i="1"/>
  <c r="Y372" i="1" s="1"/>
  <c r="Y371" i="1" s="1"/>
  <c r="X373" i="1"/>
  <c r="X372" i="1" s="1"/>
  <c r="X371" i="1" s="1"/>
  <c r="V373" i="1"/>
  <c r="V372" i="1" s="1"/>
  <c r="V371" i="1" s="1"/>
  <c r="X369" i="1"/>
  <c r="Y368" i="1"/>
  <c r="Y367" i="1" s="1"/>
  <c r="Y366" i="1" s="1"/>
  <c r="X368" i="1"/>
  <c r="X367" i="1" s="1"/>
  <c r="X366" i="1" s="1"/>
  <c r="W368" i="1"/>
  <c r="W367" i="1" s="1"/>
  <c r="W366" i="1" s="1"/>
  <c r="V368" i="1"/>
  <c r="V367" i="1" s="1"/>
  <c r="V366" i="1" s="1"/>
  <c r="X362" i="1"/>
  <c r="Y361" i="1"/>
  <c r="W361" i="1"/>
  <c r="V361" i="1"/>
  <c r="X360" i="1"/>
  <c r="Y359" i="1"/>
  <c r="W359" i="1"/>
  <c r="V359" i="1"/>
  <c r="X358" i="1"/>
  <c r="Y357" i="1"/>
  <c r="W357" i="1"/>
  <c r="W356" i="1" s="1"/>
  <c r="W355" i="1" s="1"/>
  <c r="W354" i="1" s="1"/>
  <c r="V357" i="1"/>
  <c r="W352" i="1"/>
  <c r="Y351" i="1"/>
  <c r="Y350" i="1" s="1"/>
  <c r="X351" i="1"/>
  <c r="X350" i="1" s="1"/>
  <c r="V351" i="1"/>
  <c r="V350" i="1" s="1"/>
  <c r="W349" i="1"/>
  <c r="W348" i="1" s="1"/>
  <c r="Y348" i="1"/>
  <c r="X348" i="1"/>
  <c r="V348" i="1"/>
  <c r="W347" i="1"/>
  <c r="Y346" i="1"/>
  <c r="X346" i="1"/>
  <c r="X345" i="1" s="1"/>
  <c r="V346" i="1"/>
  <c r="V345" i="1" s="1"/>
  <c r="W343" i="1"/>
  <c r="W342" i="1" s="1"/>
  <c r="W341" i="1" s="1"/>
  <c r="Y342" i="1"/>
  <c r="X342" i="1"/>
  <c r="X341" i="1" s="1"/>
  <c r="V342" i="1"/>
  <c r="V341" i="1" s="1"/>
  <c r="Y341" i="1"/>
  <c r="W340" i="1"/>
  <c r="W339" i="1"/>
  <c r="Y338" i="1"/>
  <c r="Y337" i="1" s="1"/>
  <c r="X338" i="1"/>
  <c r="X337" i="1" s="1"/>
  <c r="V338" i="1"/>
  <c r="V337" i="1" s="1"/>
  <c r="W336" i="1"/>
  <c r="Y335" i="1"/>
  <c r="Y334" i="1" s="1"/>
  <c r="X335" i="1"/>
  <c r="X334" i="1" s="1"/>
  <c r="V335" i="1"/>
  <c r="V334" i="1" s="1"/>
  <c r="W332" i="1"/>
  <c r="W331" i="1" s="1"/>
  <c r="W330" i="1" s="1"/>
  <c r="W329" i="1" s="1"/>
  <c r="Y331" i="1"/>
  <c r="Y330" i="1" s="1"/>
  <c r="Y329" i="1" s="1"/>
  <c r="X331" i="1"/>
  <c r="X330" i="1" s="1"/>
  <c r="X329" i="1" s="1"/>
  <c r="V331" i="1"/>
  <c r="V330" i="1" s="1"/>
  <c r="V329" i="1" s="1"/>
  <c r="W327" i="1"/>
  <c r="Y326" i="1"/>
  <c r="Y325" i="1" s="1"/>
  <c r="X326" i="1"/>
  <c r="X325" i="1" s="1"/>
  <c r="V326" i="1"/>
  <c r="V325" i="1" s="1"/>
  <c r="X324" i="1"/>
  <c r="X323" i="1" s="1"/>
  <c r="Y323" i="1"/>
  <c r="W323" i="1"/>
  <c r="V323" i="1"/>
  <c r="X322" i="1"/>
  <c r="X321" i="1" s="1"/>
  <c r="Y321" i="1"/>
  <c r="W321" i="1"/>
  <c r="V321" i="1"/>
  <c r="X320" i="1"/>
  <c r="Y319" i="1"/>
  <c r="Y318" i="1" s="1"/>
  <c r="W319" i="1"/>
  <c r="W318" i="1" s="1"/>
  <c r="V319" i="1"/>
  <c r="X317" i="1"/>
  <c r="X316" i="1" s="1"/>
  <c r="X315" i="1" s="1"/>
  <c r="Y316" i="1"/>
  <c r="Y315" i="1" s="1"/>
  <c r="W316" i="1"/>
  <c r="W315" i="1" s="1"/>
  <c r="V316" i="1"/>
  <c r="V315" i="1" s="1"/>
  <c r="X313" i="1"/>
  <c r="X312" i="1" s="1"/>
  <c r="Y312" i="1"/>
  <c r="W312" i="1"/>
  <c r="V312" i="1"/>
  <c r="X311" i="1"/>
  <c r="X310" i="1" s="1"/>
  <c r="Y310" i="1"/>
  <c r="W310" i="1"/>
  <c r="V310" i="1"/>
  <c r="V309" i="1" s="1"/>
  <c r="V308" i="1" s="1"/>
  <c r="W307" i="1"/>
  <c r="W306" i="1" s="1"/>
  <c r="W305" i="1" s="1"/>
  <c r="Y306" i="1"/>
  <c r="Y305" i="1" s="1"/>
  <c r="X306" i="1"/>
  <c r="X305" i="1" s="1"/>
  <c r="V306" i="1"/>
  <c r="V305" i="1" s="1"/>
  <c r="X301" i="1"/>
  <c r="Y300" i="1"/>
  <c r="Y299" i="1" s="1"/>
  <c r="W300" i="1"/>
  <c r="W299" i="1" s="1"/>
  <c r="V300" i="1"/>
  <c r="V299" i="1" s="1"/>
  <c r="Y297" i="1"/>
  <c r="Y296" i="1" s="1"/>
  <c r="W297" i="1"/>
  <c r="W296" i="1" s="1"/>
  <c r="V297" i="1"/>
  <c r="V296" i="1" s="1"/>
  <c r="X295" i="1"/>
  <c r="X294" i="1" s="1"/>
  <c r="X293" i="1" s="1"/>
  <c r="Y294" i="1"/>
  <c r="Y293" i="1" s="1"/>
  <c r="W294" i="1"/>
  <c r="W293" i="1" s="1"/>
  <c r="V294" i="1"/>
  <c r="V293" i="1" s="1"/>
  <c r="Y290" i="1"/>
  <c r="Y289" i="1" s="1"/>
  <c r="W290" i="1"/>
  <c r="V290" i="1"/>
  <c r="V289" i="1" s="1"/>
  <c r="W288" i="1"/>
  <c r="Y287" i="1"/>
  <c r="Y286" i="1" s="1"/>
  <c r="X287" i="1"/>
  <c r="X286" i="1" s="1"/>
  <c r="V287" i="1"/>
  <c r="V286" i="1" s="1"/>
  <c r="W285" i="1"/>
  <c r="Y284" i="1"/>
  <c r="Y283" i="1" s="1"/>
  <c r="X284" i="1"/>
  <c r="X283" i="1" s="1"/>
  <c r="V284" i="1"/>
  <c r="V283" i="1" s="1"/>
  <c r="Y281" i="1"/>
  <c r="Y280" i="1" s="1"/>
  <c r="W281" i="1"/>
  <c r="W280" i="1" s="1"/>
  <c r="V281" i="1"/>
  <c r="V280" i="1" s="1"/>
  <c r="X279" i="1"/>
  <c r="Y278" i="1"/>
  <c r="Y277" i="1" s="1"/>
  <c r="W278" i="1"/>
  <c r="W277" i="1" s="1"/>
  <c r="V278" i="1"/>
  <c r="V277" i="1" s="1"/>
  <c r="X276" i="1"/>
  <c r="Y275" i="1"/>
  <c r="Y274" i="1" s="1"/>
  <c r="W275" i="1"/>
  <c r="W274" i="1" s="1"/>
  <c r="V275" i="1"/>
  <c r="V274" i="1" s="1"/>
  <c r="X273" i="1"/>
  <c r="Y272" i="1"/>
  <c r="Y271" i="1" s="1"/>
  <c r="W272" i="1"/>
  <c r="W271" i="1" s="1"/>
  <c r="V272" i="1"/>
  <c r="V271" i="1" s="1"/>
  <c r="X270" i="1"/>
  <c r="X269" i="1" s="1"/>
  <c r="X268" i="1" s="1"/>
  <c r="Y269" i="1"/>
  <c r="Y268" i="1" s="1"/>
  <c r="W269" i="1"/>
  <c r="W268" i="1" s="1"/>
  <c r="V269" i="1"/>
  <c r="V268" i="1" s="1"/>
  <c r="W267" i="1"/>
  <c r="W266" i="1" s="1"/>
  <c r="W265" i="1" s="1"/>
  <c r="Y266" i="1"/>
  <c r="Y265" i="1" s="1"/>
  <c r="X266" i="1"/>
  <c r="X265" i="1" s="1"/>
  <c r="V266" i="1"/>
  <c r="V265" i="1" s="1"/>
  <c r="W263" i="1"/>
  <c r="Y262" i="1"/>
  <c r="Y261" i="1" s="1"/>
  <c r="X262" i="1"/>
  <c r="X261" i="1" s="1"/>
  <c r="V262" i="1"/>
  <c r="V261" i="1" s="1"/>
  <c r="X260" i="1"/>
  <c r="Y259" i="1"/>
  <c r="Y258" i="1" s="1"/>
  <c r="W259" i="1"/>
  <c r="W258" i="1" s="1"/>
  <c r="V259" i="1"/>
  <c r="V258" i="1" s="1"/>
  <c r="X257" i="1"/>
  <c r="X256" i="1" s="1"/>
  <c r="X255" i="1" s="1"/>
  <c r="Y256" i="1"/>
  <c r="Y255" i="1" s="1"/>
  <c r="W256" i="1"/>
  <c r="W255" i="1" s="1"/>
  <c r="V256" i="1"/>
  <c r="V255" i="1" s="1"/>
  <c r="X254" i="1"/>
  <c r="Y253" i="1"/>
  <c r="Y252" i="1" s="1"/>
  <c r="W253" i="1"/>
  <c r="W252" i="1" s="1"/>
  <c r="V253" i="1"/>
  <c r="V252" i="1" s="1"/>
  <c r="X251" i="1"/>
  <c r="X250" i="1" s="1"/>
  <c r="X249" i="1" s="1"/>
  <c r="Y250" i="1"/>
  <c r="Y249" i="1" s="1"/>
  <c r="W250" i="1"/>
  <c r="W249" i="1" s="1"/>
  <c r="V250" i="1"/>
  <c r="V249" i="1" s="1"/>
  <c r="W248" i="1"/>
  <c r="Y247" i="1"/>
  <c r="Y246" i="1" s="1"/>
  <c r="X247" i="1"/>
  <c r="X246" i="1" s="1"/>
  <c r="V247" i="1"/>
  <c r="V246" i="1" s="1"/>
  <c r="V236" i="1"/>
  <c r="Y235" i="1"/>
  <c r="Y234" i="1" s="1"/>
  <c r="X234" i="1"/>
  <c r="W234" i="1"/>
  <c r="V234" i="1"/>
  <c r="Y233" i="1"/>
  <c r="Y232" i="1" s="1"/>
  <c r="X232" i="1"/>
  <c r="W232" i="1"/>
  <c r="V232" i="1"/>
  <c r="X231" i="1"/>
  <c r="X230" i="1"/>
  <c r="X229" i="1" s="1"/>
  <c r="X228" i="1" s="1"/>
  <c r="Y229" i="1"/>
  <c r="Y228" i="1" s="1"/>
  <c r="W229" i="1"/>
  <c r="W228" i="1" s="1"/>
  <c r="V229" i="1"/>
  <c r="V228" i="1" s="1"/>
  <c r="X227" i="1"/>
  <c r="Y226" i="1"/>
  <c r="W226" i="1"/>
  <c r="V226" i="1"/>
  <c r="X225" i="1"/>
  <c r="X224" i="1" s="1"/>
  <c r="Y224" i="1"/>
  <c r="W224" i="1"/>
  <c r="V224" i="1"/>
  <c r="X222" i="1"/>
  <c r="X221" i="1" s="1"/>
  <c r="Y221" i="1"/>
  <c r="W221" i="1"/>
  <c r="V221" i="1"/>
  <c r="X220" i="1"/>
  <c r="Y219" i="1"/>
  <c r="W219" i="1"/>
  <c r="W218" i="1" s="1"/>
  <c r="V219" i="1"/>
  <c r="V218" i="1" s="1"/>
  <c r="W215" i="1"/>
  <c r="Y214" i="1"/>
  <c r="X214" i="1"/>
  <c r="V214" i="1"/>
  <c r="W213" i="1"/>
  <c r="Y212" i="1"/>
  <c r="Y211" i="1" s="1"/>
  <c r="Y210" i="1" s="1"/>
  <c r="X212" i="1"/>
  <c r="X211" i="1" s="1"/>
  <c r="X210" i="1" s="1"/>
  <c r="V212" i="1"/>
  <c r="X209" i="1"/>
  <c r="Y208" i="1"/>
  <c r="Y207" i="1" s="1"/>
  <c r="W208" i="1"/>
  <c r="W207" i="1" s="1"/>
  <c r="V208" i="1"/>
  <c r="V207" i="1" s="1"/>
  <c r="W206" i="1"/>
  <c r="W205" i="1" s="1"/>
  <c r="W204" i="1" s="1"/>
  <c r="Y205" i="1"/>
  <c r="Y204" i="1" s="1"/>
  <c r="X205" i="1"/>
  <c r="X204" i="1" s="1"/>
  <c r="V205" i="1"/>
  <c r="V204" i="1" s="1"/>
  <c r="X202" i="1"/>
  <c r="X201" i="1" s="1"/>
  <c r="X200" i="1" s="1"/>
  <c r="Y201" i="1"/>
  <c r="Y200" i="1" s="1"/>
  <c r="W201" i="1"/>
  <c r="W200" i="1" s="1"/>
  <c r="V201" i="1"/>
  <c r="V200" i="1" s="1"/>
  <c r="W199" i="1"/>
  <c r="W198" i="1" s="1"/>
  <c r="W197" i="1" s="1"/>
  <c r="Y198" i="1"/>
  <c r="Y197" i="1" s="1"/>
  <c r="X198" i="1"/>
  <c r="X197" i="1" s="1"/>
  <c r="V198" i="1"/>
  <c r="V197" i="1" s="1"/>
  <c r="Y195" i="1"/>
  <c r="Y194" i="1" s="1"/>
  <c r="W195" i="1"/>
  <c r="W194" i="1" s="1"/>
  <c r="V195" i="1"/>
  <c r="V194" i="1" s="1"/>
  <c r="X192" i="1"/>
  <c r="Y191" i="1"/>
  <c r="Y190" i="1" s="1"/>
  <c r="Y189" i="1" s="1"/>
  <c r="W191" i="1"/>
  <c r="W190" i="1" s="1"/>
  <c r="W189" i="1" s="1"/>
  <c r="V191" i="1"/>
  <c r="V190" i="1" s="1"/>
  <c r="V189" i="1" s="1"/>
  <c r="X187" i="1"/>
  <c r="X186" i="1" s="1"/>
  <c r="X185" i="1" s="1"/>
  <c r="X184" i="1" s="1"/>
  <c r="Y186" i="1"/>
  <c r="Y185" i="1" s="1"/>
  <c r="Y184" i="1" s="1"/>
  <c r="W186" i="1"/>
  <c r="W185" i="1" s="1"/>
  <c r="W184" i="1" s="1"/>
  <c r="V186" i="1"/>
  <c r="V185" i="1" s="1"/>
  <c r="V184" i="1" s="1"/>
  <c r="Y179" i="1"/>
  <c r="Y178" i="1" s="1"/>
  <c r="W179" i="1"/>
  <c r="V179" i="1"/>
  <c r="V178" i="1" s="1"/>
  <c r="Y176" i="1"/>
  <c r="Y175" i="1" s="1"/>
  <c r="W176" i="1"/>
  <c r="V176" i="1"/>
  <c r="V175" i="1" s="1"/>
  <c r="Y173" i="1"/>
  <c r="Y172" i="1" s="1"/>
  <c r="W173" i="1"/>
  <c r="W172" i="1" s="1"/>
  <c r="V173" i="1"/>
  <c r="V172" i="1" s="1"/>
  <c r="Y171" i="1"/>
  <c r="X170" i="1"/>
  <c r="W170" i="1"/>
  <c r="V170" i="1"/>
  <c r="Y169" i="1"/>
  <c r="Y168" i="1" s="1"/>
  <c r="X168" i="1"/>
  <c r="W168" i="1"/>
  <c r="V168" i="1"/>
  <c r="X166" i="1"/>
  <c r="Y165" i="1"/>
  <c r="Y164" i="1" s="1"/>
  <c r="W165" i="1"/>
  <c r="W164" i="1" s="1"/>
  <c r="V165" i="1"/>
  <c r="V164" i="1" s="1"/>
  <c r="X163" i="1"/>
  <c r="X162" i="1" s="1"/>
  <c r="Y162" i="1"/>
  <c r="W162" i="1"/>
  <c r="V162" i="1"/>
  <c r="X161" i="1"/>
  <c r="Y160" i="1"/>
  <c r="W160" i="1"/>
  <c r="V160" i="1"/>
  <c r="V159" i="1"/>
  <c r="X158" i="1"/>
  <c r="Y157" i="1"/>
  <c r="Y156" i="1" s="1"/>
  <c r="W157" i="1"/>
  <c r="W156" i="1" s="1"/>
  <c r="V157" i="1"/>
  <c r="V156" i="1" s="1"/>
  <c r="X155" i="1"/>
  <c r="Y154" i="1"/>
  <c r="X154" i="1"/>
  <c r="W154" i="1"/>
  <c r="V154" i="1"/>
  <c r="X153" i="1"/>
  <c r="X152" i="1" s="1"/>
  <c r="Y152" i="1"/>
  <c r="W152" i="1"/>
  <c r="V152" i="1"/>
  <c r="Y151" i="1"/>
  <c r="W150" i="1"/>
  <c r="Y149" i="1"/>
  <c r="Y148" i="1" s="1"/>
  <c r="X149" i="1"/>
  <c r="X148" i="1" s="1"/>
  <c r="V149" i="1"/>
  <c r="V148" i="1" s="1"/>
  <c r="X145" i="1"/>
  <c r="Y144" i="1"/>
  <c r="Y143" i="1" s="1"/>
  <c r="W144" i="1"/>
  <c r="W143" i="1" s="1"/>
  <c r="V144" i="1"/>
  <c r="V143" i="1" s="1"/>
  <c r="W142" i="1"/>
  <c r="Y141" i="1"/>
  <c r="Y140" i="1" s="1"/>
  <c r="X141" i="1"/>
  <c r="X140" i="1" s="1"/>
  <c r="V141" i="1"/>
  <c r="V140" i="1" s="1"/>
  <c r="Y138" i="1"/>
  <c r="Y137" i="1" s="1"/>
  <c r="W138" i="1"/>
  <c r="V138" i="1"/>
  <c r="V137" i="1" s="1"/>
  <c r="X136" i="1"/>
  <c r="X135" i="1" s="1"/>
  <c r="X134" i="1" s="1"/>
  <c r="Y135" i="1"/>
  <c r="Y134" i="1" s="1"/>
  <c r="W135" i="1"/>
  <c r="W134" i="1" s="1"/>
  <c r="V135" i="1"/>
  <c r="V134" i="1" s="1"/>
  <c r="X133" i="1"/>
  <c r="Y132" i="1"/>
  <c r="Y131" i="1" s="1"/>
  <c r="W132" i="1"/>
  <c r="W131" i="1" s="1"/>
  <c r="V132" i="1"/>
  <c r="V131" i="1" s="1"/>
  <c r="X130" i="1"/>
  <c r="Y129" i="1"/>
  <c r="Y128" i="1" s="1"/>
  <c r="W129" i="1"/>
  <c r="W128" i="1" s="1"/>
  <c r="V129" i="1"/>
  <c r="V128" i="1" s="1"/>
  <c r="W127" i="1"/>
  <c r="Y126" i="1"/>
  <c r="Y125" i="1" s="1"/>
  <c r="X126" i="1"/>
  <c r="X125" i="1" s="1"/>
  <c r="V126" i="1"/>
  <c r="V125" i="1" s="1"/>
  <c r="X123" i="1"/>
  <c r="Y122" i="1"/>
  <c r="Y121" i="1" s="1"/>
  <c r="W122" i="1"/>
  <c r="W121" i="1" s="1"/>
  <c r="V122" i="1"/>
  <c r="V121" i="1" s="1"/>
  <c r="X120" i="1"/>
  <c r="X119" i="1" s="1"/>
  <c r="X118" i="1" s="1"/>
  <c r="Y119" i="1"/>
  <c r="Y118" i="1" s="1"/>
  <c r="W119" i="1"/>
  <c r="W118" i="1" s="1"/>
  <c r="V119" i="1"/>
  <c r="V118" i="1" s="1"/>
  <c r="W112" i="1"/>
  <c r="W111" i="1" s="1"/>
  <c r="Y111" i="1"/>
  <c r="X111" i="1"/>
  <c r="V111" i="1"/>
  <c r="W110" i="1"/>
  <c r="Y109" i="1"/>
  <c r="X109" i="1"/>
  <c r="X108" i="1" s="1"/>
  <c r="X107" i="1" s="1"/>
  <c r="V109" i="1"/>
  <c r="V108" i="1" s="1"/>
  <c r="V107" i="1" s="1"/>
  <c r="X106" i="1"/>
  <c r="Y105" i="1"/>
  <c r="Y104" i="1" s="1"/>
  <c r="Y103" i="1" s="1"/>
  <c r="W105" i="1"/>
  <c r="W104" i="1" s="1"/>
  <c r="W103" i="1" s="1"/>
  <c r="V105" i="1"/>
  <c r="V104" i="1" s="1"/>
  <c r="V103" i="1" s="1"/>
  <c r="X99" i="1"/>
  <c r="Y98" i="1"/>
  <c r="X98" i="1"/>
  <c r="W98" i="1"/>
  <c r="W97" i="1" s="1"/>
  <c r="V98" i="1"/>
  <c r="V97" i="1" s="1"/>
  <c r="Y97" i="1"/>
  <c r="X97" i="1"/>
  <c r="X96" i="1"/>
  <c r="X95" i="1" s="1"/>
  <c r="X94" i="1" s="1"/>
  <c r="Y95" i="1"/>
  <c r="W95" i="1"/>
  <c r="W94" i="1" s="1"/>
  <c r="V95" i="1"/>
  <c r="V94" i="1" s="1"/>
  <c r="Y94" i="1"/>
  <c r="X92" i="1"/>
  <c r="Y91" i="1"/>
  <c r="Y90" i="1" s="1"/>
  <c r="Y86" i="1" s="1"/>
  <c r="W91" i="1"/>
  <c r="W90" i="1" s="1"/>
  <c r="V91" i="1"/>
  <c r="V90" i="1" s="1"/>
  <c r="V86" i="1" s="1"/>
  <c r="W89" i="1"/>
  <c r="X84" i="1"/>
  <c r="X83" i="1" s="1"/>
  <c r="Y83" i="1"/>
  <c r="W83" i="1"/>
  <c r="V83" i="1"/>
  <c r="X82" i="1"/>
  <c r="Y81" i="1"/>
  <c r="X81" i="1"/>
  <c r="W81" i="1"/>
  <c r="V81" i="1"/>
  <c r="X80" i="1"/>
  <c r="X79" i="1" s="1"/>
  <c r="Y79" i="1"/>
  <c r="W79" i="1"/>
  <c r="V79" i="1"/>
  <c r="V78" i="1" s="1"/>
  <c r="V77" i="1" s="1"/>
  <c r="V76" i="1" s="1"/>
  <c r="W78" i="1"/>
  <c r="W77" i="1" s="1"/>
  <c r="W76" i="1" s="1"/>
  <c r="W75" i="1"/>
  <c r="Y74" i="1"/>
  <c r="X74" i="1"/>
  <c r="V74" i="1"/>
  <c r="Y73" i="1"/>
  <c r="X72" i="1"/>
  <c r="W72" i="1"/>
  <c r="V72" i="1"/>
  <c r="Y71" i="1"/>
  <c r="Y70" i="1" s="1"/>
  <c r="X70" i="1"/>
  <c r="W70" i="1"/>
  <c r="V70" i="1"/>
  <c r="X66" i="1"/>
  <c r="Y65" i="1"/>
  <c r="Y64" i="1" s="1"/>
  <c r="W65" i="1"/>
  <c r="W64" i="1" s="1"/>
  <c r="V65" i="1"/>
  <c r="V64" i="1" s="1"/>
  <c r="X60" i="1"/>
  <c r="Y59" i="1"/>
  <c r="Y58" i="1" s="1"/>
  <c r="W59" i="1"/>
  <c r="W58" i="1" s="1"/>
  <c r="V58" i="1"/>
  <c r="X57" i="1"/>
  <c r="X53" i="2" s="1"/>
  <c r="Y56" i="1"/>
  <c r="Y55" i="1" s="1"/>
  <c r="W56" i="1"/>
  <c r="W55" i="1" s="1"/>
  <c r="V56" i="1"/>
  <c r="V55" i="1" s="1"/>
  <c r="X54" i="1"/>
  <c r="Y53" i="1"/>
  <c r="Y52" i="1" s="1"/>
  <c r="X53" i="1"/>
  <c r="X52" i="1" s="1"/>
  <c r="W53" i="1"/>
  <c r="W52" i="1" s="1"/>
  <c r="V53" i="1"/>
  <c r="V52" i="1" s="1"/>
  <c r="X51" i="1"/>
  <c r="Y50" i="1"/>
  <c r="Y49" i="1" s="1"/>
  <c r="W50" i="1"/>
  <c r="W49" i="1" s="1"/>
  <c r="V50" i="1"/>
  <c r="V49" i="1" s="1"/>
  <c r="X48" i="1"/>
  <c r="Y47" i="1"/>
  <c r="Y46" i="1" s="1"/>
  <c r="W47" i="1"/>
  <c r="W46" i="1" s="1"/>
  <c r="V47" i="1"/>
  <c r="V46" i="1" s="1"/>
  <c r="X45" i="1"/>
  <c r="Y44" i="1"/>
  <c r="Y43" i="1" s="1"/>
  <c r="W44" i="1"/>
  <c r="W43" i="1" s="1"/>
  <c r="V44" i="1"/>
  <c r="V43" i="1" s="1"/>
  <c r="W42" i="1"/>
  <c r="Y41" i="1"/>
  <c r="X41" i="1"/>
  <c r="V41" i="1"/>
  <c r="W40" i="1"/>
  <c r="Y39" i="1"/>
  <c r="X39" i="1"/>
  <c r="W39" i="1"/>
  <c r="V39" i="1"/>
  <c r="W38" i="1"/>
  <c r="W37" i="1" s="1"/>
  <c r="Y37" i="1"/>
  <c r="X37" i="1"/>
  <c r="V37" i="1"/>
  <c r="W34" i="1"/>
  <c r="Y33" i="1"/>
  <c r="Y32" i="1" s="1"/>
  <c r="Y31" i="1" s="1"/>
  <c r="X33" i="1"/>
  <c r="X32" i="1" s="1"/>
  <c r="X31" i="1" s="1"/>
  <c r="V33" i="1"/>
  <c r="V32" i="1" s="1"/>
  <c r="V31" i="1" s="1"/>
  <c r="Y30" i="1"/>
  <c r="X29" i="1"/>
  <c r="X28" i="1" s="1"/>
  <c r="W29" i="1"/>
  <c r="W28" i="1" s="1"/>
  <c r="V29" i="1"/>
  <c r="V28" i="1" s="1"/>
  <c r="X27" i="1"/>
  <c r="X26" i="1" s="1"/>
  <c r="X25" i="1" s="1"/>
  <c r="Y26" i="1"/>
  <c r="Y25" i="1" s="1"/>
  <c r="W26" i="1"/>
  <c r="W25" i="1" s="1"/>
  <c r="V26" i="1"/>
  <c r="V25" i="1" s="1"/>
  <c r="X24" i="1"/>
  <c r="Y23" i="1"/>
  <c r="Y22" i="1" s="1"/>
  <c r="W23" i="1"/>
  <c r="W22" i="1" s="1"/>
  <c r="V23" i="1"/>
  <c r="V22" i="1" s="1"/>
  <c r="X21" i="1"/>
  <c r="Y20" i="1"/>
  <c r="W20" i="1"/>
  <c r="V20" i="1"/>
  <c r="X19" i="1"/>
  <c r="Y18" i="1"/>
  <c r="W18" i="1"/>
  <c r="V18" i="1"/>
  <c r="X17" i="1"/>
  <c r="X16" i="1" s="1"/>
  <c r="Y16" i="1"/>
  <c r="W16" i="1"/>
  <c r="W15" i="1" s="1"/>
  <c r="V16" i="1"/>
  <c r="X14" i="1"/>
  <c r="Y13" i="1"/>
  <c r="Y12" i="1" s="1"/>
  <c r="W13" i="1"/>
  <c r="W12" i="1" s="1"/>
  <c r="V13" i="1"/>
  <c r="V12" i="1" s="1"/>
  <c r="X290" i="2" l="1"/>
  <c r="X289" i="2" s="1"/>
  <c r="V147" i="2"/>
  <c r="V145" i="2" s="1"/>
  <c r="AA192" i="2"/>
  <c r="AA191" i="2" s="1"/>
  <c r="X56" i="1"/>
  <c r="X55" i="1" s="1"/>
  <c r="Y218" i="1"/>
  <c r="W223" i="1"/>
  <c r="W338" i="1"/>
  <c r="W337" i="1" s="1"/>
  <c r="X333" i="1"/>
  <c r="V329" i="2"/>
  <c r="Y329" i="2"/>
  <c r="Y290" i="2"/>
  <c r="Y289" i="2" s="1"/>
  <c r="AC290" i="2"/>
  <c r="AC289" i="2" s="1"/>
  <c r="AC234" i="2" s="1"/>
  <c r="W353" i="2"/>
  <c r="W191" i="2"/>
  <c r="W190" i="2"/>
  <c r="Y292" i="1"/>
  <c r="V223" i="1"/>
  <c r="Y356" i="1"/>
  <c r="Y355" i="1" s="1"/>
  <c r="Y354" i="1" s="1"/>
  <c r="Y226" i="2"/>
  <c r="W292" i="1"/>
  <c r="W203" i="1"/>
  <c r="AA353" i="2"/>
  <c r="V353" i="2"/>
  <c r="Y29" i="1"/>
  <c r="Y28" i="1" s="1"/>
  <c r="X208" i="1"/>
  <c r="X207" i="1" s="1"/>
  <c r="X203" i="1" s="1"/>
  <c r="W247" i="1"/>
  <c r="W246" i="1" s="1"/>
  <c r="X309" i="1"/>
  <c r="X308" i="1" s="1"/>
  <c r="W167" i="1"/>
  <c r="V370" i="1"/>
  <c r="V36" i="1"/>
  <c r="Y93" i="1"/>
  <c r="V344" i="1"/>
  <c r="X78" i="1"/>
  <c r="X77" i="1" s="1"/>
  <c r="X76" i="1" s="1"/>
  <c r="W151" i="1"/>
  <c r="W309" i="1"/>
  <c r="W308" i="1" s="1"/>
  <c r="Y333" i="1"/>
  <c r="V292" i="1"/>
  <c r="X69" i="1"/>
  <c r="X68" i="1" s="1"/>
  <c r="X67" i="1" s="1"/>
  <c r="X93" i="1"/>
  <c r="X344" i="1"/>
  <c r="X328" i="1" s="1"/>
  <c r="Y240" i="2"/>
  <c r="V234" i="2"/>
  <c r="V10" i="2"/>
  <c r="V9" i="2" s="1"/>
  <c r="AA190" i="2"/>
  <c r="V356" i="1"/>
  <c r="V355" i="1" s="1"/>
  <c r="V354" i="1" s="1"/>
  <c r="V353" i="1" s="1"/>
  <c r="Y383" i="1"/>
  <c r="Y382" i="1" s="1"/>
  <c r="Y381" i="1" s="1"/>
  <c r="Y380" i="1" s="1"/>
  <c r="W370" i="1"/>
  <c r="W353" i="1" s="1"/>
  <c r="V383" i="1"/>
  <c r="V382" i="1" s="1"/>
  <c r="V381" i="1" s="1"/>
  <c r="V380" i="1" s="1"/>
  <c r="V117" i="1"/>
  <c r="V203" i="1"/>
  <c r="AC329" i="2"/>
  <c r="V191" i="2"/>
  <c r="V190" i="2"/>
  <c r="W289" i="1"/>
  <c r="W137" i="1"/>
  <c r="X18" i="1"/>
  <c r="W287" i="1"/>
  <c r="W175" i="1"/>
  <c r="W178" i="1"/>
  <c r="X176" i="1"/>
  <c r="X138" i="1"/>
  <c r="X25" i="2"/>
  <c r="X24" i="2" s="1"/>
  <c r="X23" i="2" s="1"/>
  <c r="Y15" i="1"/>
  <c r="X47" i="1"/>
  <c r="X46" i="1" s="1"/>
  <c r="X41" i="2"/>
  <c r="X40" i="2" s="1"/>
  <c r="X39" i="2" s="1"/>
  <c r="X32" i="2"/>
  <c r="X31" i="2" s="1"/>
  <c r="X36" i="1"/>
  <c r="W15" i="2"/>
  <c r="W14" i="2" s="1"/>
  <c r="X23" i="1"/>
  <c r="X22" i="1" s="1"/>
  <c r="X35" i="2"/>
  <c r="X34" i="2" s="1"/>
  <c r="X33" i="2" s="1"/>
  <c r="Y56" i="2"/>
  <c r="Y55" i="2" s="1"/>
  <c r="Y54" i="2" s="1"/>
  <c r="Y10" i="2" s="1"/>
  <c r="Y9" i="2" s="1"/>
  <c r="W121" i="2"/>
  <c r="W120" i="2" s="1"/>
  <c r="W119" i="2" s="1"/>
  <c r="W118" i="2" s="1"/>
  <c r="W117" i="2" s="1"/>
  <c r="W13" i="2"/>
  <c r="W12" i="2" s="1"/>
  <c r="Y36" i="1"/>
  <c r="W74" i="1"/>
  <c r="W82" i="2"/>
  <c r="W81" i="2" s="1"/>
  <c r="W76" i="2" s="1"/>
  <c r="W75" i="2" s="1"/>
  <c r="W74" i="2" s="1"/>
  <c r="W88" i="1"/>
  <c r="W87" i="1" s="1"/>
  <c r="W86" i="1" s="1"/>
  <c r="W87" i="2"/>
  <c r="W86" i="2" s="1"/>
  <c r="W85" i="2" s="1"/>
  <c r="W84" i="2" s="1"/>
  <c r="W83" i="2" s="1"/>
  <c r="X130" i="2"/>
  <c r="X129" i="2" s="1"/>
  <c r="X128" i="2" s="1"/>
  <c r="W109" i="1"/>
  <c r="W108" i="1" s="1"/>
  <c r="W107" i="1" s="1"/>
  <c r="W20" i="2"/>
  <c r="W19" i="2" s="1"/>
  <c r="Y108" i="1"/>
  <c r="Y107" i="1" s="1"/>
  <c r="X144" i="1"/>
  <c r="X143" i="1" s="1"/>
  <c r="X116" i="2"/>
  <c r="X115" i="2" s="1"/>
  <c r="X114" i="2" s="1"/>
  <c r="X157" i="1"/>
  <c r="X156" i="1" s="1"/>
  <c r="X158" i="2"/>
  <c r="X157" i="2" s="1"/>
  <c r="X156" i="2" s="1"/>
  <c r="Y169" i="2"/>
  <c r="Y168" i="2" s="1"/>
  <c r="X167" i="1"/>
  <c r="X189" i="2"/>
  <c r="X188" i="2" s="1"/>
  <c r="X187" i="2" s="1"/>
  <c r="X186" i="2" s="1"/>
  <c r="W214" i="1"/>
  <c r="X197" i="2"/>
  <c r="X196" i="2" s="1"/>
  <c r="X200" i="2"/>
  <c r="X199" i="2" s="1"/>
  <c r="X226" i="1"/>
  <c r="X223" i="1" s="1"/>
  <c r="X202" i="2"/>
  <c r="X201" i="2" s="1"/>
  <c r="X205" i="2"/>
  <c r="X204" i="2" s="1"/>
  <c r="X203" i="2" s="1"/>
  <c r="W262" i="1"/>
  <c r="W261" i="1" s="1"/>
  <c r="W284" i="1"/>
  <c r="W283" i="1" s="1"/>
  <c r="Y309" i="1"/>
  <c r="Y308" i="1" s="1"/>
  <c r="W304" i="2"/>
  <c r="W296" i="2"/>
  <c r="W295" i="2" s="1"/>
  <c r="X338" i="2"/>
  <c r="X337" i="2" s="1"/>
  <c r="W346" i="2"/>
  <c r="W345" i="2" s="1"/>
  <c r="W344" i="2" s="1"/>
  <c r="W343" i="2" s="1"/>
  <c r="W342" i="2" s="1"/>
  <c r="W329" i="2" s="1"/>
  <c r="X370" i="1"/>
  <c r="X352" i="2"/>
  <c r="X351" i="2" s="1"/>
  <c r="X350" i="2" s="1"/>
  <c r="X343" i="2" s="1"/>
  <c r="X342" i="2" s="1"/>
  <c r="X372" i="2"/>
  <c r="X371" i="2" s="1"/>
  <c r="X381" i="2"/>
  <c r="X380" i="2" s="1"/>
  <c r="X379" i="2" s="1"/>
  <c r="Y384" i="2"/>
  <c r="Y383" i="2" s="1"/>
  <c r="Y382" i="2" s="1"/>
  <c r="Y373" i="2" s="1"/>
  <c r="Y353" i="2" s="1"/>
  <c r="W17" i="2"/>
  <c r="W16" i="2" s="1"/>
  <c r="X50" i="2"/>
  <c r="X49" i="2" s="1"/>
  <c r="X48" i="2" s="1"/>
  <c r="X61" i="2"/>
  <c r="X60" i="2" s="1"/>
  <c r="Y78" i="1"/>
  <c r="Y77" i="1" s="1"/>
  <c r="Y76" i="1" s="1"/>
  <c r="X144" i="2"/>
  <c r="X143" i="2" s="1"/>
  <c r="X142" i="2" s="1"/>
  <c r="X141" i="2" s="1"/>
  <c r="X101" i="2"/>
  <c r="X100" i="2" s="1"/>
  <c r="X99" i="2" s="1"/>
  <c r="W117" i="1"/>
  <c r="X122" i="1"/>
  <c r="X121" i="1" s="1"/>
  <c r="X117" i="1" s="1"/>
  <c r="X107" i="2"/>
  <c r="X106" i="2" s="1"/>
  <c r="X105" i="2" s="1"/>
  <c r="X151" i="1"/>
  <c r="X155" i="2"/>
  <c r="X154" i="2" s="1"/>
  <c r="W159" i="1"/>
  <c r="W233" i="2"/>
  <c r="W232" i="2" s="1"/>
  <c r="W231" i="2" s="1"/>
  <c r="W227" i="2" s="1"/>
  <c r="X357" i="2"/>
  <c r="X356" i="2" s="1"/>
  <c r="X355" i="2" s="1"/>
  <c r="W224" i="2"/>
  <c r="W223" i="2" s="1"/>
  <c r="W222" i="2" s="1"/>
  <c r="W218" i="2" s="1"/>
  <c r="W217" i="2" s="1"/>
  <c r="W211" i="2" s="1"/>
  <c r="Y223" i="1"/>
  <c r="Y231" i="1"/>
  <c r="Y210" i="2"/>
  <c r="Y209" i="2" s="1"/>
  <c r="X253" i="2"/>
  <c r="X252" i="2" s="1"/>
  <c r="X251" i="2" s="1"/>
  <c r="W244" i="2"/>
  <c r="W243" i="2" s="1"/>
  <c r="W242" i="2" s="1"/>
  <c r="X256" i="2"/>
  <c r="X255" i="2" s="1"/>
  <c r="X254" i="2" s="1"/>
  <c r="X275" i="1"/>
  <c r="X274" i="1" s="1"/>
  <c r="X290" i="1"/>
  <c r="X328" i="2"/>
  <c r="X327" i="2" s="1"/>
  <c r="X326" i="2" s="1"/>
  <c r="X322" i="2" s="1"/>
  <c r="X321" i="2" s="1"/>
  <c r="W286" i="2"/>
  <c r="W285" i="2" s="1"/>
  <c r="V318" i="1"/>
  <c r="V314" i="1" s="1"/>
  <c r="W335" i="1"/>
  <c r="W334" i="1" s="1"/>
  <c r="W250" i="2"/>
  <c r="W249" i="2" s="1"/>
  <c r="W248" i="2" s="1"/>
  <c r="V333" i="1"/>
  <c r="V328" i="1" s="1"/>
  <c r="W298" i="2"/>
  <c r="W297" i="2" s="1"/>
  <c r="W351" i="1"/>
  <c r="W350" i="1" s="1"/>
  <c r="W301" i="2"/>
  <c r="W300" i="2" s="1"/>
  <c r="W299" i="2" s="1"/>
  <c r="Y370" i="1"/>
  <c r="W69" i="1"/>
  <c r="W68" i="1" s="1"/>
  <c r="W67" i="1" s="1"/>
  <c r="Y80" i="2"/>
  <c r="Y79" i="2" s="1"/>
  <c r="W93" i="1"/>
  <c r="Y124" i="1"/>
  <c r="X104" i="2"/>
  <c r="X103" i="2" s="1"/>
  <c r="X102" i="2" s="1"/>
  <c r="X153" i="2"/>
  <c r="X152" i="2" s="1"/>
  <c r="V167" i="1"/>
  <c r="X191" i="1"/>
  <c r="X190" i="1" s="1"/>
  <c r="X189" i="1" s="1"/>
  <c r="X216" i="2"/>
  <c r="X215" i="2" s="1"/>
  <c r="X214" i="2" s="1"/>
  <c r="X213" i="2" s="1"/>
  <c r="X212" i="2" s="1"/>
  <c r="X211" i="2" s="1"/>
  <c r="V193" i="1"/>
  <c r="Y193" i="1"/>
  <c r="Y203" i="1"/>
  <c r="V211" i="1"/>
  <c r="V210" i="1" s="1"/>
  <c r="X219" i="1"/>
  <c r="X218" i="1" s="1"/>
  <c r="X217" i="1" s="1"/>
  <c r="X216" i="1" s="1"/>
  <c r="X195" i="2"/>
  <c r="X194" i="2" s="1"/>
  <c r="W231" i="1"/>
  <c r="W217" i="1" s="1"/>
  <c r="W216" i="1" s="1"/>
  <c r="V231" i="1"/>
  <c r="X259" i="2"/>
  <c r="X258" i="2" s="1"/>
  <c r="X257" i="2" s="1"/>
  <c r="X318" i="2"/>
  <c r="X317" i="2" s="1"/>
  <c r="X266" i="2"/>
  <c r="X265" i="2" s="1"/>
  <c r="W288" i="2"/>
  <c r="W287" i="2" s="1"/>
  <c r="W305" i="2"/>
  <c r="Y345" i="1"/>
  <c r="W395" i="1"/>
  <c r="W394" i="1" s="1"/>
  <c r="W393" i="1" s="1"/>
  <c r="W392" i="1" s="1"/>
  <c r="X376" i="2"/>
  <c r="X375" i="2" s="1"/>
  <c r="X378" i="2"/>
  <c r="X377" i="2" s="1"/>
  <c r="Y78" i="2"/>
  <c r="Y77" i="2" s="1"/>
  <c r="Y72" i="1"/>
  <c r="Y69" i="1" s="1"/>
  <c r="Y68" i="1" s="1"/>
  <c r="Y67" i="1" s="1"/>
  <c r="X65" i="2"/>
  <c r="X64" i="2" s="1"/>
  <c r="X127" i="2"/>
  <c r="X126" i="2" s="1"/>
  <c r="X125" i="2" s="1"/>
  <c r="X124" i="2" s="1"/>
  <c r="W22" i="2"/>
  <c r="W21" i="2" s="1"/>
  <c r="W92" i="2"/>
  <c r="W91" i="2" s="1"/>
  <c r="W90" i="2" s="1"/>
  <c r="X110" i="2"/>
  <c r="X109" i="2" s="1"/>
  <c r="X108" i="2" s="1"/>
  <c r="W150" i="2"/>
  <c r="W149" i="2" s="1"/>
  <c r="W148" i="2" s="1"/>
  <c r="W147" i="2" s="1"/>
  <c r="V151" i="1"/>
  <c r="V147" i="1" s="1"/>
  <c r="V146" i="1" s="1"/>
  <c r="X160" i="1"/>
  <c r="X161" i="2"/>
  <c r="X160" i="2" s="1"/>
  <c r="Y159" i="1"/>
  <c r="Y171" i="2"/>
  <c r="Y170" i="2" s="1"/>
  <c r="W212" i="1"/>
  <c r="W211" i="1" s="1"/>
  <c r="W210" i="1" s="1"/>
  <c r="Y208" i="2"/>
  <c r="Y207" i="2" s="1"/>
  <c r="W247" i="2"/>
  <c r="W246" i="2" s="1"/>
  <c r="W245" i="2" s="1"/>
  <c r="X272" i="2"/>
  <c r="X271" i="2" s="1"/>
  <c r="X270" i="2" s="1"/>
  <c r="W325" i="2"/>
  <c r="W324" i="2" s="1"/>
  <c r="W323" i="2" s="1"/>
  <c r="W322" i="2" s="1"/>
  <c r="W321" i="2" s="1"/>
  <c r="X320" i="2"/>
  <c r="X319" i="2" s="1"/>
  <c r="X239" i="2"/>
  <c r="X238" i="2" s="1"/>
  <c r="X237" i="2" s="1"/>
  <c r="X236" i="2" s="1"/>
  <c r="X235" i="2" s="1"/>
  <c r="Y314" i="1"/>
  <c r="X319" i="1"/>
  <c r="X262" i="2"/>
  <c r="X261" i="2" s="1"/>
  <c r="W293" i="2"/>
  <c r="W292" i="2" s="1"/>
  <c r="W291" i="2" s="1"/>
  <c r="X364" i="2"/>
  <c r="X363" i="2" s="1"/>
  <c r="X362" i="2" s="1"/>
  <c r="X361" i="2" s="1"/>
  <c r="X368" i="2"/>
  <c r="X367" i="2" s="1"/>
  <c r="W383" i="1"/>
  <c r="W382" i="1" s="1"/>
  <c r="W381" i="1" s="1"/>
  <c r="W380" i="1" s="1"/>
  <c r="X370" i="2"/>
  <c r="X369" i="2" s="1"/>
  <c r="Y35" i="1"/>
  <c r="Y85" i="1"/>
  <c r="V93" i="1"/>
  <c r="V85" i="1" s="1"/>
  <c r="V35" i="1"/>
  <c r="X70" i="2"/>
  <c r="X69" i="2" s="1"/>
  <c r="X68" i="2" s="1"/>
  <c r="X67" i="2" s="1"/>
  <c r="X66" i="2" s="1"/>
  <c r="X47" i="2"/>
  <c r="X46" i="2" s="1"/>
  <c r="X45" i="2" s="1"/>
  <c r="W11" i="1"/>
  <c r="Y11" i="1"/>
  <c r="W193" i="1"/>
  <c r="X195" i="1"/>
  <c r="X194" i="1" s="1"/>
  <c r="X193" i="1" s="1"/>
  <c r="X230" i="2"/>
  <c r="X229" i="2" s="1"/>
  <c r="X228" i="2" s="1"/>
  <c r="X227" i="2" s="1"/>
  <c r="X28" i="2"/>
  <c r="X27" i="2" s="1"/>
  <c r="V15" i="1"/>
  <c r="V11" i="1" s="1"/>
  <c r="X30" i="2"/>
  <c r="X29" i="2" s="1"/>
  <c r="X44" i="1"/>
  <c r="X43" i="1" s="1"/>
  <c r="X38" i="2"/>
  <c r="X37" i="2" s="1"/>
  <c r="X36" i="2" s="1"/>
  <c r="X52" i="2"/>
  <c r="X51" i="2" s="1"/>
  <c r="X44" i="2"/>
  <c r="X43" i="2" s="1"/>
  <c r="X42" i="2" s="1"/>
  <c r="X50" i="1"/>
  <c r="X49" i="1" s="1"/>
  <c r="X360" i="2"/>
  <c r="X359" i="2" s="1"/>
  <c r="X358" i="2" s="1"/>
  <c r="X63" i="2"/>
  <c r="X62" i="2" s="1"/>
  <c r="X138" i="2"/>
  <c r="X137" i="2" s="1"/>
  <c r="X136" i="2" s="1"/>
  <c r="X135" i="2" s="1"/>
  <c r="X134" i="2" s="1"/>
  <c r="X95" i="2"/>
  <c r="X94" i="2" s="1"/>
  <c r="X93" i="2" s="1"/>
  <c r="X132" i="1"/>
  <c r="X131" i="1" s="1"/>
  <c r="X98" i="2"/>
  <c r="X97" i="2" s="1"/>
  <c r="X96" i="2" s="1"/>
  <c r="V124" i="1"/>
  <c r="V116" i="1" s="1"/>
  <c r="W141" i="1"/>
  <c r="W113" i="2"/>
  <c r="W112" i="2" s="1"/>
  <c r="W111" i="2" s="1"/>
  <c r="X163" i="2"/>
  <c r="X162" i="2" s="1"/>
  <c r="X166" i="2"/>
  <c r="X165" i="2" s="1"/>
  <c r="X164" i="2" s="1"/>
  <c r="X165" i="1"/>
  <c r="X164" i="1" s="1"/>
  <c r="X173" i="1"/>
  <c r="X172" i="1" s="1"/>
  <c r="X174" i="2"/>
  <c r="X173" i="2" s="1"/>
  <c r="X172" i="2" s="1"/>
  <c r="X177" i="2"/>
  <c r="X176" i="2" s="1"/>
  <c r="X175" i="2" s="1"/>
  <c r="X179" i="1"/>
  <c r="X180" i="2"/>
  <c r="X179" i="2" s="1"/>
  <c r="X178" i="2" s="1"/>
  <c r="X253" i="1"/>
  <c r="X252" i="1" s="1"/>
  <c r="X259" i="1"/>
  <c r="X258" i="1" s="1"/>
  <c r="V245" i="1"/>
  <c r="X272" i="1"/>
  <c r="X271" i="1" s="1"/>
  <c r="X278" i="1"/>
  <c r="X278" i="2"/>
  <c r="X277" i="2" s="1"/>
  <c r="X276" i="2" s="1"/>
  <c r="X281" i="1"/>
  <c r="X280" i="1" s="1"/>
  <c r="X275" i="2"/>
  <c r="X274" i="2" s="1"/>
  <c r="X273" i="2" s="1"/>
  <c r="X300" i="1"/>
  <c r="X318" i="1"/>
  <c r="X314" i="1" s="1"/>
  <c r="X264" i="2"/>
  <c r="X263" i="2" s="1"/>
  <c r="X334" i="2"/>
  <c r="X333" i="2" s="1"/>
  <c r="X336" i="2"/>
  <c r="X335" i="2" s="1"/>
  <c r="W333" i="1"/>
  <c r="W313" i="2"/>
  <c r="W312" i="2" s="1"/>
  <c r="W311" i="2" s="1"/>
  <c r="W310" i="2" s="1"/>
  <c r="W309" i="2" s="1"/>
  <c r="W85" i="1"/>
  <c r="Y117" i="1"/>
  <c r="W33" i="1"/>
  <c r="W32" i="1" s="1"/>
  <c r="W31" i="1" s="1"/>
  <c r="X59" i="1"/>
  <c r="X65" i="1"/>
  <c r="X64" i="1" s="1"/>
  <c r="X91" i="1"/>
  <c r="X90" i="1" s="1"/>
  <c r="X86" i="1" s="1"/>
  <c r="X20" i="1"/>
  <c r="X15" i="1" s="1"/>
  <c r="W41" i="1"/>
  <c r="W36" i="1" s="1"/>
  <c r="W35" i="1" s="1"/>
  <c r="V69" i="1"/>
  <c r="V68" i="1" s="1"/>
  <c r="V67" i="1" s="1"/>
  <c r="X105" i="1"/>
  <c r="X104" i="1" s="1"/>
  <c r="X103" i="1" s="1"/>
  <c r="W126" i="1"/>
  <c r="W125" i="1" s="1"/>
  <c r="V217" i="1"/>
  <c r="V216" i="1" s="1"/>
  <c r="Y245" i="1"/>
  <c r="X129" i="1"/>
  <c r="Y264" i="1"/>
  <c r="X13" i="1"/>
  <c r="X12" i="1" s="1"/>
  <c r="Y170" i="1"/>
  <c r="Y167" i="1" s="1"/>
  <c r="V379" i="1"/>
  <c r="X379" i="1" s="1"/>
  <c r="W149" i="1"/>
  <c r="W148" i="1" s="1"/>
  <c r="Y344" i="1"/>
  <c r="V264" i="1"/>
  <c r="X298" i="1"/>
  <c r="W326" i="1"/>
  <c r="W325" i="1" s="1"/>
  <c r="W314" i="1" s="1"/>
  <c r="X357" i="1"/>
  <c r="X359" i="1"/>
  <c r="X361" i="1"/>
  <c r="Y406" i="1"/>
  <c r="Y405" i="1" s="1"/>
  <c r="X386" i="1"/>
  <c r="X383" i="1" s="1"/>
  <c r="X382" i="1" s="1"/>
  <c r="X381" i="1" s="1"/>
  <c r="X380" i="1" s="1"/>
  <c r="W346" i="1"/>
  <c r="W345" i="1" s="1"/>
  <c r="W344" i="1" s="1"/>
  <c r="X396" i="1"/>
  <c r="X395" i="1" s="1"/>
  <c r="X403" i="1"/>
  <c r="X400" i="1" s="1"/>
  <c r="V400" i="1"/>
  <c r="V394" i="1" s="1"/>
  <c r="V393" i="1" s="1"/>
  <c r="V392" i="1" s="1"/>
  <c r="P177" i="1"/>
  <c r="P66" i="1"/>
  <c r="Y234" i="2" l="1"/>
  <c r="V146" i="2"/>
  <c r="Y328" i="1"/>
  <c r="Y217" i="1"/>
  <c r="Y216" i="1" s="1"/>
  <c r="V8" i="2"/>
  <c r="V385" i="2" s="1"/>
  <c r="Y147" i="1"/>
  <c r="Y146" i="1" s="1"/>
  <c r="W245" i="1"/>
  <c r="Y353" i="1"/>
  <c r="W328" i="1"/>
  <c r="X245" i="1"/>
  <c r="W188" i="1"/>
  <c r="Y116" i="1"/>
  <c r="V188" i="1"/>
  <c r="X193" i="2"/>
  <c r="W147" i="1"/>
  <c r="W146" i="1" s="1"/>
  <c r="X354" i="2"/>
  <c r="X188" i="1"/>
  <c r="X123" i="2"/>
  <c r="X122" i="2" s="1"/>
  <c r="Y206" i="2"/>
  <c r="Y192" i="2" s="1"/>
  <c r="Y191" i="2" s="1"/>
  <c r="X260" i="2"/>
  <c r="Y76" i="2"/>
  <c r="Y75" i="2" s="1"/>
  <c r="Y74" i="2" s="1"/>
  <c r="V10" i="1"/>
  <c r="W241" i="2"/>
  <c r="W240" i="2" s="1"/>
  <c r="Y394" i="1"/>
  <c r="Y393" i="1" s="1"/>
  <c r="Y392" i="1" s="1"/>
  <c r="W284" i="2"/>
  <c r="W283" i="2" s="1"/>
  <c r="W282" i="2" s="1"/>
  <c r="Y10" i="1"/>
  <c r="X198" i="2"/>
  <c r="W89" i="2"/>
  <c r="W88" i="2" s="1"/>
  <c r="X128" i="1"/>
  <c r="X277" i="1"/>
  <c r="V244" i="1"/>
  <c r="V238" i="1" s="1"/>
  <c r="X299" i="1"/>
  <c r="X289" i="1"/>
  <c r="W286" i="1"/>
  <c r="X178" i="1"/>
  <c r="X175" i="1"/>
  <c r="X58" i="1"/>
  <c r="X137" i="1"/>
  <c r="W140" i="1"/>
  <c r="W124" i="1" s="1"/>
  <c r="X159" i="1"/>
  <c r="X35" i="1"/>
  <c r="X159" i="2"/>
  <c r="X59" i="2"/>
  <c r="X58" i="2" s="1"/>
  <c r="X57" i="2" s="1"/>
  <c r="X366" i="2"/>
  <c r="X365" i="2" s="1"/>
  <c r="X151" i="2"/>
  <c r="X139" i="2"/>
  <c r="X140" i="2"/>
  <c r="X185" i="2"/>
  <c r="X184" i="2"/>
  <c r="W11" i="2"/>
  <c r="Y188" i="1"/>
  <c r="W303" i="2"/>
  <c r="W302" i="2" s="1"/>
  <c r="X374" i="2"/>
  <c r="X373" i="2" s="1"/>
  <c r="W294" i="2"/>
  <c r="W18" i="2"/>
  <c r="W146" i="2"/>
  <c r="W145" i="2"/>
  <c r="X316" i="2"/>
  <c r="X315" i="2" s="1"/>
  <c r="X314" i="2" s="1"/>
  <c r="W226" i="2"/>
  <c r="W225" i="2"/>
  <c r="Y167" i="2"/>
  <c r="Y147" i="2" s="1"/>
  <c r="X332" i="2"/>
  <c r="X331" i="2" s="1"/>
  <c r="X330" i="2" s="1"/>
  <c r="X329" i="2" s="1"/>
  <c r="W10" i="1"/>
  <c r="X26" i="2"/>
  <c r="X10" i="2" s="1"/>
  <c r="X9" i="2" s="1"/>
  <c r="X226" i="2"/>
  <c r="X225" i="2"/>
  <c r="X89" i="2"/>
  <c r="X88" i="2" s="1"/>
  <c r="X297" i="1"/>
  <c r="X296" i="1" s="1"/>
  <c r="X269" i="2"/>
  <c r="X268" i="2" s="1"/>
  <c r="X267" i="2" s="1"/>
  <c r="X394" i="1"/>
  <c r="X393" i="1" s="1"/>
  <c r="X392" i="1" s="1"/>
  <c r="X356" i="1"/>
  <c r="X355" i="1" s="1"/>
  <c r="X354" i="1" s="1"/>
  <c r="X353" i="1" s="1"/>
  <c r="X11" i="1"/>
  <c r="Y244" i="1"/>
  <c r="X85" i="1"/>
  <c r="L278" i="2"/>
  <c r="L277" i="2" s="1"/>
  <c r="L276" i="2" s="1"/>
  <c r="M278" i="2"/>
  <c r="M277" i="2" s="1"/>
  <c r="M276" i="2" s="1"/>
  <c r="N278" i="2"/>
  <c r="N277" i="2" s="1"/>
  <c r="N276" i="2" s="1"/>
  <c r="O278" i="2"/>
  <c r="O277" i="2" s="1"/>
  <c r="O276" i="2" s="1"/>
  <c r="Q278" i="2"/>
  <c r="Q277" i="2" s="1"/>
  <c r="Q276" i="2" s="1"/>
  <c r="S278" i="2"/>
  <c r="S277" i="2" s="1"/>
  <c r="S276" i="2" s="1"/>
  <c r="U278" i="2"/>
  <c r="U277" i="2" s="1"/>
  <c r="U276" i="2" s="1"/>
  <c r="J278" i="2"/>
  <c r="J277" i="2" s="1"/>
  <c r="J276" i="2" s="1"/>
  <c r="P282" i="1"/>
  <c r="P281" i="1" s="1"/>
  <c r="P280" i="1" s="1"/>
  <c r="N273" i="1"/>
  <c r="R282" i="1"/>
  <c r="K282" i="1"/>
  <c r="K281" i="1" s="1"/>
  <c r="Q281" i="1"/>
  <c r="Q280" i="1" s="1"/>
  <c r="O281" i="1"/>
  <c r="O280" i="1" s="1"/>
  <c r="N281" i="1"/>
  <c r="N280" i="1" s="1"/>
  <c r="M281" i="1"/>
  <c r="M280" i="1" s="1"/>
  <c r="L281" i="1"/>
  <c r="L280" i="1" s="1"/>
  <c r="J281" i="1"/>
  <c r="J280" i="1" s="1"/>
  <c r="Y190" i="2" l="1"/>
  <c r="X147" i="2"/>
  <c r="X145" i="2" s="1"/>
  <c r="X147" i="1"/>
  <c r="X146" i="1" s="1"/>
  <c r="X264" i="1"/>
  <c r="Y9" i="1"/>
  <c r="V9" i="1"/>
  <c r="V408" i="1" s="1"/>
  <c r="X292" i="1"/>
  <c r="X244" i="1" s="1"/>
  <c r="X192" i="2"/>
  <c r="X191" i="2" s="1"/>
  <c r="X241" i="2"/>
  <c r="X240" i="2" s="1"/>
  <c r="X234" i="2" s="1"/>
  <c r="W290" i="2"/>
  <c r="W289" i="2" s="1"/>
  <c r="W234" i="2" s="1"/>
  <c r="X353" i="2"/>
  <c r="W264" i="1"/>
  <c r="X124" i="1"/>
  <c r="W116" i="1"/>
  <c r="T282" i="1"/>
  <c r="AB282" i="1" s="1"/>
  <c r="AJ282" i="1" s="1"/>
  <c r="AR282" i="1" s="1"/>
  <c r="AZ282" i="1" s="1"/>
  <c r="Z282" i="1"/>
  <c r="AH282" i="1" s="1"/>
  <c r="AP282" i="1" s="1"/>
  <c r="AX282" i="1" s="1"/>
  <c r="Y146" i="2"/>
  <c r="Y145" i="2"/>
  <c r="W10" i="2"/>
  <c r="W9" i="2" s="1"/>
  <c r="W8" i="2" s="1"/>
  <c r="X10" i="1"/>
  <c r="V237" i="1"/>
  <c r="Y238" i="1"/>
  <c r="T280" i="1"/>
  <c r="AB280" i="1" s="1"/>
  <c r="AJ280" i="1" s="1"/>
  <c r="AR280" i="1" s="1"/>
  <c r="AZ280" i="1" s="1"/>
  <c r="P278" i="2"/>
  <c r="P277" i="2" s="1"/>
  <c r="P276" i="2" s="1"/>
  <c r="K278" i="2"/>
  <c r="K277" i="2" s="1"/>
  <c r="K276" i="2" s="1"/>
  <c r="T281" i="1"/>
  <c r="AB281" i="1" s="1"/>
  <c r="AJ281" i="1" s="1"/>
  <c r="AR281" i="1" s="1"/>
  <c r="AZ281" i="1" s="1"/>
  <c r="R278" i="2"/>
  <c r="R277" i="2" s="1"/>
  <c r="R276" i="2" s="1"/>
  <c r="U280" i="1"/>
  <c r="AC280" i="1" s="1"/>
  <c r="AK280" i="1" s="1"/>
  <c r="AS280" i="1" s="1"/>
  <c r="BA280" i="1" s="1"/>
  <c r="U281" i="1"/>
  <c r="AC281" i="1" s="1"/>
  <c r="AK281" i="1" s="1"/>
  <c r="AS281" i="1" s="1"/>
  <c r="BA281" i="1" s="1"/>
  <c r="K280" i="1"/>
  <c r="S280" i="1" s="1"/>
  <c r="AA280" i="1" s="1"/>
  <c r="AI280" i="1" s="1"/>
  <c r="AQ280" i="1" s="1"/>
  <c r="AY280" i="1" s="1"/>
  <c r="S281" i="1"/>
  <c r="AA281" i="1" s="1"/>
  <c r="AI281" i="1" s="1"/>
  <c r="AQ281" i="1" s="1"/>
  <c r="AY281" i="1" s="1"/>
  <c r="R280" i="1"/>
  <c r="Z280" i="1" s="1"/>
  <c r="AH280" i="1" s="1"/>
  <c r="AP280" i="1" s="1"/>
  <c r="AX280" i="1" s="1"/>
  <c r="R281" i="1"/>
  <c r="Z281" i="1" s="1"/>
  <c r="AH281" i="1" s="1"/>
  <c r="AP281" i="1" s="1"/>
  <c r="AX281" i="1" s="1"/>
  <c r="X146" i="2" l="1"/>
  <c r="Y8" i="2"/>
  <c r="Y385" i="2" s="1"/>
  <c r="W385" i="2"/>
  <c r="X190" i="2"/>
  <c r="X8" i="2" s="1"/>
  <c r="X385" i="2" s="1"/>
  <c r="BB281" i="1"/>
  <c r="BB280" i="1"/>
  <c r="X238" i="1"/>
  <c r="BB282" i="1"/>
  <c r="AX278" i="2"/>
  <c r="AX277" i="2" s="1"/>
  <c r="AX276" i="2" s="1"/>
  <c r="AZ278" i="2"/>
  <c r="AZ277" i="2" s="1"/>
  <c r="AZ276" i="2" s="1"/>
  <c r="AR278" i="2"/>
  <c r="AR277" i="2" s="1"/>
  <c r="AR276" i="2" s="1"/>
  <c r="AP278" i="2"/>
  <c r="AP277" i="2" s="1"/>
  <c r="AP276" i="2" s="1"/>
  <c r="AH278" i="2"/>
  <c r="AH277" i="2" s="1"/>
  <c r="AH276" i="2" s="1"/>
  <c r="AJ278" i="2"/>
  <c r="AJ277" i="2" s="1"/>
  <c r="AJ276" i="2" s="1"/>
  <c r="W244" i="1"/>
  <c r="X116" i="1"/>
  <c r="W9" i="1"/>
  <c r="X9" i="1"/>
  <c r="X408" i="1" s="1"/>
  <c r="T278" i="2"/>
  <c r="T277" i="2" s="1"/>
  <c r="T276" i="2" s="1"/>
  <c r="Z278" i="2"/>
  <c r="Z277" i="2" s="1"/>
  <c r="Z276" i="2" s="1"/>
  <c r="AB278" i="2"/>
  <c r="AB277" i="2" s="1"/>
  <c r="AB276" i="2" s="1"/>
  <c r="Y408" i="1"/>
  <c r="W238" i="1" l="1"/>
  <c r="W408" i="1" l="1"/>
  <c r="O160" i="1" l="1"/>
  <c r="O177" i="2" l="1"/>
  <c r="O176" i="2" s="1"/>
  <c r="O175" i="2" s="1"/>
  <c r="P177" i="2"/>
  <c r="P176" i="2" s="1"/>
  <c r="P175" i="2" s="1"/>
  <c r="Q177" i="2"/>
  <c r="Q176" i="2" s="1"/>
  <c r="Q175" i="2" s="1"/>
  <c r="S177" i="2"/>
  <c r="S176" i="2" s="1"/>
  <c r="S175" i="2" s="1"/>
  <c r="U177" i="2"/>
  <c r="U176" i="2" s="1"/>
  <c r="U175" i="2" s="1"/>
  <c r="N177" i="2"/>
  <c r="N176" i="2" s="1"/>
  <c r="N175" i="2" s="1"/>
  <c r="K176" i="2"/>
  <c r="K175" i="2" s="1"/>
  <c r="L176" i="2"/>
  <c r="L175" i="2" s="1"/>
  <c r="M176" i="2"/>
  <c r="M175" i="2" s="1"/>
  <c r="J176" i="2"/>
  <c r="J175" i="2" s="1"/>
  <c r="O176" i="1" l="1"/>
  <c r="O175" i="1" s="1"/>
  <c r="P176" i="1"/>
  <c r="P175" i="1" s="1"/>
  <c r="Q176" i="1"/>
  <c r="Q175" i="1" s="1"/>
  <c r="S176" i="1"/>
  <c r="U176" i="1"/>
  <c r="R177" i="1"/>
  <c r="N176" i="1"/>
  <c r="N175" i="1" s="1"/>
  <c r="U175" i="1" l="1"/>
  <c r="AC175" i="1" s="1"/>
  <c r="AK175" i="1" s="1"/>
  <c r="AS175" i="1" s="1"/>
  <c r="BA175" i="1" s="1"/>
  <c r="AC176" i="1"/>
  <c r="AK176" i="1" s="1"/>
  <c r="AS176" i="1" s="1"/>
  <c r="BA176" i="1" s="1"/>
  <c r="S175" i="1"/>
  <c r="AA175" i="1" s="1"/>
  <c r="AI175" i="1" s="1"/>
  <c r="AQ175" i="1" s="1"/>
  <c r="AY175" i="1" s="1"/>
  <c r="AA176" i="1"/>
  <c r="AI176" i="1" s="1"/>
  <c r="AQ176" i="1" s="1"/>
  <c r="AY176" i="1" s="1"/>
  <c r="T177" i="1"/>
  <c r="AB177" i="1" s="1"/>
  <c r="AJ177" i="1" s="1"/>
  <c r="AR177" i="1" s="1"/>
  <c r="AZ177" i="1" s="1"/>
  <c r="Z177" i="1"/>
  <c r="AH177" i="1" s="1"/>
  <c r="AP177" i="1" s="1"/>
  <c r="AX177" i="1" s="1"/>
  <c r="R177" i="2"/>
  <c r="R176" i="2" s="1"/>
  <c r="R175" i="2" s="1"/>
  <c r="R176" i="1"/>
  <c r="R175" i="1" s="1"/>
  <c r="T176" i="1" l="1"/>
  <c r="T177" i="2"/>
  <c r="T176" i="2" s="1"/>
  <c r="T175" i="2" s="1"/>
  <c r="BB177" i="1"/>
  <c r="AX177" i="2"/>
  <c r="AX176" i="2" s="1"/>
  <c r="AX175" i="2" s="1"/>
  <c r="AX176" i="1"/>
  <c r="AZ177" i="2"/>
  <c r="AZ176" i="2" s="1"/>
  <c r="AZ175" i="2" s="1"/>
  <c r="AP177" i="2"/>
  <c r="AP176" i="2" s="1"/>
  <c r="AP175" i="2" s="1"/>
  <c r="AP176" i="1"/>
  <c r="AP175" i="1" s="1"/>
  <c r="AR177" i="2"/>
  <c r="AR176" i="2" s="1"/>
  <c r="AR175" i="2" s="1"/>
  <c r="AH177" i="2"/>
  <c r="AH176" i="2" s="1"/>
  <c r="AH175" i="2" s="1"/>
  <c r="AH176" i="1"/>
  <c r="AH175" i="1" s="1"/>
  <c r="AJ177" i="2"/>
  <c r="AJ176" i="2" s="1"/>
  <c r="AJ175" i="2" s="1"/>
  <c r="T175" i="1"/>
  <c r="AB175" i="1" s="1"/>
  <c r="AJ175" i="1" s="1"/>
  <c r="AR175" i="1" s="1"/>
  <c r="AZ175" i="1" s="1"/>
  <c r="AB176" i="1"/>
  <c r="AJ176" i="1" s="1"/>
  <c r="AR176" i="1" s="1"/>
  <c r="AZ176" i="1" s="1"/>
  <c r="Z177" i="2"/>
  <c r="Z176" i="2" s="1"/>
  <c r="Z175" i="2" s="1"/>
  <c r="Z176" i="1"/>
  <c r="Z175" i="1" s="1"/>
  <c r="BB176" i="1" l="1"/>
  <c r="AX175" i="1"/>
  <c r="BB175" i="1" s="1"/>
  <c r="AB177" i="2"/>
  <c r="AB176" i="2" s="1"/>
  <c r="AB175" i="2" s="1"/>
  <c r="K360" i="2"/>
  <c r="L360" i="2"/>
  <c r="M360" i="2"/>
  <c r="N360" i="2"/>
  <c r="O360" i="2"/>
  <c r="P360" i="2"/>
  <c r="Q360" i="2"/>
  <c r="S360" i="2"/>
  <c r="U360" i="2"/>
  <c r="J360" i="2"/>
  <c r="S65" i="1"/>
  <c r="U65" i="1"/>
  <c r="R66" i="1"/>
  <c r="Q65" i="1"/>
  <c r="Q64" i="1" s="1"/>
  <c r="P65" i="1"/>
  <c r="P64" i="1" s="1"/>
  <c r="O65" i="1"/>
  <c r="O64" i="1" s="1"/>
  <c r="N65" i="1"/>
  <c r="N64" i="1" s="1"/>
  <c r="M65" i="1"/>
  <c r="M64" i="1" s="1"/>
  <c r="L65" i="1"/>
  <c r="L64" i="1" s="1"/>
  <c r="K65" i="1"/>
  <c r="K64" i="1" s="1"/>
  <c r="J65" i="1"/>
  <c r="J64" i="1" s="1"/>
  <c r="U64" i="1" l="1"/>
  <c r="AC64" i="1" s="1"/>
  <c r="AK64" i="1" s="1"/>
  <c r="AS64" i="1" s="1"/>
  <c r="BA64" i="1" s="1"/>
  <c r="AC65" i="1"/>
  <c r="AK65" i="1" s="1"/>
  <c r="AS65" i="1" s="1"/>
  <c r="BA65" i="1" s="1"/>
  <c r="S64" i="1"/>
  <c r="AA64" i="1" s="1"/>
  <c r="AI64" i="1" s="1"/>
  <c r="AQ64" i="1" s="1"/>
  <c r="AY64" i="1" s="1"/>
  <c r="AA65" i="1"/>
  <c r="AI65" i="1" s="1"/>
  <c r="AQ65" i="1" s="1"/>
  <c r="AY65" i="1" s="1"/>
  <c r="Z66" i="1"/>
  <c r="AH66" i="1" s="1"/>
  <c r="AP66" i="1" s="1"/>
  <c r="AX66" i="1" s="1"/>
  <c r="R360" i="2"/>
  <c r="T66" i="1"/>
  <c r="AB66" i="1" s="1"/>
  <c r="AJ66" i="1" s="1"/>
  <c r="AR66" i="1" s="1"/>
  <c r="AZ66" i="1" s="1"/>
  <c r="R65" i="1"/>
  <c r="R64" i="1" s="1"/>
  <c r="AZ360" i="2" l="1"/>
  <c r="AZ359" i="2" s="1"/>
  <c r="AZ358" i="2" s="1"/>
  <c r="BB66" i="1"/>
  <c r="AX360" i="2"/>
  <c r="AX359" i="2" s="1"/>
  <c r="AX358" i="2" s="1"/>
  <c r="AX65" i="1"/>
  <c r="AP360" i="2"/>
  <c r="AP359" i="2" s="1"/>
  <c r="AP358" i="2" s="1"/>
  <c r="AP65" i="1"/>
  <c r="AP64" i="1" s="1"/>
  <c r="AR360" i="2"/>
  <c r="AR359" i="2" s="1"/>
  <c r="AR358" i="2" s="1"/>
  <c r="AJ360" i="2"/>
  <c r="AJ359" i="2" s="1"/>
  <c r="AJ358" i="2" s="1"/>
  <c r="AH360" i="2"/>
  <c r="AH359" i="2" s="1"/>
  <c r="AH358" i="2" s="1"/>
  <c r="AH65" i="1"/>
  <c r="AH64" i="1" s="1"/>
  <c r="Z360" i="2"/>
  <c r="Z359" i="2" s="1"/>
  <c r="Z358" i="2" s="1"/>
  <c r="Z65" i="1"/>
  <c r="Z64" i="1" s="1"/>
  <c r="T65" i="1"/>
  <c r="T360" i="2"/>
  <c r="AX64" i="1" l="1"/>
  <c r="T64" i="1"/>
  <c r="AB64" i="1" s="1"/>
  <c r="AJ64" i="1" s="1"/>
  <c r="AR64" i="1" s="1"/>
  <c r="AZ64" i="1" s="1"/>
  <c r="AB65" i="1"/>
  <c r="AJ65" i="1" s="1"/>
  <c r="AR65" i="1" s="1"/>
  <c r="AZ65" i="1" s="1"/>
  <c r="BB65" i="1" s="1"/>
  <c r="AB360" i="2"/>
  <c r="AB359" i="2" s="1"/>
  <c r="AB358" i="2" s="1"/>
  <c r="BB64" i="1" l="1"/>
  <c r="O98" i="2" l="1"/>
  <c r="O97" i="2" s="1"/>
  <c r="O96" i="2" s="1"/>
  <c r="Q98" i="2"/>
  <c r="Q97" i="2" s="1"/>
  <c r="Q96" i="2" s="1"/>
  <c r="S98" i="2"/>
  <c r="S97" i="2" s="1"/>
  <c r="S96" i="2" s="1"/>
  <c r="U98" i="2"/>
  <c r="U97" i="2" s="1"/>
  <c r="U96" i="2" s="1"/>
  <c r="K98" i="2"/>
  <c r="K97" i="2" s="1"/>
  <c r="K96" i="2" s="1"/>
  <c r="M98" i="2"/>
  <c r="M97" i="2" s="1"/>
  <c r="M96" i="2" s="1"/>
  <c r="J98" i="2"/>
  <c r="J97" i="2" s="1"/>
  <c r="J96" i="2" s="1"/>
  <c r="N130" i="1"/>
  <c r="N133" i="1"/>
  <c r="L133" i="1"/>
  <c r="Q132" i="1"/>
  <c r="Q131" i="1" s="1"/>
  <c r="O132" i="1"/>
  <c r="O131" i="1" s="1"/>
  <c r="M132" i="1"/>
  <c r="L132" i="1"/>
  <c r="K132" i="1"/>
  <c r="J132" i="1"/>
  <c r="J131" i="1" s="1"/>
  <c r="N360" i="1"/>
  <c r="N358" i="1"/>
  <c r="N298" i="1"/>
  <c r="K131" i="1" l="1"/>
  <c r="S131" i="1" s="1"/>
  <c r="AA131" i="1" s="1"/>
  <c r="AI131" i="1" s="1"/>
  <c r="AQ131" i="1" s="1"/>
  <c r="AY131" i="1" s="1"/>
  <c r="S132" i="1"/>
  <c r="AA132" i="1" s="1"/>
  <c r="AI132" i="1" s="1"/>
  <c r="AQ132" i="1" s="1"/>
  <c r="AY132" i="1" s="1"/>
  <c r="L131" i="1"/>
  <c r="M131" i="1"/>
  <c r="U131" i="1" s="1"/>
  <c r="AC131" i="1" s="1"/>
  <c r="AK131" i="1" s="1"/>
  <c r="AS131" i="1" s="1"/>
  <c r="BA131" i="1" s="1"/>
  <c r="U132" i="1"/>
  <c r="AC132" i="1" s="1"/>
  <c r="AK132" i="1" s="1"/>
  <c r="AS132" i="1" s="1"/>
  <c r="BA132" i="1" s="1"/>
  <c r="L98" i="2"/>
  <c r="L97" i="2" s="1"/>
  <c r="L96" i="2" s="1"/>
  <c r="R133" i="1"/>
  <c r="Z133" i="1" s="1"/>
  <c r="AH133" i="1" s="1"/>
  <c r="AP133" i="1" s="1"/>
  <c r="AX133" i="1" s="1"/>
  <c r="N98" i="2"/>
  <c r="N97" i="2" s="1"/>
  <c r="N96" i="2" s="1"/>
  <c r="P133" i="1"/>
  <c r="N132" i="1"/>
  <c r="N131" i="1" s="1"/>
  <c r="R131" i="1" s="1"/>
  <c r="Z131" i="1" s="1"/>
  <c r="AH131" i="1" s="1"/>
  <c r="AP131" i="1" s="1"/>
  <c r="AX131" i="1" s="1"/>
  <c r="AX98" i="2" l="1"/>
  <c r="AX97" i="2" s="1"/>
  <c r="AX96" i="2" s="1"/>
  <c r="AP98" i="2"/>
  <c r="AP97" i="2" s="1"/>
  <c r="AP96" i="2" s="1"/>
  <c r="AH98" i="2"/>
  <c r="AH97" i="2" s="1"/>
  <c r="AH96" i="2" s="1"/>
  <c r="Z98" i="2"/>
  <c r="Z97" i="2" s="1"/>
  <c r="Z96" i="2" s="1"/>
  <c r="R98" i="2"/>
  <c r="R97" i="2" s="1"/>
  <c r="R96" i="2" s="1"/>
  <c r="T133" i="1"/>
  <c r="AB133" i="1" s="1"/>
  <c r="AJ133" i="1" s="1"/>
  <c r="AR133" i="1" s="1"/>
  <c r="AZ133" i="1" s="1"/>
  <c r="R132" i="1"/>
  <c r="Z132" i="1" s="1"/>
  <c r="AH132" i="1" s="1"/>
  <c r="AP132" i="1" s="1"/>
  <c r="AX132" i="1" s="1"/>
  <c r="P132" i="1"/>
  <c r="P98" i="2"/>
  <c r="P97" i="2" s="1"/>
  <c r="P96" i="2" s="1"/>
  <c r="BB133" i="1" l="1"/>
  <c r="AZ98" i="2"/>
  <c r="AZ97" i="2" s="1"/>
  <c r="AZ96" i="2" s="1"/>
  <c r="AR98" i="2"/>
  <c r="AR97" i="2" s="1"/>
  <c r="AR96" i="2" s="1"/>
  <c r="AJ98" i="2"/>
  <c r="AJ97" i="2" s="1"/>
  <c r="AJ96" i="2" s="1"/>
  <c r="AB98" i="2"/>
  <c r="AB97" i="2" s="1"/>
  <c r="AB96" i="2" s="1"/>
  <c r="P131" i="1"/>
  <c r="T131" i="1" s="1"/>
  <c r="AB131" i="1" s="1"/>
  <c r="AJ131" i="1" s="1"/>
  <c r="AR131" i="1" s="1"/>
  <c r="AZ131" i="1" s="1"/>
  <c r="BB131" i="1" s="1"/>
  <c r="T132" i="1"/>
  <c r="AB132" i="1" s="1"/>
  <c r="AJ132" i="1" s="1"/>
  <c r="AR132" i="1" s="1"/>
  <c r="AZ132" i="1" s="1"/>
  <c r="BB132" i="1" s="1"/>
  <c r="T98" i="2"/>
  <c r="T97" i="2" s="1"/>
  <c r="T96" i="2" s="1"/>
  <c r="O180" i="2" l="1"/>
  <c r="O179" i="2" s="1"/>
  <c r="O178" i="2" s="1"/>
  <c r="Q180" i="2"/>
  <c r="Q179" i="2" s="1"/>
  <c r="Q178" i="2" s="1"/>
  <c r="S180" i="2"/>
  <c r="S179" i="2" s="1"/>
  <c r="S178" i="2" s="1"/>
  <c r="U180" i="2"/>
  <c r="U179" i="2" s="1"/>
  <c r="U178" i="2" s="1"/>
  <c r="O179" i="1"/>
  <c r="O178" i="1" s="1"/>
  <c r="Q179" i="1"/>
  <c r="Q178" i="1" s="1"/>
  <c r="S179" i="1"/>
  <c r="U179" i="1"/>
  <c r="N180" i="1"/>
  <c r="N180" i="2" s="1"/>
  <c r="N179" i="2" s="1"/>
  <c r="N178" i="2" s="1"/>
  <c r="M179" i="1"/>
  <c r="M178" i="1" s="1"/>
  <c r="L179" i="1"/>
  <c r="L178" i="1" s="1"/>
  <c r="K179" i="1"/>
  <c r="K178" i="1" s="1"/>
  <c r="J179" i="1"/>
  <c r="J178" i="1" s="1"/>
  <c r="L179" i="2"/>
  <c r="L178" i="2" s="1"/>
  <c r="M179" i="2"/>
  <c r="M178" i="2" s="1"/>
  <c r="K179" i="2"/>
  <c r="K178" i="2" s="1"/>
  <c r="J179" i="2"/>
  <c r="J178" i="2" s="1"/>
  <c r="U178" i="1" l="1"/>
  <c r="AC178" i="1" s="1"/>
  <c r="AK178" i="1" s="1"/>
  <c r="AS178" i="1" s="1"/>
  <c r="BA178" i="1" s="1"/>
  <c r="AC179" i="1"/>
  <c r="AK179" i="1" s="1"/>
  <c r="AS179" i="1" s="1"/>
  <c r="BA179" i="1" s="1"/>
  <c r="S178" i="1"/>
  <c r="AA178" i="1" s="1"/>
  <c r="AI178" i="1" s="1"/>
  <c r="AQ178" i="1" s="1"/>
  <c r="AY178" i="1" s="1"/>
  <c r="AA179" i="1"/>
  <c r="AI179" i="1" s="1"/>
  <c r="AQ179" i="1" s="1"/>
  <c r="AY179" i="1" s="1"/>
  <c r="R180" i="1"/>
  <c r="P180" i="1"/>
  <c r="N179" i="1"/>
  <c r="N178" i="1" s="1"/>
  <c r="N174" i="1"/>
  <c r="T180" i="1" l="1"/>
  <c r="AB180" i="1" s="1"/>
  <c r="AJ180" i="1" s="1"/>
  <c r="AR180" i="1" s="1"/>
  <c r="AZ180" i="1" s="1"/>
  <c r="Z180" i="1"/>
  <c r="AH180" i="1" s="1"/>
  <c r="AP180" i="1" s="1"/>
  <c r="AX180" i="1" s="1"/>
  <c r="R180" i="2"/>
  <c r="R179" i="2" s="1"/>
  <c r="R178" i="2" s="1"/>
  <c r="R179" i="1"/>
  <c r="R178" i="1" s="1"/>
  <c r="P179" i="1"/>
  <c r="P178" i="1" s="1"/>
  <c r="P180" i="2"/>
  <c r="P179" i="2" s="1"/>
  <c r="P178" i="2" s="1"/>
  <c r="P174" i="1"/>
  <c r="K52" i="2"/>
  <c r="K51" i="2" s="1"/>
  <c r="L52" i="2"/>
  <c r="L51" i="2" s="1"/>
  <c r="M52" i="2"/>
  <c r="M51" i="2" s="1"/>
  <c r="J52" i="2"/>
  <c r="J51" i="2" s="1"/>
  <c r="O52" i="2"/>
  <c r="O51" i="2" s="1"/>
  <c r="Q52" i="2"/>
  <c r="Q51" i="2" s="1"/>
  <c r="S52" i="2"/>
  <c r="S51" i="2" s="1"/>
  <c r="U52" i="2"/>
  <c r="U51" i="2" s="1"/>
  <c r="N52" i="2"/>
  <c r="N51" i="2" s="1"/>
  <c r="R57" i="1"/>
  <c r="P57" i="1"/>
  <c r="K56" i="1"/>
  <c r="K55" i="1" s="1"/>
  <c r="L56" i="1"/>
  <c r="L55" i="1" s="1"/>
  <c r="M56" i="1"/>
  <c r="M55" i="1" s="1"/>
  <c r="N56" i="1"/>
  <c r="N55" i="1" s="1"/>
  <c r="O56" i="1"/>
  <c r="O55" i="1" s="1"/>
  <c r="Q56" i="1"/>
  <c r="Q55" i="1" s="1"/>
  <c r="R56" i="1"/>
  <c r="R55" i="1" s="1"/>
  <c r="S56" i="1"/>
  <c r="U56" i="1"/>
  <c r="J56" i="1"/>
  <c r="J55" i="1" s="1"/>
  <c r="AZ180" i="2" l="1"/>
  <c r="AZ179" i="2" s="1"/>
  <c r="AZ178" i="2" s="1"/>
  <c r="BB180" i="1"/>
  <c r="AX180" i="2"/>
  <c r="AX179" i="2" s="1"/>
  <c r="AX178" i="2" s="1"/>
  <c r="AX179" i="1"/>
  <c r="AP180" i="2"/>
  <c r="AP179" i="2" s="1"/>
  <c r="AP178" i="2" s="1"/>
  <c r="AP179" i="1"/>
  <c r="AP178" i="1" s="1"/>
  <c r="AR180" i="2"/>
  <c r="AR179" i="2" s="1"/>
  <c r="AR178" i="2" s="1"/>
  <c r="T179" i="1"/>
  <c r="T178" i="1" s="1"/>
  <c r="AB178" i="1" s="1"/>
  <c r="AJ178" i="1" s="1"/>
  <c r="AR178" i="1" s="1"/>
  <c r="AZ178" i="1" s="1"/>
  <c r="T180" i="2"/>
  <c r="T179" i="2" s="1"/>
  <c r="T178" i="2" s="1"/>
  <c r="AH180" i="2"/>
  <c r="AH179" i="2" s="1"/>
  <c r="AH178" i="2" s="1"/>
  <c r="AH179" i="1"/>
  <c r="AH178" i="1" s="1"/>
  <c r="AJ180" i="2"/>
  <c r="AJ179" i="2" s="1"/>
  <c r="AJ178" i="2" s="1"/>
  <c r="U55" i="1"/>
  <c r="AC55" i="1" s="1"/>
  <c r="AK55" i="1" s="1"/>
  <c r="AS55" i="1" s="1"/>
  <c r="BA55" i="1" s="1"/>
  <c r="AC56" i="1"/>
  <c r="AK56" i="1" s="1"/>
  <c r="AS56" i="1" s="1"/>
  <c r="BA56" i="1" s="1"/>
  <c r="S55" i="1"/>
  <c r="AA55" i="1" s="1"/>
  <c r="AI55" i="1" s="1"/>
  <c r="AQ55" i="1" s="1"/>
  <c r="AY55" i="1" s="1"/>
  <c r="AA56" i="1"/>
  <c r="AI56" i="1" s="1"/>
  <c r="AQ56" i="1" s="1"/>
  <c r="AY56" i="1" s="1"/>
  <c r="P53" i="2"/>
  <c r="P52" i="2" s="1"/>
  <c r="P51" i="2" s="1"/>
  <c r="Z179" i="1"/>
  <c r="Z178" i="1" s="1"/>
  <c r="Z180" i="2"/>
  <c r="Z179" i="2" s="1"/>
  <c r="Z178" i="2" s="1"/>
  <c r="Z57" i="1"/>
  <c r="AH57" i="1" s="1"/>
  <c r="AP57" i="1" s="1"/>
  <c r="AX57" i="1" s="1"/>
  <c r="R53" i="2"/>
  <c r="R52" i="2" s="1"/>
  <c r="R51" i="2" s="1"/>
  <c r="P56" i="1"/>
  <c r="P55" i="1" s="1"/>
  <c r="T57" i="1"/>
  <c r="AB179" i="1" l="1"/>
  <c r="AJ179" i="1" s="1"/>
  <c r="AR179" i="1" s="1"/>
  <c r="AZ179" i="1" s="1"/>
  <c r="AX56" i="1"/>
  <c r="AX53" i="2"/>
  <c r="AX52" i="2" s="1"/>
  <c r="AX51" i="2" s="1"/>
  <c r="BB179" i="1"/>
  <c r="AX178" i="1"/>
  <c r="BB178" i="1" s="1"/>
  <c r="AP56" i="1"/>
  <c r="AP55" i="1" s="1"/>
  <c r="AP53" i="2"/>
  <c r="AP52" i="2" s="1"/>
  <c r="AP51" i="2" s="1"/>
  <c r="T53" i="2"/>
  <c r="T52" i="2" s="1"/>
  <c r="T51" i="2" s="1"/>
  <c r="AB57" i="1"/>
  <c r="AJ57" i="1" s="1"/>
  <c r="AR57" i="1" s="1"/>
  <c r="AZ57" i="1" s="1"/>
  <c r="AH56" i="1"/>
  <c r="AH55" i="1" s="1"/>
  <c r="AH53" i="2"/>
  <c r="AH52" i="2" s="1"/>
  <c r="AH51" i="2" s="1"/>
  <c r="Z53" i="2"/>
  <c r="Z52" i="2" s="1"/>
  <c r="Z51" i="2" s="1"/>
  <c r="Z56" i="1"/>
  <c r="Z55" i="1" s="1"/>
  <c r="AB180" i="2"/>
  <c r="AB179" i="2" s="1"/>
  <c r="AB178" i="2" s="1"/>
  <c r="T56" i="1"/>
  <c r="N208" i="1"/>
  <c r="R166" i="1"/>
  <c r="Z166" i="1" s="1"/>
  <c r="AH166" i="1" s="1"/>
  <c r="AP166" i="1" s="1"/>
  <c r="AX166" i="1" s="1"/>
  <c r="P166" i="1"/>
  <c r="Q166" i="2"/>
  <c r="Q165" i="2" s="1"/>
  <c r="Q164" i="2" s="1"/>
  <c r="S166" i="2"/>
  <c r="S165" i="2" s="1"/>
  <c r="S164" i="2" s="1"/>
  <c r="U166" i="2"/>
  <c r="U165" i="2" s="1"/>
  <c r="U164" i="2" s="1"/>
  <c r="K166" i="2"/>
  <c r="K165" i="2" s="1"/>
  <c r="K164" i="2" s="1"/>
  <c r="L166" i="2"/>
  <c r="L165" i="2" s="1"/>
  <c r="L164" i="2" s="1"/>
  <c r="M166" i="2"/>
  <c r="M165" i="2" s="1"/>
  <c r="M164" i="2" s="1"/>
  <c r="N166" i="2"/>
  <c r="N165" i="2" s="1"/>
  <c r="N164" i="2" s="1"/>
  <c r="O166" i="2"/>
  <c r="O165" i="2" s="1"/>
  <c r="O164" i="2" s="1"/>
  <c r="J166" i="2"/>
  <c r="J165" i="2" s="1"/>
  <c r="J164" i="2" s="1"/>
  <c r="K165" i="1"/>
  <c r="K164" i="1" s="1"/>
  <c r="L165" i="1"/>
  <c r="L164" i="1" s="1"/>
  <c r="M165" i="1"/>
  <c r="M164" i="1" s="1"/>
  <c r="N165" i="1"/>
  <c r="N164" i="1" s="1"/>
  <c r="O165" i="1"/>
  <c r="O164" i="1" s="1"/>
  <c r="P165" i="1"/>
  <c r="P164" i="1" s="1"/>
  <c r="Q165" i="1"/>
  <c r="Q164" i="1" s="1"/>
  <c r="S165" i="1"/>
  <c r="U165" i="1"/>
  <c r="J165" i="1"/>
  <c r="J164" i="1" s="1"/>
  <c r="R51" i="1"/>
  <c r="P51" i="1"/>
  <c r="R166" i="2" l="1"/>
  <c r="R165" i="2" s="1"/>
  <c r="R164" i="2" s="1"/>
  <c r="AX55" i="1"/>
  <c r="AX165" i="1"/>
  <c r="AX164" i="1" s="1"/>
  <c r="AX166" i="2"/>
  <c r="AX165" i="2" s="1"/>
  <c r="AX164" i="2" s="1"/>
  <c r="AZ53" i="2"/>
  <c r="AZ52" i="2" s="1"/>
  <c r="AZ51" i="2" s="1"/>
  <c r="BB57" i="1"/>
  <c r="AP165" i="1"/>
  <c r="AP164" i="1" s="1"/>
  <c r="AP166" i="2"/>
  <c r="AP165" i="2" s="1"/>
  <c r="AP164" i="2" s="1"/>
  <c r="AR53" i="2"/>
  <c r="AR52" i="2" s="1"/>
  <c r="AR51" i="2" s="1"/>
  <c r="AH165" i="1"/>
  <c r="AH164" i="1" s="1"/>
  <c r="AH166" i="2"/>
  <c r="AH165" i="2" s="1"/>
  <c r="AH164" i="2" s="1"/>
  <c r="AJ53" i="2"/>
  <c r="AJ52" i="2" s="1"/>
  <c r="AJ51" i="2" s="1"/>
  <c r="U164" i="1"/>
  <c r="AC164" i="1" s="1"/>
  <c r="AK164" i="1" s="1"/>
  <c r="AS164" i="1" s="1"/>
  <c r="BA164" i="1" s="1"/>
  <c r="AC165" i="1"/>
  <c r="AK165" i="1" s="1"/>
  <c r="AS165" i="1" s="1"/>
  <c r="BA165" i="1" s="1"/>
  <c r="S164" i="1"/>
  <c r="AA164" i="1" s="1"/>
  <c r="AI164" i="1" s="1"/>
  <c r="AQ164" i="1" s="1"/>
  <c r="AY164" i="1" s="1"/>
  <c r="AA165" i="1"/>
  <c r="AI165" i="1" s="1"/>
  <c r="AQ165" i="1" s="1"/>
  <c r="AY165" i="1" s="1"/>
  <c r="T55" i="1"/>
  <c r="AB55" i="1" s="1"/>
  <c r="AJ55" i="1" s="1"/>
  <c r="AR55" i="1" s="1"/>
  <c r="AZ55" i="1" s="1"/>
  <c r="AB56" i="1"/>
  <c r="AJ56" i="1" s="1"/>
  <c r="AR56" i="1" s="1"/>
  <c r="AZ56" i="1" s="1"/>
  <c r="BB56" i="1" s="1"/>
  <c r="P166" i="2"/>
  <c r="P165" i="2" s="1"/>
  <c r="P164" i="2" s="1"/>
  <c r="T51" i="1"/>
  <c r="Z51" i="1"/>
  <c r="AH51" i="1" s="1"/>
  <c r="AP51" i="1" s="1"/>
  <c r="AX51" i="1" s="1"/>
  <c r="AB53" i="2"/>
  <c r="AB52" i="2" s="1"/>
  <c r="AB51" i="2" s="1"/>
  <c r="Z165" i="1"/>
  <c r="Z164" i="1" s="1"/>
  <c r="Z166" i="2"/>
  <c r="Z165" i="2" s="1"/>
  <c r="Z164" i="2" s="1"/>
  <c r="R165" i="1"/>
  <c r="R164" i="1" s="1"/>
  <c r="T166" i="1"/>
  <c r="AB166" i="1" s="1"/>
  <c r="AJ166" i="1" s="1"/>
  <c r="AR166" i="1" s="1"/>
  <c r="AZ166" i="1" s="1"/>
  <c r="AX50" i="1" l="1"/>
  <c r="AX49" i="1" s="1"/>
  <c r="AX44" i="2"/>
  <c r="AX43" i="2" s="1"/>
  <c r="AX42" i="2" s="1"/>
  <c r="AZ166" i="2"/>
  <c r="AZ165" i="2" s="1"/>
  <c r="AZ164" i="2" s="1"/>
  <c r="BB166" i="1"/>
  <c r="BB55" i="1"/>
  <c r="AP44" i="2"/>
  <c r="AP43" i="2" s="1"/>
  <c r="AP42" i="2" s="1"/>
  <c r="AP50" i="1"/>
  <c r="AP49" i="1" s="1"/>
  <c r="AR166" i="2"/>
  <c r="AR165" i="2" s="1"/>
  <c r="AR164" i="2" s="1"/>
  <c r="AH50" i="1"/>
  <c r="AH49" i="1" s="1"/>
  <c r="AH44" i="2"/>
  <c r="AH43" i="2" s="1"/>
  <c r="AH42" i="2" s="1"/>
  <c r="AJ166" i="2"/>
  <c r="AJ165" i="2" s="1"/>
  <c r="AJ164" i="2" s="1"/>
  <c r="AB51" i="1"/>
  <c r="AJ51" i="1" s="1"/>
  <c r="AR51" i="1" s="1"/>
  <c r="AZ51" i="1" s="1"/>
  <c r="BB51" i="1" s="1"/>
  <c r="Z44" i="2"/>
  <c r="Z43" i="2" s="1"/>
  <c r="Z42" i="2" s="1"/>
  <c r="Z50" i="1"/>
  <c r="Z49" i="1" s="1"/>
  <c r="AB166" i="2"/>
  <c r="AB165" i="2" s="1"/>
  <c r="AB164" i="2" s="1"/>
  <c r="T165" i="1"/>
  <c r="T166" i="2"/>
  <c r="T165" i="2" s="1"/>
  <c r="T164" i="2" s="1"/>
  <c r="AZ44" i="2" l="1"/>
  <c r="AZ43" i="2" s="1"/>
  <c r="AZ42" i="2" s="1"/>
  <c r="AR44" i="2"/>
  <c r="AR43" i="2" s="1"/>
  <c r="AR42" i="2" s="1"/>
  <c r="AJ44" i="2"/>
  <c r="AJ43" i="2" s="1"/>
  <c r="AJ42" i="2" s="1"/>
  <c r="T164" i="1"/>
  <c r="AB164" i="1" s="1"/>
  <c r="AJ164" i="1" s="1"/>
  <c r="AR164" i="1" s="1"/>
  <c r="AZ164" i="1" s="1"/>
  <c r="BB164" i="1" s="1"/>
  <c r="AB165" i="1"/>
  <c r="AJ165" i="1" s="1"/>
  <c r="AR165" i="1" s="1"/>
  <c r="AZ165" i="1" s="1"/>
  <c r="BB165" i="1" s="1"/>
  <c r="AB44" i="2"/>
  <c r="AB43" i="2" s="1"/>
  <c r="AB42" i="2" s="1"/>
  <c r="U44" i="2" l="1"/>
  <c r="T44" i="2"/>
  <c r="T43" i="2" s="1"/>
  <c r="T42" i="2" s="1"/>
  <c r="S44" i="2"/>
  <c r="S43" i="2" s="1"/>
  <c r="S42" i="2" s="1"/>
  <c r="R44" i="2"/>
  <c r="R43" i="2" s="1"/>
  <c r="R42" i="2" s="1"/>
  <c r="Q44" i="2"/>
  <c r="Q43" i="2" s="1"/>
  <c r="Q42" i="2" s="1"/>
  <c r="P44" i="2"/>
  <c r="P43" i="2" s="1"/>
  <c r="P42" i="2" s="1"/>
  <c r="O44" i="2"/>
  <c r="O43" i="2" s="1"/>
  <c r="O42" i="2" s="1"/>
  <c r="N44" i="2"/>
  <c r="N43" i="2" s="1"/>
  <c r="N42" i="2" s="1"/>
  <c r="M44" i="2"/>
  <c r="M43" i="2" s="1"/>
  <c r="M42" i="2" s="1"/>
  <c r="L44" i="2"/>
  <c r="L43" i="2" s="1"/>
  <c r="L42" i="2" s="1"/>
  <c r="K44" i="2"/>
  <c r="K43" i="2" s="1"/>
  <c r="K42" i="2" s="1"/>
  <c r="J44" i="2"/>
  <c r="J43" i="2" s="1"/>
  <c r="J42" i="2" s="1"/>
  <c r="U43" i="2"/>
  <c r="U42" i="2" s="1"/>
  <c r="O50" i="1"/>
  <c r="O49" i="1" s="1"/>
  <c r="P50" i="1"/>
  <c r="P49" i="1" s="1"/>
  <c r="Q50" i="1"/>
  <c r="Q49" i="1" s="1"/>
  <c r="R50" i="1"/>
  <c r="R49" i="1" s="1"/>
  <c r="S50" i="1"/>
  <c r="T50" i="1"/>
  <c r="U50" i="1"/>
  <c r="N50" i="1"/>
  <c r="N49" i="1" s="1"/>
  <c r="S49" i="1" l="1"/>
  <c r="AA49" i="1" s="1"/>
  <c r="AI49" i="1" s="1"/>
  <c r="AQ49" i="1" s="1"/>
  <c r="AY49" i="1" s="1"/>
  <c r="AA50" i="1"/>
  <c r="AI50" i="1" s="1"/>
  <c r="AQ50" i="1" s="1"/>
  <c r="AY50" i="1" s="1"/>
  <c r="U49" i="1"/>
  <c r="AC49" i="1" s="1"/>
  <c r="AK49" i="1" s="1"/>
  <c r="AS49" i="1" s="1"/>
  <c r="BA49" i="1" s="1"/>
  <c r="AC50" i="1"/>
  <c r="AK50" i="1" s="1"/>
  <c r="AS50" i="1" s="1"/>
  <c r="BA50" i="1" s="1"/>
  <c r="T49" i="1"/>
  <c r="AB49" i="1" s="1"/>
  <c r="AJ49" i="1" s="1"/>
  <c r="AR49" i="1" s="1"/>
  <c r="AZ49" i="1" s="1"/>
  <c r="AB50" i="1"/>
  <c r="AJ50" i="1" s="1"/>
  <c r="AR50" i="1" s="1"/>
  <c r="AZ50" i="1" s="1"/>
  <c r="BB50" i="1" l="1"/>
  <c r="BB49" i="1"/>
  <c r="N13" i="2" l="1"/>
  <c r="N12" i="2" s="1"/>
  <c r="P13" i="2"/>
  <c r="P12" i="2" s="1"/>
  <c r="Q13" i="2"/>
  <c r="Q12" i="2" s="1"/>
  <c r="T13" i="2"/>
  <c r="T12" i="2" s="1"/>
  <c r="U13" i="2"/>
  <c r="U12" i="2" s="1"/>
  <c r="N15" i="2"/>
  <c r="N14" i="2" s="1"/>
  <c r="P15" i="2"/>
  <c r="P14" i="2" s="1"/>
  <c r="Q15" i="2"/>
  <c r="Q14" i="2" s="1"/>
  <c r="T15" i="2"/>
  <c r="T14" i="2" s="1"/>
  <c r="U15" i="2"/>
  <c r="U14" i="2" s="1"/>
  <c r="N17" i="2"/>
  <c r="N16" i="2" s="1"/>
  <c r="P17" i="2"/>
  <c r="P16" i="2" s="1"/>
  <c r="Q17" i="2"/>
  <c r="Q16" i="2" s="1"/>
  <c r="T17" i="2"/>
  <c r="T16" i="2" s="1"/>
  <c r="U17" i="2"/>
  <c r="U16" i="2" s="1"/>
  <c r="N20" i="2"/>
  <c r="N19" i="2" s="1"/>
  <c r="P20" i="2"/>
  <c r="P19" i="2" s="1"/>
  <c r="Q20" i="2"/>
  <c r="Q19" i="2" s="1"/>
  <c r="T20" i="2"/>
  <c r="T19" i="2" s="1"/>
  <c r="U20" i="2"/>
  <c r="U19" i="2" s="1"/>
  <c r="N22" i="2"/>
  <c r="N21" i="2" s="1"/>
  <c r="P22" i="2"/>
  <c r="P21" i="2" s="1"/>
  <c r="Q22" i="2"/>
  <c r="Q21" i="2" s="1"/>
  <c r="T22" i="2"/>
  <c r="T21" i="2" s="1"/>
  <c r="U22" i="2"/>
  <c r="U21" i="2" s="1"/>
  <c r="N25" i="2"/>
  <c r="N24" i="2" s="1"/>
  <c r="N23" i="2" s="1"/>
  <c r="O25" i="2"/>
  <c r="O24" i="2" s="1"/>
  <c r="O23" i="2" s="1"/>
  <c r="Q25" i="2"/>
  <c r="Q24" i="2" s="1"/>
  <c r="Q23" i="2" s="1"/>
  <c r="S25" i="2"/>
  <c r="S24" i="2" s="1"/>
  <c r="S23" i="2" s="1"/>
  <c r="U25" i="2"/>
  <c r="U24" i="2" s="1"/>
  <c r="U23" i="2" s="1"/>
  <c r="N28" i="2"/>
  <c r="N27" i="2" s="1"/>
  <c r="O28" i="2"/>
  <c r="O27" i="2" s="1"/>
  <c r="Q28" i="2"/>
  <c r="Q27" i="2" s="1"/>
  <c r="S28" i="2"/>
  <c r="S27" i="2" s="1"/>
  <c r="U28" i="2"/>
  <c r="U27" i="2" s="1"/>
  <c r="N30" i="2"/>
  <c r="N29" i="2" s="1"/>
  <c r="O30" i="2"/>
  <c r="O29" i="2" s="1"/>
  <c r="Q30" i="2"/>
  <c r="Q29" i="2" s="1"/>
  <c r="S30" i="2"/>
  <c r="S29" i="2" s="1"/>
  <c r="U30" i="2"/>
  <c r="U29" i="2" s="1"/>
  <c r="N32" i="2"/>
  <c r="N31" i="2" s="1"/>
  <c r="O32" i="2"/>
  <c r="O31" i="2" s="1"/>
  <c r="Q32" i="2"/>
  <c r="Q31" i="2" s="1"/>
  <c r="S32" i="2"/>
  <c r="S31" i="2" s="1"/>
  <c r="U32" i="2"/>
  <c r="U31" i="2" s="1"/>
  <c r="N35" i="2"/>
  <c r="N34" i="2" s="1"/>
  <c r="N33" i="2" s="1"/>
  <c r="O35" i="2"/>
  <c r="O34" i="2" s="1"/>
  <c r="O33" i="2" s="1"/>
  <c r="Q35" i="2"/>
  <c r="Q34" i="2" s="1"/>
  <c r="Q33" i="2" s="1"/>
  <c r="S35" i="2"/>
  <c r="S34" i="2" s="1"/>
  <c r="S33" i="2" s="1"/>
  <c r="U35" i="2"/>
  <c r="U34" i="2" s="1"/>
  <c r="U33" i="2" s="1"/>
  <c r="N38" i="2"/>
  <c r="N37" i="2" s="1"/>
  <c r="N36" i="2" s="1"/>
  <c r="O38" i="2"/>
  <c r="O37" i="2" s="1"/>
  <c r="O36" i="2" s="1"/>
  <c r="Q38" i="2"/>
  <c r="Q37" i="2" s="1"/>
  <c r="Q36" i="2" s="1"/>
  <c r="S38" i="2"/>
  <c r="S37" i="2" s="1"/>
  <c r="S36" i="2" s="1"/>
  <c r="U38" i="2"/>
  <c r="U37" i="2" s="1"/>
  <c r="U36" i="2" s="1"/>
  <c r="N41" i="2"/>
  <c r="N40" i="2" s="1"/>
  <c r="N39" i="2" s="1"/>
  <c r="O41" i="2"/>
  <c r="O40" i="2" s="1"/>
  <c r="O39" i="2" s="1"/>
  <c r="Q41" i="2"/>
  <c r="Q40" i="2" s="1"/>
  <c r="Q39" i="2" s="1"/>
  <c r="S41" i="2"/>
  <c r="S40" i="2" s="1"/>
  <c r="S39" i="2" s="1"/>
  <c r="U41" i="2"/>
  <c r="U40" i="2" s="1"/>
  <c r="U39" i="2" s="1"/>
  <c r="N47" i="2"/>
  <c r="N46" i="2" s="1"/>
  <c r="N45" i="2" s="1"/>
  <c r="O47" i="2"/>
  <c r="O46" i="2" s="1"/>
  <c r="O45" i="2" s="1"/>
  <c r="Q47" i="2"/>
  <c r="Q46" i="2" s="1"/>
  <c r="Q45" i="2" s="1"/>
  <c r="S47" i="2"/>
  <c r="S46" i="2" s="1"/>
  <c r="S45" i="2" s="1"/>
  <c r="U47" i="2"/>
  <c r="U46" i="2" s="1"/>
  <c r="U45" i="2" s="1"/>
  <c r="N50" i="2"/>
  <c r="N49" i="2" s="1"/>
  <c r="N48" i="2" s="1"/>
  <c r="O50" i="2"/>
  <c r="O49" i="2" s="1"/>
  <c r="O48" i="2" s="1"/>
  <c r="Q50" i="2"/>
  <c r="Q49" i="2" s="1"/>
  <c r="Q48" i="2" s="1"/>
  <c r="S50" i="2"/>
  <c r="S49" i="2" s="1"/>
  <c r="S48" i="2" s="1"/>
  <c r="U50" i="2"/>
  <c r="U49" i="2" s="1"/>
  <c r="U48" i="2" s="1"/>
  <c r="N56" i="2"/>
  <c r="N55" i="2" s="1"/>
  <c r="N54" i="2" s="1"/>
  <c r="O56" i="2"/>
  <c r="O55" i="2" s="1"/>
  <c r="O54" i="2" s="1"/>
  <c r="P56" i="2"/>
  <c r="P55" i="2" s="1"/>
  <c r="P54" i="2" s="1"/>
  <c r="S56" i="2"/>
  <c r="S55" i="2" s="1"/>
  <c r="S54" i="2" s="1"/>
  <c r="T56" i="2"/>
  <c r="T55" i="2" s="1"/>
  <c r="T54" i="2" s="1"/>
  <c r="N61" i="2"/>
  <c r="N60" i="2" s="1"/>
  <c r="O61" i="2"/>
  <c r="O60" i="2" s="1"/>
  <c r="Q61" i="2"/>
  <c r="Q60" i="2" s="1"/>
  <c r="S61" i="2"/>
  <c r="S60" i="2" s="1"/>
  <c r="U61" i="2"/>
  <c r="U60" i="2" s="1"/>
  <c r="N63" i="2"/>
  <c r="N62" i="2" s="1"/>
  <c r="O63" i="2"/>
  <c r="O62" i="2" s="1"/>
  <c r="Q63" i="2"/>
  <c r="Q62" i="2" s="1"/>
  <c r="S63" i="2"/>
  <c r="S62" i="2" s="1"/>
  <c r="U63" i="2"/>
  <c r="U62" i="2" s="1"/>
  <c r="N65" i="2"/>
  <c r="N64" i="2" s="1"/>
  <c r="O65" i="2"/>
  <c r="O64" i="2" s="1"/>
  <c r="Q65" i="2"/>
  <c r="Q64" i="2" s="1"/>
  <c r="S65" i="2"/>
  <c r="S64" i="2" s="1"/>
  <c r="U65" i="2"/>
  <c r="U64" i="2" s="1"/>
  <c r="N70" i="2"/>
  <c r="N69" i="2" s="1"/>
  <c r="N68" i="2" s="1"/>
  <c r="O70" i="2"/>
  <c r="O69" i="2" s="1"/>
  <c r="O68" i="2" s="1"/>
  <c r="Q70" i="2"/>
  <c r="Q69" i="2" s="1"/>
  <c r="Q68" i="2" s="1"/>
  <c r="S70" i="2"/>
  <c r="S69" i="2" s="1"/>
  <c r="S68" i="2" s="1"/>
  <c r="U70" i="2"/>
  <c r="U69" i="2" s="1"/>
  <c r="U68" i="2" s="1"/>
  <c r="N78" i="2"/>
  <c r="N77" i="2" s="1"/>
  <c r="O78" i="2"/>
  <c r="O77" i="2" s="1"/>
  <c r="P78" i="2"/>
  <c r="P77" i="2" s="1"/>
  <c r="S78" i="2"/>
  <c r="S77" i="2" s="1"/>
  <c r="T78" i="2"/>
  <c r="T77" i="2" s="1"/>
  <c r="N80" i="2"/>
  <c r="N79" i="2" s="1"/>
  <c r="O80" i="2"/>
  <c r="O79" i="2" s="1"/>
  <c r="P80" i="2"/>
  <c r="P79" i="2" s="1"/>
  <c r="S80" i="2"/>
  <c r="S79" i="2" s="1"/>
  <c r="T80" i="2"/>
  <c r="T79" i="2" s="1"/>
  <c r="N82" i="2"/>
  <c r="N81" i="2" s="1"/>
  <c r="P82" i="2"/>
  <c r="P81" i="2" s="1"/>
  <c r="Q82" i="2"/>
  <c r="Q81" i="2" s="1"/>
  <c r="T82" i="2"/>
  <c r="T81" i="2" s="1"/>
  <c r="U82" i="2"/>
  <c r="U81" i="2" s="1"/>
  <c r="N87" i="2"/>
  <c r="N86" i="2" s="1"/>
  <c r="N85" i="2" s="1"/>
  <c r="N84" i="2" s="1"/>
  <c r="N83" i="2" s="1"/>
  <c r="P87" i="2"/>
  <c r="P86" i="2" s="1"/>
  <c r="P85" i="2" s="1"/>
  <c r="P84" i="2" s="1"/>
  <c r="P83" i="2" s="1"/>
  <c r="Q87" i="2"/>
  <c r="Q86" i="2" s="1"/>
  <c r="Q85" i="2" s="1"/>
  <c r="Q84" i="2" s="1"/>
  <c r="Q83" i="2" s="1"/>
  <c r="T87" i="2"/>
  <c r="T86" i="2" s="1"/>
  <c r="T85" i="2" s="1"/>
  <c r="T84" i="2" s="1"/>
  <c r="T83" i="2" s="1"/>
  <c r="U87" i="2"/>
  <c r="U86" i="2" s="1"/>
  <c r="U85" i="2" s="1"/>
  <c r="U84" i="2" s="1"/>
  <c r="U83" i="2" s="1"/>
  <c r="N92" i="2"/>
  <c r="N91" i="2" s="1"/>
  <c r="N90" i="2" s="1"/>
  <c r="P92" i="2"/>
  <c r="P91" i="2" s="1"/>
  <c r="P90" i="2" s="1"/>
  <c r="Q92" i="2"/>
  <c r="Q91" i="2" s="1"/>
  <c r="Q90" i="2" s="1"/>
  <c r="T92" i="2"/>
  <c r="T91" i="2" s="1"/>
  <c r="T90" i="2" s="1"/>
  <c r="U92" i="2"/>
  <c r="U91" i="2" s="1"/>
  <c r="U90" i="2" s="1"/>
  <c r="N95" i="2"/>
  <c r="N94" i="2" s="1"/>
  <c r="N93" i="2" s="1"/>
  <c r="O95" i="2"/>
  <c r="O94" i="2" s="1"/>
  <c r="O93" i="2" s="1"/>
  <c r="Q95" i="2"/>
  <c r="Q94" i="2" s="1"/>
  <c r="Q93" i="2" s="1"/>
  <c r="S95" i="2"/>
  <c r="S94" i="2" s="1"/>
  <c r="S93" i="2" s="1"/>
  <c r="U95" i="2"/>
  <c r="U94" i="2" s="1"/>
  <c r="U93" i="2" s="1"/>
  <c r="N101" i="2"/>
  <c r="N100" i="2" s="1"/>
  <c r="N99" i="2" s="1"/>
  <c r="O101" i="2"/>
  <c r="O100" i="2" s="1"/>
  <c r="O99" i="2" s="1"/>
  <c r="Q101" i="2"/>
  <c r="Q100" i="2" s="1"/>
  <c r="Q99" i="2" s="1"/>
  <c r="S101" i="2"/>
  <c r="S100" i="2" s="1"/>
  <c r="S99" i="2" s="1"/>
  <c r="U101" i="2"/>
  <c r="U100" i="2" s="1"/>
  <c r="U99" i="2" s="1"/>
  <c r="N104" i="2"/>
  <c r="N103" i="2" s="1"/>
  <c r="N102" i="2" s="1"/>
  <c r="O104" i="2"/>
  <c r="O103" i="2" s="1"/>
  <c r="O102" i="2" s="1"/>
  <c r="Q104" i="2"/>
  <c r="Q103" i="2" s="1"/>
  <c r="Q102" i="2" s="1"/>
  <c r="S104" i="2"/>
  <c r="S103" i="2" s="1"/>
  <c r="S102" i="2" s="1"/>
  <c r="U104" i="2"/>
  <c r="U103" i="2" s="1"/>
  <c r="U102" i="2" s="1"/>
  <c r="N107" i="2"/>
  <c r="N106" i="2" s="1"/>
  <c r="N105" i="2" s="1"/>
  <c r="O107" i="2"/>
  <c r="O106" i="2" s="1"/>
  <c r="O105" i="2" s="1"/>
  <c r="Q107" i="2"/>
  <c r="Q106" i="2" s="1"/>
  <c r="Q105" i="2" s="1"/>
  <c r="S107" i="2"/>
  <c r="S106" i="2" s="1"/>
  <c r="S105" i="2" s="1"/>
  <c r="U107" i="2"/>
  <c r="U106" i="2" s="1"/>
  <c r="U105" i="2" s="1"/>
  <c r="N110" i="2"/>
  <c r="N109" i="2" s="1"/>
  <c r="N108" i="2" s="1"/>
  <c r="O110" i="2"/>
  <c r="O109" i="2" s="1"/>
  <c r="O108" i="2" s="1"/>
  <c r="Q110" i="2"/>
  <c r="Q109" i="2" s="1"/>
  <c r="Q108" i="2" s="1"/>
  <c r="S110" i="2"/>
  <c r="S109" i="2" s="1"/>
  <c r="S108" i="2" s="1"/>
  <c r="U110" i="2"/>
  <c r="U109" i="2" s="1"/>
  <c r="U108" i="2" s="1"/>
  <c r="P113" i="2"/>
  <c r="P112" i="2" s="1"/>
  <c r="P111" i="2" s="1"/>
  <c r="Q113" i="2"/>
  <c r="Q112" i="2" s="1"/>
  <c r="Q111" i="2" s="1"/>
  <c r="T113" i="2"/>
  <c r="T112" i="2" s="1"/>
  <c r="T111" i="2" s="1"/>
  <c r="U113" i="2"/>
  <c r="U112" i="2" s="1"/>
  <c r="U111" i="2" s="1"/>
  <c r="N116" i="2"/>
  <c r="N115" i="2" s="1"/>
  <c r="N114" i="2" s="1"/>
  <c r="O116" i="2"/>
  <c r="O115" i="2" s="1"/>
  <c r="O114" i="2" s="1"/>
  <c r="Q116" i="2"/>
  <c r="Q115" i="2" s="1"/>
  <c r="Q114" i="2" s="1"/>
  <c r="S116" i="2"/>
  <c r="S115" i="2" s="1"/>
  <c r="S114" i="2" s="1"/>
  <c r="U116" i="2"/>
  <c r="U115" i="2" s="1"/>
  <c r="U114" i="2" s="1"/>
  <c r="N121" i="2"/>
  <c r="N120" i="2" s="1"/>
  <c r="N119" i="2" s="1"/>
  <c r="N118" i="2" s="1"/>
  <c r="N117" i="2" s="1"/>
  <c r="P121" i="2"/>
  <c r="P120" i="2" s="1"/>
  <c r="P119" i="2" s="1"/>
  <c r="P118" i="2" s="1"/>
  <c r="P117" i="2" s="1"/>
  <c r="Q121" i="2"/>
  <c r="Q120" i="2" s="1"/>
  <c r="Q119" i="2" s="1"/>
  <c r="Q118" i="2" s="1"/>
  <c r="Q117" i="2" s="1"/>
  <c r="T121" i="2"/>
  <c r="T120" i="2" s="1"/>
  <c r="T119" i="2" s="1"/>
  <c r="T118" i="2" s="1"/>
  <c r="T117" i="2" s="1"/>
  <c r="U121" i="2"/>
  <c r="U120" i="2" s="1"/>
  <c r="U119" i="2" s="1"/>
  <c r="U118" i="2" s="1"/>
  <c r="U117" i="2" s="1"/>
  <c r="N127" i="2"/>
  <c r="N126" i="2" s="1"/>
  <c r="N125" i="2" s="1"/>
  <c r="N124" i="2" s="1"/>
  <c r="O127" i="2"/>
  <c r="O126" i="2" s="1"/>
  <c r="O125" i="2" s="1"/>
  <c r="O124" i="2" s="1"/>
  <c r="Q127" i="2"/>
  <c r="Q126" i="2" s="1"/>
  <c r="Q125" i="2" s="1"/>
  <c r="Q124" i="2" s="1"/>
  <c r="S127" i="2"/>
  <c r="S126" i="2" s="1"/>
  <c r="S125" i="2" s="1"/>
  <c r="S124" i="2" s="1"/>
  <c r="U127" i="2"/>
  <c r="U126" i="2" s="1"/>
  <c r="U125" i="2" s="1"/>
  <c r="U124" i="2" s="1"/>
  <c r="N130" i="2"/>
  <c r="N129" i="2" s="1"/>
  <c r="N128" i="2" s="1"/>
  <c r="O130" i="2"/>
  <c r="O129" i="2" s="1"/>
  <c r="O128" i="2" s="1"/>
  <c r="Q130" i="2"/>
  <c r="Q129" i="2" s="1"/>
  <c r="Q128" i="2" s="1"/>
  <c r="S130" i="2"/>
  <c r="S129" i="2" s="1"/>
  <c r="S128" i="2" s="1"/>
  <c r="U130" i="2"/>
  <c r="U129" i="2" s="1"/>
  <c r="U128" i="2" s="1"/>
  <c r="N138" i="2"/>
  <c r="N137" i="2" s="1"/>
  <c r="N136" i="2" s="1"/>
  <c r="N135" i="2" s="1"/>
  <c r="N134" i="2" s="1"/>
  <c r="O138" i="2"/>
  <c r="O137" i="2" s="1"/>
  <c r="O136" i="2" s="1"/>
  <c r="O135" i="2" s="1"/>
  <c r="O134" i="2" s="1"/>
  <c r="Q138" i="2"/>
  <c r="Q137" i="2" s="1"/>
  <c r="Q136" i="2" s="1"/>
  <c r="Q135" i="2" s="1"/>
  <c r="Q134" i="2" s="1"/>
  <c r="S138" i="2"/>
  <c r="S137" i="2" s="1"/>
  <c r="S136" i="2" s="1"/>
  <c r="S135" i="2" s="1"/>
  <c r="S134" i="2" s="1"/>
  <c r="U138" i="2"/>
  <c r="U137" i="2" s="1"/>
  <c r="U136" i="2" s="1"/>
  <c r="U135" i="2" s="1"/>
  <c r="U134" i="2" s="1"/>
  <c r="N144" i="2"/>
  <c r="N143" i="2" s="1"/>
  <c r="N142" i="2" s="1"/>
  <c r="N141" i="2" s="1"/>
  <c r="O144" i="2"/>
  <c r="O143" i="2" s="1"/>
  <c r="O142" i="2" s="1"/>
  <c r="O141" i="2" s="1"/>
  <c r="Q144" i="2"/>
  <c r="Q143" i="2" s="1"/>
  <c r="Q142" i="2" s="1"/>
  <c r="Q141" i="2" s="1"/>
  <c r="S144" i="2"/>
  <c r="S143" i="2" s="1"/>
  <c r="S142" i="2" s="1"/>
  <c r="S141" i="2" s="1"/>
  <c r="U144" i="2"/>
  <c r="U143" i="2" s="1"/>
  <c r="U142" i="2" s="1"/>
  <c r="U141" i="2" s="1"/>
  <c r="N150" i="2"/>
  <c r="N149" i="2" s="1"/>
  <c r="N148" i="2" s="1"/>
  <c r="P150" i="2"/>
  <c r="P149" i="2" s="1"/>
  <c r="P148" i="2" s="1"/>
  <c r="Q150" i="2"/>
  <c r="Q149" i="2" s="1"/>
  <c r="Q148" i="2" s="1"/>
  <c r="T150" i="2"/>
  <c r="T149" i="2" s="1"/>
  <c r="T148" i="2" s="1"/>
  <c r="U150" i="2"/>
  <c r="U149" i="2" s="1"/>
  <c r="U148" i="2" s="1"/>
  <c r="N153" i="2"/>
  <c r="N152" i="2" s="1"/>
  <c r="O153" i="2"/>
  <c r="O152" i="2" s="1"/>
  <c r="Q153" i="2"/>
  <c r="Q152" i="2" s="1"/>
  <c r="S153" i="2"/>
  <c r="S152" i="2" s="1"/>
  <c r="U153" i="2"/>
  <c r="U152" i="2" s="1"/>
  <c r="N155" i="2"/>
  <c r="N154" i="2" s="1"/>
  <c r="O155" i="2"/>
  <c r="O154" i="2" s="1"/>
  <c r="Q155" i="2"/>
  <c r="Q154" i="2" s="1"/>
  <c r="S155" i="2"/>
  <c r="S154" i="2" s="1"/>
  <c r="U155" i="2"/>
  <c r="U154" i="2" s="1"/>
  <c r="N158" i="2"/>
  <c r="N157" i="2" s="1"/>
  <c r="N156" i="2" s="1"/>
  <c r="O158" i="2"/>
  <c r="O157" i="2" s="1"/>
  <c r="O156" i="2" s="1"/>
  <c r="Q158" i="2"/>
  <c r="Q157" i="2" s="1"/>
  <c r="Q156" i="2" s="1"/>
  <c r="S158" i="2"/>
  <c r="S157" i="2" s="1"/>
  <c r="S156" i="2" s="1"/>
  <c r="U158" i="2"/>
  <c r="U157" i="2" s="1"/>
  <c r="U156" i="2" s="1"/>
  <c r="N161" i="2"/>
  <c r="N160" i="2" s="1"/>
  <c r="O161" i="2"/>
  <c r="O160" i="2" s="1"/>
  <c r="Q161" i="2"/>
  <c r="Q160" i="2" s="1"/>
  <c r="S161" i="2"/>
  <c r="S160" i="2" s="1"/>
  <c r="U161" i="2"/>
  <c r="U160" i="2" s="1"/>
  <c r="N163" i="2"/>
  <c r="N162" i="2" s="1"/>
  <c r="O163" i="2"/>
  <c r="O162" i="2" s="1"/>
  <c r="Q163" i="2"/>
  <c r="Q162" i="2" s="1"/>
  <c r="S163" i="2"/>
  <c r="S162" i="2" s="1"/>
  <c r="U163" i="2"/>
  <c r="U162" i="2" s="1"/>
  <c r="N169" i="2"/>
  <c r="N168" i="2" s="1"/>
  <c r="O169" i="2"/>
  <c r="O168" i="2" s="1"/>
  <c r="P169" i="2"/>
  <c r="P168" i="2" s="1"/>
  <c r="S169" i="2"/>
  <c r="S168" i="2" s="1"/>
  <c r="T169" i="2"/>
  <c r="T168" i="2" s="1"/>
  <c r="N171" i="2"/>
  <c r="N170" i="2" s="1"/>
  <c r="O171" i="2"/>
  <c r="O170" i="2" s="1"/>
  <c r="P171" i="2"/>
  <c r="P170" i="2" s="1"/>
  <c r="S171" i="2"/>
  <c r="S170" i="2" s="1"/>
  <c r="T171" i="2"/>
  <c r="T170" i="2" s="1"/>
  <c r="N174" i="2"/>
  <c r="N173" i="2" s="1"/>
  <c r="N172" i="2" s="1"/>
  <c r="P174" i="2"/>
  <c r="P173" i="2" s="1"/>
  <c r="P172" i="2" s="1"/>
  <c r="Q174" i="2"/>
  <c r="Q173" i="2" s="1"/>
  <c r="Q172" i="2" s="1"/>
  <c r="U174" i="2"/>
  <c r="U173" i="2" s="1"/>
  <c r="U172" i="2" s="1"/>
  <c r="N189" i="2"/>
  <c r="N188" i="2" s="1"/>
  <c r="N187" i="2" s="1"/>
  <c r="N186" i="2" s="1"/>
  <c r="O189" i="2"/>
  <c r="O188" i="2" s="1"/>
  <c r="O187" i="2" s="1"/>
  <c r="O186" i="2" s="1"/>
  <c r="Q189" i="2"/>
  <c r="Q188" i="2" s="1"/>
  <c r="Q187" i="2" s="1"/>
  <c r="Q186" i="2" s="1"/>
  <c r="S189" i="2"/>
  <c r="S188" i="2" s="1"/>
  <c r="S187" i="2" s="1"/>
  <c r="S186" i="2" s="1"/>
  <c r="U189" i="2"/>
  <c r="U188" i="2" s="1"/>
  <c r="U187" i="2" s="1"/>
  <c r="U186" i="2" s="1"/>
  <c r="N195" i="2"/>
  <c r="N194" i="2" s="1"/>
  <c r="O195" i="2"/>
  <c r="O194" i="2" s="1"/>
  <c r="Q195" i="2"/>
  <c r="Q194" i="2" s="1"/>
  <c r="S195" i="2"/>
  <c r="S194" i="2" s="1"/>
  <c r="U195" i="2"/>
  <c r="U194" i="2" s="1"/>
  <c r="N197" i="2"/>
  <c r="N196" i="2" s="1"/>
  <c r="O197" i="2"/>
  <c r="O196" i="2" s="1"/>
  <c r="Q197" i="2"/>
  <c r="Q196" i="2" s="1"/>
  <c r="S197" i="2"/>
  <c r="S196" i="2" s="1"/>
  <c r="U197" i="2"/>
  <c r="U196" i="2" s="1"/>
  <c r="N200" i="2"/>
  <c r="N199" i="2" s="1"/>
  <c r="O200" i="2"/>
  <c r="O199" i="2" s="1"/>
  <c r="Q200" i="2"/>
  <c r="Q199" i="2" s="1"/>
  <c r="S200" i="2"/>
  <c r="S199" i="2" s="1"/>
  <c r="U200" i="2"/>
  <c r="U199" i="2" s="1"/>
  <c r="N202" i="2"/>
  <c r="N201" i="2" s="1"/>
  <c r="O202" i="2"/>
  <c r="O201" i="2" s="1"/>
  <c r="Q202" i="2"/>
  <c r="Q201" i="2" s="1"/>
  <c r="S202" i="2"/>
  <c r="S201" i="2" s="1"/>
  <c r="U202" i="2"/>
  <c r="U201" i="2" s="1"/>
  <c r="N205" i="2"/>
  <c r="N204" i="2" s="1"/>
  <c r="N203" i="2" s="1"/>
  <c r="O205" i="2"/>
  <c r="O204" i="2" s="1"/>
  <c r="O203" i="2" s="1"/>
  <c r="Q205" i="2"/>
  <c r="Q204" i="2" s="1"/>
  <c r="Q203" i="2" s="1"/>
  <c r="S205" i="2"/>
  <c r="S204" i="2" s="1"/>
  <c r="S203" i="2" s="1"/>
  <c r="U205" i="2"/>
  <c r="U204" i="2" s="1"/>
  <c r="U203" i="2" s="1"/>
  <c r="N208" i="2"/>
  <c r="N207" i="2" s="1"/>
  <c r="O208" i="2"/>
  <c r="O207" i="2" s="1"/>
  <c r="P208" i="2"/>
  <c r="P207" i="2" s="1"/>
  <c r="S208" i="2"/>
  <c r="S207" i="2" s="1"/>
  <c r="T208" i="2"/>
  <c r="T207" i="2" s="1"/>
  <c r="N210" i="2"/>
  <c r="N209" i="2" s="1"/>
  <c r="O210" i="2"/>
  <c r="O209" i="2" s="1"/>
  <c r="P210" i="2"/>
  <c r="P209" i="2" s="1"/>
  <c r="S210" i="2"/>
  <c r="S209" i="2" s="1"/>
  <c r="T210" i="2"/>
  <c r="T209" i="2" s="1"/>
  <c r="N216" i="2"/>
  <c r="N215" i="2" s="1"/>
  <c r="N214" i="2" s="1"/>
  <c r="N213" i="2" s="1"/>
  <c r="N212" i="2" s="1"/>
  <c r="O216" i="2"/>
  <c r="O215" i="2" s="1"/>
  <c r="O214" i="2" s="1"/>
  <c r="O213" i="2" s="1"/>
  <c r="O212" i="2" s="1"/>
  <c r="Q216" i="2"/>
  <c r="Q215" i="2" s="1"/>
  <c r="Q214" i="2" s="1"/>
  <c r="Q213" i="2" s="1"/>
  <c r="Q212" i="2" s="1"/>
  <c r="S216" i="2"/>
  <c r="S215" i="2" s="1"/>
  <c r="S214" i="2" s="1"/>
  <c r="S213" i="2" s="1"/>
  <c r="S212" i="2" s="1"/>
  <c r="U216" i="2"/>
  <c r="U215" i="2" s="1"/>
  <c r="U214" i="2" s="1"/>
  <c r="U213" i="2" s="1"/>
  <c r="U212" i="2" s="1"/>
  <c r="N220" i="2"/>
  <c r="N219" i="2" s="1"/>
  <c r="O220" i="2"/>
  <c r="O219" i="2" s="1"/>
  <c r="P220" i="2"/>
  <c r="P219" i="2" s="1"/>
  <c r="Q220" i="2"/>
  <c r="Q219" i="2" s="1"/>
  <c r="R220" i="2"/>
  <c r="R219" i="2" s="1"/>
  <c r="S220" i="2"/>
  <c r="S219" i="2" s="1"/>
  <c r="T220" i="2"/>
  <c r="T219" i="2" s="1"/>
  <c r="U220" i="2"/>
  <c r="U219" i="2" s="1"/>
  <c r="N224" i="2"/>
  <c r="N223" i="2" s="1"/>
  <c r="N222" i="2" s="1"/>
  <c r="P224" i="2"/>
  <c r="P223" i="2" s="1"/>
  <c r="P222" i="2" s="1"/>
  <c r="Q224" i="2"/>
  <c r="Q223" i="2" s="1"/>
  <c r="Q222" i="2" s="1"/>
  <c r="T224" i="2"/>
  <c r="T223" i="2" s="1"/>
  <c r="T222" i="2" s="1"/>
  <c r="U224" i="2"/>
  <c r="U223" i="2" s="1"/>
  <c r="U222" i="2" s="1"/>
  <c r="N230" i="2"/>
  <c r="N229" i="2" s="1"/>
  <c r="N228" i="2" s="1"/>
  <c r="O230" i="2"/>
  <c r="O229" i="2" s="1"/>
  <c r="O228" i="2" s="1"/>
  <c r="Q230" i="2"/>
  <c r="Q229" i="2" s="1"/>
  <c r="Q228" i="2" s="1"/>
  <c r="S230" i="2"/>
  <c r="S229" i="2" s="1"/>
  <c r="S228" i="2" s="1"/>
  <c r="U230" i="2"/>
  <c r="U229" i="2" s="1"/>
  <c r="U228" i="2" s="1"/>
  <c r="N233" i="2"/>
  <c r="N232" i="2" s="1"/>
  <c r="N231" i="2" s="1"/>
  <c r="P233" i="2"/>
  <c r="P232" i="2" s="1"/>
  <c r="P231" i="2" s="1"/>
  <c r="Q233" i="2"/>
  <c r="Q232" i="2" s="1"/>
  <c r="Q231" i="2" s="1"/>
  <c r="T233" i="2"/>
  <c r="T232" i="2" s="1"/>
  <c r="T231" i="2" s="1"/>
  <c r="U233" i="2"/>
  <c r="U232" i="2" s="1"/>
  <c r="U231" i="2" s="1"/>
  <c r="N239" i="2"/>
  <c r="N238" i="2" s="1"/>
  <c r="N237" i="2" s="1"/>
  <c r="N236" i="2" s="1"/>
  <c r="N235" i="2" s="1"/>
  <c r="O239" i="2"/>
  <c r="O238" i="2" s="1"/>
  <c r="O237" i="2" s="1"/>
  <c r="O236" i="2" s="1"/>
  <c r="O235" i="2" s="1"/>
  <c r="Q239" i="2"/>
  <c r="Q238" i="2" s="1"/>
  <c r="Q237" i="2" s="1"/>
  <c r="Q236" i="2" s="1"/>
  <c r="Q235" i="2" s="1"/>
  <c r="S239" i="2"/>
  <c r="S238" i="2" s="1"/>
  <c r="S237" i="2" s="1"/>
  <c r="S236" i="2" s="1"/>
  <c r="S235" i="2" s="1"/>
  <c r="U239" i="2"/>
  <c r="U238" i="2" s="1"/>
  <c r="U237" i="2" s="1"/>
  <c r="U236" i="2" s="1"/>
  <c r="U235" i="2" s="1"/>
  <c r="N244" i="2"/>
  <c r="N243" i="2" s="1"/>
  <c r="N242" i="2" s="1"/>
  <c r="P244" i="2"/>
  <c r="P243" i="2" s="1"/>
  <c r="P242" i="2" s="1"/>
  <c r="Q244" i="2"/>
  <c r="Q243" i="2" s="1"/>
  <c r="Q242" i="2" s="1"/>
  <c r="T244" i="2"/>
  <c r="T243" i="2" s="1"/>
  <c r="T242" i="2" s="1"/>
  <c r="U244" i="2"/>
  <c r="U243" i="2" s="1"/>
  <c r="U242" i="2" s="1"/>
  <c r="N247" i="2"/>
  <c r="N246" i="2" s="1"/>
  <c r="N245" i="2" s="1"/>
  <c r="P247" i="2"/>
  <c r="P246" i="2" s="1"/>
  <c r="P245" i="2" s="1"/>
  <c r="Q247" i="2"/>
  <c r="Q246" i="2" s="1"/>
  <c r="Q245" i="2" s="1"/>
  <c r="T247" i="2"/>
  <c r="T246" i="2" s="1"/>
  <c r="T245" i="2" s="1"/>
  <c r="U247" i="2"/>
  <c r="U246" i="2" s="1"/>
  <c r="U245" i="2" s="1"/>
  <c r="N250" i="2"/>
  <c r="N249" i="2" s="1"/>
  <c r="N248" i="2" s="1"/>
  <c r="P250" i="2"/>
  <c r="P249" i="2" s="1"/>
  <c r="P248" i="2" s="1"/>
  <c r="Q250" i="2"/>
  <c r="Q249" i="2" s="1"/>
  <c r="Q248" i="2" s="1"/>
  <c r="T250" i="2"/>
  <c r="T249" i="2" s="1"/>
  <c r="T248" i="2" s="1"/>
  <c r="U250" i="2"/>
  <c r="U249" i="2" s="1"/>
  <c r="U248" i="2" s="1"/>
  <c r="N253" i="2"/>
  <c r="N252" i="2" s="1"/>
  <c r="N251" i="2" s="1"/>
  <c r="O253" i="2"/>
  <c r="O252" i="2" s="1"/>
  <c r="O251" i="2" s="1"/>
  <c r="Q253" i="2"/>
  <c r="Q252" i="2" s="1"/>
  <c r="Q251" i="2" s="1"/>
  <c r="S253" i="2"/>
  <c r="S252" i="2" s="1"/>
  <c r="S251" i="2" s="1"/>
  <c r="U253" i="2"/>
  <c r="U252" i="2" s="1"/>
  <c r="U251" i="2" s="1"/>
  <c r="N256" i="2"/>
  <c r="N255" i="2" s="1"/>
  <c r="N254" i="2" s="1"/>
  <c r="O256" i="2"/>
  <c r="O255" i="2" s="1"/>
  <c r="O254" i="2" s="1"/>
  <c r="Q256" i="2"/>
  <c r="Q255" i="2" s="1"/>
  <c r="Q254" i="2" s="1"/>
  <c r="S256" i="2"/>
  <c r="S255" i="2" s="1"/>
  <c r="S254" i="2" s="1"/>
  <c r="U256" i="2"/>
  <c r="U255" i="2" s="1"/>
  <c r="U254" i="2" s="1"/>
  <c r="N259" i="2"/>
  <c r="N258" i="2" s="1"/>
  <c r="N257" i="2" s="1"/>
  <c r="O259" i="2"/>
  <c r="O258" i="2" s="1"/>
  <c r="O257" i="2" s="1"/>
  <c r="Q259" i="2"/>
  <c r="Q258" i="2" s="1"/>
  <c r="Q257" i="2" s="1"/>
  <c r="S259" i="2"/>
  <c r="S258" i="2" s="1"/>
  <c r="S257" i="2" s="1"/>
  <c r="U259" i="2"/>
  <c r="U258" i="2" s="1"/>
  <c r="U257" i="2" s="1"/>
  <c r="N262" i="2"/>
  <c r="N261" i="2" s="1"/>
  <c r="O262" i="2"/>
  <c r="O261" i="2" s="1"/>
  <c r="Q262" i="2"/>
  <c r="Q261" i="2" s="1"/>
  <c r="S262" i="2"/>
  <c r="S261" i="2" s="1"/>
  <c r="U262" i="2"/>
  <c r="U261" i="2" s="1"/>
  <c r="N264" i="2"/>
  <c r="N263" i="2" s="1"/>
  <c r="O264" i="2"/>
  <c r="O263" i="2" s="1"/>
  <c r="Q264" i="2"/>
  <c r="Q263" i="2" s="1"/>
  <c r="S264" i="2"/>
  <c r="S263" i="2" s="1"/>
  <c r="U264" i="2"/>
  <c r="U263" i="2" s="1"/>
  <c r="N266" i="2"/>
  <c r="N265" i="2" s="1"/>
  <c r="O266" i="2"/>
  <c r="O265" i="2" s="1"/>
  <c r="Q266" i="2"/>
  <c r="Q265" i="2" s="1"/>
  <c r="S266" i="2"/>
  <c r="S265" i="2" s="1"/>
  <c r="U266" i="2"/>
  <c r="U265" i="2" s="1"/>
  <c r="N269" i="2"/>
  <c r="N268" i="2" s="1"/>
  <c r="N267" i="2" s="1"/>
  <c r="O269" i="2"/>
  <c r="O268" i="2" s="1"/>
  <c r="O267" i="2" s="1"/>
  <c r="Q269" i="2"/>
  <c r="Q268" i="2" s="1"/>
  <c r="Q267" i="2" s="1"/>
  <c r="S269" i="2"/>
  <c r="S268" i="2" s="1"/>
  <c r="S267" i="2" s="1"/>
  <c r="U269" i="2"/>
  <c r="U268" i="2" s="1"/>
  <c r="U267" i="2" s="1"/>
  <c r="N272" i="2"/>
  <c r="N271" i="2" s="1"/>
  <c r="N270" i="2" s="1"/>
  <c r="O272" i="2"/>
  <c r="O271" i="2" s="1"/>
  <c r="O270" i="2" s="1"/>
  <c r="Q272" i="2"/>
  <c r="Q271" i="2" s="1"/>
  <c r="Q270" i="2" s="1"/>
  <c r="S272" i="2"/>
  <c r="S271" i="2" s="1"/>
  <c r="S270" i="2" s="1"/>
  <c r="U272" i="2"/>
  <c r="U271" i="2" s="1"/>
  <c r="U270" i="2" s="1"/>
  <c r="N275" i="2"/>
  <c r="N274" i="2" s="1"/>
  <c r="N273" i="2" s="1"/>
  <c r="O275" i="2"/>
  <c r="O274" i="2" s="1"/>
  <c r="O273" i="2" s="1"/>
  <c r="Q275" i="2"/>
  <c r="Q274" i="2" s="1"/>
  <c r="Q273" i="2" s="1"/>
  <c r="S275" i="2"/>
  <c r="S274" i="2" s="1"/>
  <c r="S273" i="2" s="1"/>
  <c r="U275" i="2"/>
  <c r="U274" i="2" s="1"/>
  <c r="U273" i="2" s="1"/>
  <c r="N286" i="2"/>
  <c r="N285" i="2" s="1"/>
  <c r="P286" i="2"/>
  <c r="P285" i="2" s="1"/>
  <c r="Q286" i="2"/>
  <c r="Q285" i="2" s="1"/>
  <c r="T286" i="2"/>
  <c r="T285" i="2" s="1"/>
  <c r="U286" i="2"/>
  <c r="U285" i="2" s="1"/>
  <c r="N288" i="2"/>
  <c r="N287" i="2" s="1"/>
  <c r="P288" i="2"/>
  <c r="P287" i="2" s="1"/>
  <c r="Q288" i="2"/>
  <c r="Q287" i="2" s="1"/>
  <c r="T288" i="2"/>
  <c r="T287" i="2" s="1"/>
  <c r="U288" i="2"/>
  <c r="U287" i="2" s="1"/>
  <c r="N293" i="2"/>
  <c r="N292" i="2" s="1"/>
  <c r="N291" i="2" s="1"/>
  <c r="P293" i="2"/>
  <c r="P292" i="2" s="1"/>
  <c r="P291" i="2" s="1"/>
  <c r="Q293" i="2"/>
  <c r="Q292" i="2" s="1"/>
  <c r="Q291" i="2" s="1"/>
  <c r="T293" i="2"/>
  <c r="T292" i="2" s="1"/>
  <c r="T291" i="2" s="1"/>
  <c r="U293" i="2"/>
  <c r="U292" i="2" s="1"/>
  <c r="U291" i="2" s="1"/>
  <c r="N296" i="2"/>
  <c r="N295" i="2" s="1"/>
  <c r="P296" i="2"/>
  <c r="P295" i="2" s="1"/>
  <c r="Q296" i="2"/>
  <c r="Q295" i="2" s="1"/>
  <c r="T296" i="2"/>
  <c r="T295" i="2" s="1"/>
  <c r="U296" i="2"/>
  <c r="U295" i="2" s="1"/>
  <c r="N298" i="2"/>
  <c r="N297" i="2" s="1"/>
  <c r="P298" i="2"/>
  <c r="P297" i="2" s="1"/>
  <c r="Q298" i="2"/>
  <c r="Q297" i="2" s="1"/>
  <c r="T298" i="2"/>
  <c r="T297" i="2" s="1"/>
  <c r="U298" i="2"/>
  <c r="U297" i="2" s="1"/>
  <c r="N301" i="2"/>
  <c r="N300" i="2" s="1"/>
  <c r="N299" i="2" s="1"/>
  <c r="P301" i="2"/>
  <c r="P300" i="2" s="1"/>
  <c r="P299" i="2" s="1"/>
  <c r="Q301" i="2"/>
  <c r="Q300" i="2" s="1"/>
  <c r="Q299" i="2" s="1"/>
  <c r="T301" i="2"/>
  <c r="T300" i="2" s="1"/>
  <c r="T299" i="2" s="1"/>
  <c r="U301" i="2"/>
  <c r="U300" i="2" s="1"/>
  <c r="U299" i="2" s="1"/>
  <c r="N304" i="2"/>
  <c r="P304" i="2"/>
  <c r="Q304" i="2"/>
  <c r="T304" i="2"/>
  <c r="U304" i="2"/>
  <c r="N305" i="2"/>
  <c r="P305" i="2"/>
  <c r="Q305" i="2"/>
  <c r="T305" i="2"/>
  <c r="U305" i="2"/>
  <c r="N313" i="2"/>
  <c r="N312" i="2" s="1"/>
  <c r="N311" i="2" s="1"/>
  <c r="N310" i="2" s="1"/>
  <c r="N309" i="2" s="1"/>
  <c r="P313" i="2"/>
  <c r="P312" i="2" s="1"/>
  <c r="P311" i="2" s="1"/>
  <c r="P310" i="2" s="1"/>
  <c r="P309" i="2" s="1"/>
  <c r="Q313" i="2"/>
  <c r="Q312" i="2" s="1"/>
  <c r="Q311" i="2" s="1"/>
  <c r="Q310" i="2" s="1"/>
  <c r="Q309" i="2" s="1"/>
  <c r="T313" i="2"/>
  <c r="T312" i="2" s="1"/>
  <c r="T311" i="2" s="1"/>
  <c r="T310" i="2" s="1"/>
  <c r="T309" i="2" s="1"/>
  <c r="U313" i="2"/>
  <c r="U312" i="2" s="1"/>
  <c r="U311" i="2" s="1"/>
  <c r="U310" i="2" s="1"/>
  <c r="U309" i="2" s="1"/>
  <c r="N318" i="2"/>
  <c r="N317" i="2" s="1"/>
  <c r="O318" i="2"/>
  <c r="O317" i="2" s="1"/>
  <c r="Q318" i="2"/>
  <c r="Q317" i="2" s="1"/>
  <c r="S318" i="2"/>
  <c r="S317" i="2" s="1"/>
  <c r="U318" i="2"/>
  <c r="U317" i="2" s="1"/>
  <c r="N320" i="2"/>
  <c r="N319" i="2" s="1"/>
  <c r="O320" i="2"/>
  <c r="O319" i="2" s="1"/>
  <c r="Q320" i="2"/>
  <c r="Q319" i="2" s="1"/>
  <c r="S320" i="2"/>
  <c r="S319" i="2" s="1"/>
  <c r="U320" i="2"/>
  <c r="U319" i="2" s="1"/>
  <c r="N325" i="2"/>
  <c r="N324" i="2" s="1"/>
  <c r="N323" i="2" s="1"/>
  <c r="P325" i="2"/>
  <c r="P324" i="2" s="1"/>
  <c r="P323" i="2" s="1"/>
  <c r="Q325" i="2"/>
  <c r="Q324" i="2" s="1"/>
  <c r="Q323" i="2" s="1"/>
  <c r="T325" i="2"/>
  <c r="T324" i="2" s="1"/>
  <c r="T323" i="2" s="1"/>
  <c r="U325" i="2"/>
  <c r="U324" i="2" s="1"/>
  <c r="U323" i="2" s="1"/>
  <c r="N328" i="2"/>
  <c r="N327" i="2" s="1"/>
  <c r="N326" i="2" s="1"/>
  <c r="O328" i="2"/>
  <c r="O327" i="2" s="1"/>
  <c r="O326" i="2" s="1"/>
  <c r="Q328" i="2"/>
  <c r="Q327" i="2" s="1"/>
  <c r="Q326" i="2" s="1"/>
  <c r="S328" i="2"/>
  <c r="S327" i="2" s="1"/>
  <c r="S326" i="2" s="1"/>
  <c r="U328" i="2"/>
  <c r="U327" i="2" s="1"/>
  <c r="U326" i="2" s="1"/>
  <c r="N334" i="2"/>
  <c r="N333" i="2" s="1"/>
  <c r="O334" i="2"/>
  <c r="O333" i="2" s="1"/>
  <c r="Q334" i="2"/>
  <c r="Q333" i="2" s="1"/>
  <c r="S334" i="2"/>
  <c r="S333" i="2" s="1"/>
  <c r="U334" i="2"/>
  <c r="U333" i="2" s="1"/>
  <c r="N336" i="2"/>
  <c r="N335" i="2" s="1"/>
  <c r="O336" i="2"/>
  <c r="O335" i="2" s="1"/>
  <c r="Q336" i="2"/>
  <c r="Q335" i="2" s="1"/>
  <c r="S336" i="2"/>
  <c r="S335" i="2" s="1"/>
  <c r="U336" i="2"/>
  <c r="U335" i="2" s="1"/>
  <c r="N338" i="2"/>
  <c r="N337" i="2" s="1"/>
  <c r="O338" i="2"/>
  <c r="O337" i="2" s="1"/>
  <c r="Q338" i="2"/>
  <c r="Q337" i="2" s="1"/>
  <c r="S338" i="2"/>
  <c r="S337" i="2" s="1"/>
  <c r="U338" i="2"/>
  <c r="U337" i="2" s="1"/>
  <c r="N346" i="2"/>
  <c r="N345" i="2" s="1"/>
  <c r="N344" i="2" s="1"/>
  <c r="P346" i="2"/>
  <c r="P345" i="2" s="1"/>
  <c r="P344" i="2" s="1"/>
  <c r="Q346" i="2"/>
  <c r="Q345" i="2" s="1"/>
  <c r="Q344" i="2" s="1"/>
  <c r="T346" i="2"/>
  <c r="T345" i="2" s="1"/>
  <c r="T344" i="2" s="1"/>
  <c r="U346" i="2"/>
  <c r="U345" i="2" s="1"/>
  <c r="U344" i="2" s="1"/>
  <c r="N352" i="2"/>
  <c r="N351" i="2" s="1"/>
  <c r="N350" i="2" s="1"/>
  <c r="O352" i="2"/>
  <c r="O351" i="2" s="1"/>
  <c r="O350" i="2" s="1"/>
  <c r="Q352" i="2"/>
  <c r="Q351" i="2" s="1"/>
  <c r="Q350" i="2" s="1"/>
  <c r="S352" i="2"/>
  <c r="S351" i="2" s="1"/>
  <c r="S350" i="2" s="1"/>
  <c r="U352" i="2"/>
  <c r="U351" i="2" s="1"/>
  <c r="U350" i="2" s="1"/>
  <c r="N357" i="2"/>
  <c r="N356" i="2" s="1"/>
  <c r="N355" i="2" s="1"/>
  <c r="O357" i="2"/>
  <c r="O356" i="2" s="1"/>
  <c r="O355" i="2" s="1"/>
  <c r="Q357" i="2"/>
  <c r="Q356" i="2" s="1"/>
  <c r="Q355" i="2" s="1"/>
  <c r="S357" i="2"/>
  <c r="S356" i="2" s="1"/>
  <c r="S355" i="2" s="1"/>
  <c r="U357" i="2"/>
  <c r="U356" i="2" s="1"/>
  <c r="U355" i="2" s="1"/>
  <c r="N359" i="2"/>
  <c r="N358" i="2" s="1"/>
  <c r="O359" i="2"/>
  <c r="O358" i="2" s="1"/>
  <c r="Q359" i="2"/>
  <c r="Q358" i="2" s="1"/>
  <c r="S359" i="2"/>
  <c r="S358" i="2" s="1"/>
  <c r="U359" i="2"/>
  <c r="U358" i="2" s="1"/>
  <c r="N364" i="2"/>
  <c r="N363" i="2" s="1"/>
  <c r="N362" i="2" s="1"/>
  <c r="N361" i="2" s="1"/>
  <c r="O364" i="2"/>
  <c r="O363" i="2" s="1"/>
  <c r="O362" i="2" s="1"/>
  <c r="O361" i="2" s="1"/>
  <c r="Q364" i="2"/>
  <c r="Q363" i="2" s="1"/>
  <c r="Q362" i="2" s="1"/>
  <c r="Q361" i="2" s="1"/>
  <c r="S364" i="2"/>
  <c r="S363" i="2" s="1"/>
  <c r="S362" i="2" s="1"/>
  <c r="S361" i="2" s="1"/>
  <c r="U364" i="2"/>
  <c r="U363" i="2" s="1"/>
  <c r="U362" i="2" s="1"/>
  <c r="U361" i="2" s="1"/>
  <c r="N368" i="2"/>
  <c r="N367" i="2" s="1"/>
  <c r="O368" i="2"/>
  <c r="O367" i="2" s="1"/>
  <c r="Q368" i="2"/>
  <c r="Q367" i="2" s="1"/>
  <c r="S368" i="2"/>
  <c r="S367" i="2" s="1"/>
  <c r="U368" i="2"/>
  <c r="U367" i="2" s="1"/>
  <c r="N370" i="2"/>
  <c r="N369" i="2" s="1"/>
  <c r="O370" i="2"/>
  <c r="O369" i="2" s="1"/>
  <c r="Q370" i="2"/>
  <c r="Q369" i="2" s="1"/>
  <c r="S370" i="2"/>
  <c r="S369" i="2" s="1"/>
  <c r="U370" i="2"/>
  <c r="U369" i="2" s="1"/>
  <c r="N372" i="2"/>
  <c r="N371" i="2" s="1"/>
  <c r="O372" i="2"/>
  <c r="O371" i="2" s="1"/>
  <c r="Q372" i="2"/>
  <c r="Q371" i="2" s="1"/>
  <c r="S372" i="2"/>
  <c r="S371" i="2" s="1"/>
  <c r="U372" i="2"/>
  <c r="U371" i="2" s="1"/>
  <c r="N376" i="2"/>
  <c r="N375" i="2" s="1"/>
  <c r="O376" i="2"/>
  <c r="O375" i="2" s="1"/>
  <c r="Q376" i="2"/>
  <c r="Q375" i="2" s="1"/>
  <c r="S376" i="2"/>
  <c r="S375" i="2" s="1"/>
  <c r="U376" i="2"/>
  <c r="U375" i="2" s="1"/>
  <c r="N378" i="2"/>
  <c r="N377" i="2" s="1"/>
  <c r="O378" i="2"/>
  <c r="O377" i="2" s="1"/>
  <c r="Q378" i="2"/>
  <c r="Q377" i="2" s="1"/>
  <c r="S378" i="2"/>
  <c r="S377" i="2" s="1"/>
  <c r="U378" i="2"/>
  <c r="U377" i="2" s="1"/>
  <c r="N381" i="2"/>
  <c r="N380" i="2" s="1"/>
  <c r="N379" i="2" s="1"/>
  <c r="O381" i="2"/>
  <c r="O380" i="2" s="1"/>
  <c r="O379" i="2" s="1"/>
  <c r="Q381" i="2"/>
  <c r="Q380" i="2" s="1"/>
  <c r="Q379" i="2" s="1"/>
  <c r="S381" i="2"/>
  <c r="S380" i="2" s="1"/>
  <c r="S379" i="2" s="1"/>
  <c r="U381" i="2"/>
  <c r="U380" i="2" s="1"/>
  <c r="U379" i="2" s="1"/>
  <c r="N384" i="2"/>
  <c r="N383" i="2" s="1"/>
  <c r="N382" i="2" s="1"/>
  <c r="O384" i="2"/>
  <c r="O383" i="2" s="1"/>
  <c r="O382" i="2" s="1"/>
  <c r="P384" i="2"/>
  <c r="P383" i="2" s="1"/>
  <c r="P382" i="2" s="1"/>
  <c r="S384" i="2"/>
  <c r="S383" i="2" s="1"/>
  <c r="S382" i="2" s="1"/>
  <c r="T384" i="2"/>
  <c r="T383" i="2" s="1"/>
  <c r="T382" i="2" s="1"/>
  <c r="S67" i="2" l="1"/>
  <c r="S66" i="2" s="1"/>
  <c r="Q67" i="2"/>
  <c r="Q66" i="2" s="1"/>
  <c r="O67" i="2"/>
  <c r="O66" i="2" s="1"/>
  <c r="U67" i="2"/>
  <c r="U66" i="2" s="1"/>
  <c r="N67" i="2"/>
  <c r="N66" i="2" s="1"/>
  <c r="U89" i="2"/>
  <c r="Q89" i="2"/>
  <c r="P303" i="2"/>
  <c r="P302" i="2" s="1"/>
  <c r="N366" i="2"/>
  <c r="N365" i="2" s="1"/>
  <c r="T303" i="2"/>
  <c r="T302" i="2" s="1"/>
  <c r="N303" i="2"/>
  <c r="N302" i="2" s="1"/>
  <c r="U366" i="2"/>
  <c r="U365" i="2" s="1"/>
  <c r="S366" i="2"/>
  <c r="S365" i="2" s="1"/>
  <c r="Q366" i="2"/>
  <c r="Q365" i="2" s="1"/>
  <c r="O366" i="2"/>
  <c r="O365" i="2" s="1"/>
  <c r="U354" i="2"/>
  <c r="Q343" i="2"/>
  <c r="Q342" i="2" s="1"/>
  <c r="U303" i="2"/>
  <c r="U302" i="2" s="1"/>
  <c r="Q303" i="2"/>
  <c r="Q302" i="2" s="1"/>
  <c r="Q294" i="2"/>
  <c r="U374" i="2"/>
  <c r="S374" i="2"/>
  <c r="S373" i="2" s="1"/>
  <c r="Q374" i="2"/>
  <c r="S354" i="2"/>
  <c r="Q354" i="2"/>
  <c r="O354" i="2"/>
  <c r="U343" i="2"/>
  <c r="U342" i="2" s="1"/>
  <c r="U332" i="2"/>
  <c r="U331" i="2" s="1"/>
  <c r="U330" i="2" s="1"/>
  <c r="S332" i="2"/>
  <c r="S331" i="2" s="1"/>
  <c r="S330" i="2" s="1"/>
  <c r="Q332" i="2"/>
  <c r="Q331" i="2" s="1"/>
  <c r="Q330" i="2" s="1"/>
  <c r="U322" i="2"/>
  <c r="U321" i="2" s="1"/>
  <c r="Q322" i="2"/>
  <c r="Q321" i="2" s="1"/>
  <c r="U316" i="2"/>
  <c r="U315" i="2" s="1"/>
  <c r="U314" i="2" s="1"/>
  <c r="S316" i="2"/>
  <c r="S315" i="2" s="1"/>
  <c r="S314" i="2" s="1"/>
  <c r="Q316" i="2"/>
  <c r="Q315" i="2" s="1"/>
  <c r="Q314" i="2" s="1"/>
  <c r="O316" i="2"/>
  <c r="O315" i="2" s="1"/>
  <c r="O314" i="2" s="1"/>
  <c r="U294" i="2"/>
  <c r="U284" i="2"/>
  <c r="U283" i="2" s="1"/>
  <c r="U282" i="2" s="1"/>
  <c r="Q284" i="2"/>
  <c r="Q283" i="2" s="1"/>
  <c r="Q282" i="2" s="1"/>
  <c r="U260" i="2"/>
  <c r="U241" i="2" s="1"/>
  <c r="S260" i="2"/>
  <c r="O260" i="2"/>
  <c r="N374" i="2"/>
  <c r="N373" i="2" s="1"/>
  <c r="N354" i="2"/>
  <c r="N343" i="2"/>
  <c r="N342" i="2" s="1"/>
  <c r="N332" i="2"/>
  <c r="N331" i="2" s="1"/>
  <c r="N330" i="2" s="1"/>
  <c r="N322" i="2"/>
  <c r="N321" i="2" s="1"/>
  <c r="N316" i="2"/>
  <c r="N315" i="2" s="1"/>
  <c r="N314" i="2" s="1"/>
  <c r="T294" i="2"/>
  <c r="P294" i="2"/>
  <c r="N294" i="2"/>
  <c r="T284" i="2"/>
  <c r="T283" i="2" s="1"/>
  <c r="T282" i="2" s="1"/>
  <c r="P284" i="2"/>
  <c r="P283" i="2" s="1"/>
  <c r="P282" i="2" s="1"/>
  <c r="N284" i="2"/>
  <c r="N283" i="2" s="1"/>
  <c r="N282" i="2" s="1"/>
  <c r="N260" i="2"/>
  <c r="N241" i="2" s="1"/>
  <c r="O374" i="2"/>
  <c r="O373" i="2" s="1"/>
  <c r="O332" i="2"/>
  <c r="O331" i="2" s="1"/>
  <c r="O330" i="2" s="1"/>
  <c r="Q260" i="2"/>
  <c r="Q241" i="2" s="1"/>
  <c r="U227" i="2"/>
  <c r="Q227" i="2"/>
  <c r="U218" i="2"/>
  <c r="U217" i="2" s="1"/>
  <c r="U211" i="2" s="1"/>
  <c r="Q218" i="2"/>
  <c r="Q217" i="2" s="1"/>
  <c r="Q211" i="2" s="1"/>
  <c r="S206" i="2"/>
  <c r="O206" i="2"/>
  <c r="N184" i="2"/>
  <c r="N185" i="2"/>
  <c r="N139" i="2"/>
  <c r="N140" i="2"/>
  <c r="N227" i="2"/>
  <c r="T218" i="2"/>
  <c r="T217" i="2" s="1"/>
  <c r="P218" i="2"/>
  <c r="P217" i="2" s="1"/>
  <c r="N218" i="2"/>
  <c r="N217" i="2" s="1"/>
  <c r="N211" i="2" s="1"/>
  <c r="T206" i="2"/>
  <c r="P206" i="2"/>
  <c r="N206" i="2"/>
  <c r="N198" i="2"/>
  <c r="N193" i="2"/>
  <c r="T167" i="2"/>
  <c r="P167" i="2"/>
  <c r="N167" i="2"/>
  <c r="N159" i="2"/>
  <c r="N151" i="2"/>
  <c r="N123" i="2"/>
  <c r="N122" i="2" s="1"/>
  <c r="U184" i="2"/>
  <c r="U185" i="2"/>
  <c r="S184" i="2"/>
  <c r="S185" i="2"/>
  <c r="Q184" i="2"/>
  <c r="Q185" i="2"/>
  <c r="O184" i="2"/>
  <c r="O185" i="2"/>
  <c r="U139" i="2"/>
  <c r="U140" i="2"/>
  <c r="S139" i="2"/>
  <c r="S140" i="2"/>
  <c r="Q139" i="2"/>
  <c r="Q140" i="2"/>
  <c r="O139" i="2"/>
  <c r="O140" i="2"/>
  <c r="U198" i="2"/>
  <c r="S198" i="2"/>
  <c r="Q198" i="2"/>
  <c r="O198" i="2"/>
  <c r="U193" i="2"/>
  <c r="S193" i="2"/>
  <c r="Q193" i="2"/>
  <c r="O193" i="2"/>
  <c r="S167" i="2"/>
  <c r="O167" i="2"/>
  <c r="U159" i="2"/>
  <c r="S159" i="2"/>
  <c r="Q159" i="2"/>
  <c r="O159" i="2"/>
  <c r="U151" i="2"/>
  <c r="S151" i="2"/>
  <c r="Q151" i="2"/>
  <c r="O151" i="2"/>
  <c r="U123" i="2"/>
  <c r="U122" i="2" s="1"/>
  <c r="S123" i="2"/>
  <c r="S122" i="2" s="1"/>
  <c r="Q123" i="2"/>
  <c r="Q122" i="2" s="1"/>
  <c r="O123" i="2"/>
  <c r="O122" i="2" s="1"/>
  <c r="T76" i="2"/>
  <c r="T75" i="2" s="1"/>
  <c r="T74" i="2" s="1"/>
  <c r="P76" i="2"/>
  <c r="P75" i="2" s="1"/>
  <c r="P74" i="2" s="1"/>
  <c r="N76" i="2"/>
  <c r="N75" i="2" s="1"/>
  <c r="N74" i="2" s="1"/>
  <c r="N59" i="2"/>
  <c r="N58" i="2" s="1"/>
  <c r="N57" i="2" s="1"/>
  <c r="N26" i="2"/>
  <c r="T18" i="2"/>
  <c r="P18" i="2"/>
  <c r="N18" i="2"/>
  <c r="T11" i="2"/>
  <c r="P11" i="2"/>
  <c r="N11" i="2"/>
  <c r="U88" i="2"/>
  <c r="Q88" i="2"/>
  <c r="U59" i="2"/>
  <c r="U58" i="2" s="1"/>
  <c r="U57" i="2" s="1"/>
  <c r="S59" i="2"/>
  <c r="S58" i="2" s="1"/>
  <c r="S57" i="2" s="1"/>
  <c r="Q59" i="2"/>
  <c r="Q58" i="2" s="1"/>
  <c r="Q57" i="2" s="1"/>
  <c r="O59" i="2"/>
  <c r="O58" i="2" s="1"/>
  <c r="O57" i="2" s="1"/>
  <c r="U26" i="2"/>
  <c r="S26" i="2"/>
  <c r="Q26" i="2"/>
  <c r="O26" i="2"/>
  <c r="U18" i="2"/>
  <c r="Q18" i="2"/>
  <c r="U11" i="2"/>
  <c r="Q11" i="2"/>
  <c r="N142" i="1"/>
  <c r="N329" i="2" l="1"/>
  <c r="Q240" i="2"/>
  <c r="U240" i="2"/>
  <c r="N240" i="2"/>
  <c r="N147" i="2"/>
  <c r="N145" i="2" s="1"/>
  <c r="T290" i="2"/>
  <c r="T289" i="2" s="1"/>
  <c r="N10" i="2"/>
  <c r="N9" i="2" s="1"/>
  <c r="S192" i="2"/>
  <c r="S191" i="2" s="1"/>
  <c r="P290" i="2"/>
  <c r="P289" i="2" s="1"/>
  <c r="Q290" i="2"/>
  <c r="Q289" i="2" s="1"/>
  <c r="O192" i="2"/>
  <c r="O190" i="2" s="1"/>
  <c r="N192" i="2"/>
  <c r="N190" i="2" s="1"/>
  <c r="N353" i="2"/>
  <c r="N290" i="2"/>
  <c r="N289" i="2" s="1"/>
  <c r="N113" i="2"/>
  <c r="N112" i="2" s="1"/>
  <c r="N111" i="2" s="1"/>
  <c r="U290" i="2"/>
  <c r="U289" i="2" s="1"/>
  <c r="Q329" i="2"/>
  <c r="S353" i="2"/>
  <c r="U329" i="2"/>
  <c r="N146" i="2"/>
  <c r="N225" i="2"/>
  <c r="N226" i="2"/>
  <c r="Q225" i="2"/>
  <c r="Q226" i="2"/>
  <c r="U225" i="2"/>
  <c r="U226" i="2"/>
  <c r="O353" i="2"/>
  <c r="N191" i="2" l="1"/>
  <c r="O191" i="2"/>
  <c r="S190" i="2"/>
  <c r="U234" i="2"/>
  <c r="N234" i="2"/>
  <c r="Q234" i="2"/>
  <c r="N89" i="2"/>
  <c r="N88" i="2" s="1"/>
  <c r="N8" i="2" s="1"/>
  <c r="N385" i="2" l="1"/>
  <c r="K79" i="1" l="1"/>
  <c r="M79" i="1"/>
  <c r="N79" i="1"/>
  <c r="O79" i="1"/>
  <c r="Q79" i="1"/>
  <c r="L74" i="1"/>
  <c r="M74" i="1"/>
  <c r="N74" i="1"/>
  <c r="P74" i="1"/>
  <c r="Q74" i="1"/>
  <c r="K72" i="1"/>
  <c r="L72" i="1"/>
  <c r="N72" i="1"/>
  <c r="O72" i="1"/>
  <c r="P72" i="1"/>
  <c r="K70" i="1"/>
  <c r="L70" i="1"/>
  <c r="N70" i="1"/>
  <c r="O70" i="1"/>
  <c r="P70" i="1"/>
  <c r="K59" i="1"/>
  <c r="K58" i="1" s="1"/>
  <c r="M59" i="1"/>
  <c r="M58" i="1" s="1"/>
  <c r="N59" i="1"/>
  <c r="N58" i="1" s="1"/>
  <c r="O59" i="1"/>
  <c r="O58" i="1" s="1"/>
  <c r="Q59" i="1"/>
  <c r="Q58" i="1" s="1"/>
  <c r="K53" i="1"/>
  <c r="K52" i="1" s="1"/>
  <c r="M53" i="1"/>
  <c r="M52" i="1" s="1"/>
  <c r="N53" i="1"/>
  <c r="N52" i="1" s="1"/>
  <c r="O53" i="1"/>
  <c r="O52" i="1" s="1"/>
  <c r="Q53" i="1"/>
  <c r="Q52" i="1" s="1"/>
  <c r="K47" i="1"/>
  <c r="K46" i="1" s="1"/>
  <c r="M47" i="1"/>
  <c r="M46" i="1" s="1"/>
  <c r="N47" i="1"/>
  <c r="N46" i="1" s="1"/>
  <c r="O47" i="1"/>
  <c r="O46" i="1" s="1"/>
  <c r="Q47" i="1"/>
  <c r="Q46" i="1" s="1"/>
  <c r="K44" i="1"/>
  <c r="K43" i="1" s="1"/>
  <c r="M44" i="1"/>
  <c r="M43" i="1" s="1"/>
  <c r="N44" i="1"/>
  <c r="N43" i="1" s="1"/>
  <c r="O44" i="1"/>
  <c r="O43" i="1" s="1"/>
  <c r="Q44" i="1"/>
  <c r="Q43" i="1" s="1"/>
  <c r="L41" i="1"/>
  <c r="M41" i="1"/>
  <c r="N41" i="1"/>
  <c r="P41" i="1"/>
  <c r="Q41" i="1"/>
  <c r="L39" i="1"/>
  <c r="M39" i="1"/>
  <c r="N39" i="1"/>
  <c r="P39" i="1"/>
  <c r="Q39" i="1"/>
  <c r="L37" i="1"/>
  <c r="M37" i="1"/>
  <c r="N37" i="1"/>
  <c r="P37" i="1"/>
  <c r="Q37" i="1"/>
  <c r="L33" i="1"/>
  <c r="L32" i="1" s="1"/>
  <c r="L31" i="1" s="1"/>
  <c r="M33" i="1"/>
  <c r="M32" i="1" s="1"/>
  <c r="M31" i="1" s="1"/>
  <c r="N33" i="1"/>
  <c r="N32" i="1" s="1"/>
  <c r="N31" i="1" s="1"/>
  <c r="P33" i="1"/>
  <c r="P32" i="1" s="1"/>
  <c r="P31" i="1" s="1"/>
  <c r="Q33" i="1"/>
  <c r="Q32" i="1" s="1"/>
  <c r="Q31" i="1" s="1"/>
  <c r="K29" i="1"/>
  <c r="K28" i="1" s="1"/>
  <c r="L29" i="1"/>
  <c r="L28" i="1" s="1"/>
  <c r="N29" i="1"/>
  <c r="N28" i="1" s="1"/>
  <c r="O29" i="1"/>
  <c r="O28" i="1" s="1"/>
  <c r="P29" i="1"/>
  <c r="P28" i="1" s="1"/>
  <c r="K26" i="1"/>
  <c r="K25" i="1" s="1"/>
  <c r="M26" i="1"/>
  <c r="M25" i="1" s="1"/>
  <c r="N26" i="1"/>
  <c r="N25" i="1" s="1"/>
  <c r="O26" i="1"/>
  <c r="O25" i="1" s="1"/>
  <c r="Q26" i="1"/>
  <c r="Q25" i="1" s="1"/>
  <c r="K23" i="1"/>
  <c r="K22" i="1" s="1"/>
  <c r="M23" i="1"/>
  <c r="M22" i="1" s="1"/>
  <c r="N23" i="1"/>
  <c r="N22" i="1" s="1"/>
  <c r="O23" i="1"/>
  <c r="O22" i="1" s="1"/>
  <c r="Q23" i="1"/>
  <c r="Q22" i="1" s="1"/>
  <c r="K20" i="1"/>
  <c r="M20" i="1"/>
  <c r="N20" i="1"/>
  <c r="O20" i="1"/>
  <c r="Q20" i="1"/>
  <c r="K18" i="1"/>
  <c r="M18" i="1"/>
  <c r="N18" i="1"/>
  <c r="O18" i="1"/>
  <c r="Q18" i="1"/>
  <c r="K16" i="1"/>
  <c r="M16" i="1"/>
  <c r="N16" i="1"/>
  <c r="O16" i="1"/>
  <c r="Q16" i="1"/>
  <c r="R14" i="1"/>
  <c r="R17" i="1"/>
  <c r="R19" i="1"/>
  <c r="R21" i="1"/>
  <c r="R24" i="1"/>
  <c r="R27" i="1"/>
  <c r="Z27" i="1" s="1"/>
  <c r="AH27" i="1" s="1"/>
  <c r="AP27" i="1" s="1"/>
  <c r="AX27" i="1" s="1"/>
  <c r="R30" i="1"/>
  <c r="Z30" i="1" s="1"/>
  <c r="AH30" i="1" s="1"/>
  <c r="AP30" i="1" s="1"/>
  <c r="AX30" i="1" s="1"/>
  <c r="R34" i="1"/>
  <c r="Z34" i="1" s="1"/>
  <c r="AH34" i="1" s="1"/>
  <c r="AP34" i="1" s="1"/>
  <c r="AX34" i="1" s="1"/>
  <c r="R38" i="1"/>
  <c r="R40" i="1"/>
  <c r="R42" i="1"/>
  <c r="Z42" i="1" s="1"/>
  <c r="AH42" i="1" s="1"/>
  <c r="AP42" i="1" s="1"/>
  <c r="AX42" i="1" s="1"/>
  <c r="R45" i="1"/>
  <c r="R48" i="1"/>
  <c r="Z48" i="1" s="1"/>
  <c r="AH48" i="1" s="1"/>
  <c r="AP48" i="1" s="1"/>
  <c r="AX48" i="1" s="1"/>
  <c r="R54" i="1"/>
  <c r="Z54" i="1" s="1"/>
  <c r="AH54" i="1" s="1"/>
  <c r="AP54" i="1" s="1"/>
  <c r="AX54" i="1" s="1"/>
  <c r="R60" i="1"/>
  <c r="R71" i="1"/>
  <c r="Z71" i="1" s="1"/>
  <c r="AH71" i="1" s="1"/>
  <c r="AP71" i="1" s="1"/>
  <c r="AX71" i="1" s="1"/>
  <c r="R73" i="1"/>
  <c r="Z73" i="1" s="1"/>
  <c r="AH73" i="1" s="1"/>
  <c r="AP73" i="1" s="1"/>
  <c r="AX73" i="1" s="1"/>
  <c r="R75" i="1"/>
  <c r="Z75" i="1" s="1"/>
  <c r="AH75" i="1" s="1"/>
  <c r="AP75" i="1" s="1"/>
  <c r="AX75" i="1" s="1"/>
  <c r="R80" i="1"/>
  <c r="Z80" i="1" s="1"/>
  <c r="AH80" i="1" s="1"/>
  <c r="AP80" i="1" s="1"/>
  <c r="AX80" i="1" s="1"/>
  <c r="R82" i="1"/>
  <c r="Z82" i="1" s="1"/>
  <c r="AH82" i="1" s="1"/>
  <c r="AP82" i="1" s="1"/>
  <c r="AX82" i="1" s="1"/>
  <c r="R84" i="1"/>
  <c r="R89" i="1"/>
  <c r="R88" i="1" s="1"/>
  <c r="R87" i="1" s="1"/>
  <c r="R92" i="1"/>
  <c r="Z92" i="1" s="1"/>
  <c r="AH92" i="1" s="1"/>
  <c r="AP92" i="1" s="1"/>
  <c r="AX92" i="1" s="1"/>
  <c r="R96" i="1"/>
  <c r="R99" i="1"/>
  <c r="Z99" i="1" s="1"/>
  <c r="AH99" i="1" s="1"/>
  <c r="AP99" i="1" s="1"/>
  <c r="AX99" i="1" s="1"/>
  <c r="R106" i="1"/>
  <c r="R110" i="1"/>
  <c r="Z110" i="1" s="1"/>
  <c r="AH110" i="1" s="1"/>
  <c r="AP110" i="1" s="1"/>
  <c r="AX110" i="1" s="1"/>
  <c r="R112" i="1"/>
  <c r="R120" i="1"/>
  <c r="Z120" i="1" s="1"/>
  <c r="AH120" i="1" s="1"/>
  <c r="AP120" i="1" s="1"/>
  <c r="AX120" i="1" s="1"/>
  <c r="R123" i="1"/>
  <c r="R127" i="1"/>
  <c r="Z127" i="1" s="1"/>
  <c r="AH127" i="1" s="1"/>
  <c r="AP127" i="1" s="1"/>
  <c r="AX127" i="1" s="1"/>
  <c r="R130" i="1"/>
  <c r="R136" i="1"/>
  <c r="Z136" i="1" s="1"/>
  <c r="AH136" i="1" s="1"/>
  <c r="AP136" i="1" s="1"/>
  <c r="AX136" i="1" s="1"/>
  <c r="R139" i="1"/>
  <c r="R142" i="1"/>
  <c r="Z142" i="1" s="1"/>
  <c r="AH142" i="1" s="1"/>
  <c r="AP142" i="1" s="1"/>
  <c r="AX142" i="1" s="1"/>
  <c r="R145" i="1"/>
  <c r="R150" i="1"/>
  <c r="Z150" i="1" s="1"/>
  <c r="AH150" i="1" s="1"/>
  <c r="AP150" i="1" s="1"/>
  <c r="AX150" i="1" s="1"/>
  <c r="R153" i="1"/>
  <c r="R158" i="1"/>
  <c r="Z158" i="1" s="1"/>
  <c r="AH158" i="1" s="1"/>
  <c r="AP158" i="1" s="1"/>
  <c r="AX158" i="1" s="1"/>
  <c r="R161" i="1"/>
  <c r="R163" i="1"/>
  <c r="Z163" i="1" s="1"/>
  <c r="AH163" i="1" s="1"/>
  <c r="AP163" i="1" s="1"/>
  <c r="AX163" i="1" s="1"/>
  <c r="R169" i="1"/>
  <c r="R171" i="1"/>
  <c r="Z171" i="1" s="1"/>
  <c r="AH171" i="1" s="1"/>
  <c r="AP171" i="1" s="1"/>
  <c r="AX171" i="1" s="1"/>
  <c r="R174" i="1"/>
  <c r="R187" i="1"/>
  <c r="Z187" i="1" s="1"/>
  <c r="AH187" i="1" s="1"/>
  <c r="AP187" i="1" s="1"/>
  <c r="AX187" i="1" s="1"/>
  <c r="R192" i="1"/>
  <c r="Z192" i="1" s="1"/>
  <c r="AH192" i="1" s="1"/>
  <c r="AP192" i="1" s="1"/>
  <c r="AX192" i="1" s="1"/>
  <c r="R196" i="1"/>
  <c r="Z196" i="1" s="1"/>
  <c r="AH196" i="1" s="1"/>
  <c r="AP196" i="1" s="1"/>
  <c r="AX196" i="1" s="1"/>
  <c r="R199" i="1"/>
  <c r="R202" i="1"/>
  <c r="Z202" i="1" s="1"/>
  <c r="AH202" i="1" s="1"/>
  <c r="AP202" i="1" s="1"/>
  <c r="AX202" i="1" s="1"/>
  <c r="R206" i="1"/>
  <c r="R209" i="1"/>
  <c r="Z209" i="1" s="1"/>
  <c r="AH209" i="1" s="1"/>
  <c r="R213" i="1"/>
  <c r="R215" i="1"/>
  <c r="R220" i="1"/>
  <c r="R222" i="1"/>
  <c r="Z222" i="1" s="1"/>
  <c r="AH222" i="1" s="1"/>
  <c r="AP222" i="1" s="1"/>
  <c r="AX222" i="1" s="1"/>
  <c r="R225" i="1"/>
  <c r="R227" i="1"/>
  <c r="Z227" i="1" s="1"/>
  <c r="AH227" i="1" s="1"/>
  <c r="AP227" i="1" s="1"/>
  <c r="AX227" i="1" s="1"/>
  <c r="R230" i="1"/>
  <c r="R233" i="1"/>
  <c r="Z233" i="1" s="1"/>
  <c r="AH233" i="1" s="1"/>
  <c r="AP233" i="1" s="1"/>
  <c r="AX233" i="1" s="1"/>
  <c r="R235" i="1"/>
  <c r="R248" i="1"/>
  <c r="Z248" i="1" s="1"/>
  <c r="AH248" i="1" s="1"/>
  <c r="AP248" i="1" s="1"/>
  <c r="AX248" i="1" s="1"/>
  <c r="R251" i="1"/>
  <c r="R257" i="1"/>
  <c r="Z257" i="1" s="1"/>
  <c r="AH257" i="1" s="1"/>
  <c r="AP257" i="1" s="1"/>
  <c r="AX257" i="1" s="1"/>
  <c r="R254" i="1"/>
  <c r="R260" i="1"/>
  <c r="Z260" i="1" s="1"/>
  <c r="AH260" i="1" s="1"/>
  <c r="AP260" i="1" s="1"/>
  <c r="AX260" i="1" s="1"/>
  <c r="R263" i="1"/>
  <c r="R267" i="1"/>
  <c r="Z267" i="1" s="1"/>
  <c r="AH267" i="1" s="1"/>
  <c r="AP267" i="1" s="1"/>
  <c r="AX267" i="1" s="1"/>
  <c r="R270" i="1"/>
  <c r="Z270" i="1" s="1"/>
  <c r="AH270" i="1" s="1"/>
  <c r="AP270" i="1" s="1"/>
  <c r="AX270" i="1" s="1"/>
  <c r="R273" i="1"/>
  <c r="R276" i="1"/>
  <c r="R279" i="1"/>
  <c r="R285" i="1"/>
  <c r="R288" i="1"/>
  <c r="Z288" i="1" s="1"/>
  <c r="AH288" i="1" s="1"/>
  <c r="AP288" i="1" s="1"/>
  <c r="AX288" i="1" s="1"/>
  <c r="R291" i="1"/>
  <c r="Z291" i="1" s="1"/>
  <c r="AH291" i="1" s="1"/>
  <c r="AP291" i="1" s="1"/>
  <c r="AX291" i="1" s="1"/>
  <c r="R295" i="1"/>
  <c r="Z295" i="1" s="1"/>
  <c r="AH295" i="1" s="1"/>
  <c r="AP295" i="1" s="1"/>
  <c r="AX295" i="1" s="1"/>
  <c r="R298" i="1"/>
  <c r="R301" i="1"/>
  <c r="R307" i="1"/>
  <c r="Z307" i="1" s="1"/>
  <c r="AH307" i="1" s="1"/>
  <c r="AP307" i="1" s="1"/>
  <c r="AX307" i="1" s="1"/>
  <c r="R311" i="1"/>
  <c r="Z311" i="1" s="1"/>
  <c r="AH311" i="1" s="1"/>
  <c r="AP311" i="1" s="1"/>
  <c r="AX311" i="1" s="1"/>
  <c r="R313" i="1"/>
  <c r="Z313" i="1" s="1"/>
  <c r="AH313" i="1" s="1"/>
  <c r="AP313" i="1" s="1"/>
  <c r="R317" i="1"/>
  <c r="Z317" i="1" s="1"/>
  <c r="AH317" i="1" s="1"/>
  <c r="AP317" i="1" s="1"/>
  <c r="AX317" i="1" s="1"/>
  <c r="R320" i="1"/>
  <c r="Z320" i="1" s="1"/>
  <c r="AH320" i="1" s="1"/>
  <c r="AP320" i="1" s="1"/>
  <c r="AX320" i="1" s="1"/>
  <c r="R322" i="1"/>
  <c r="Z322" i="1" s="1"/>
  <c r="AH322" i="1" s="1"/>
  <c r="AP322" i="1" s="1"/>
  <c r="AX322" i="1" s="1"/>
  <c r="R324" i="1"/>
  <c r="Z324" i="1" s="1"/>
  <c r="AH324" i="1" s="1"/>
  <c r="AP324" i="1" s="1"/>
  <c r="AX324" i="1" s="1"/>
  <c r="R327" i="1"/>
  <c r="Z327" i="1" s="1"/>
  <c r="AH327" i="1" s="1"/>
  <c r="AP327" i="1" s="1"/>
  <c r="AX327" i="1" s="1"/>
  <c r="R332" i="1"/>
  <c r="R336" i="1"/>
  <c r="Z336" i="1" s="1"/>
  <c r="AH336" i="1" s="1"/>
  <c r="AP336" i="1" s="1"/>
  <c r="AX336" i="1" s="1"/>
  <c r="R339" i="1"/>
  <c r="R340" i="1"/>
  <c r="R343" i="1"/>
  <c r="Z343" i="1" s="1"/>
  <c r="AH343" i="1" s="1"/>
  <c r="AP343" i="1" s="1"/>
  <c r="AX343" i="1" s="1"/>
  <c r="R347" i="1"/>
  <c r="Z347" i="1" s="1"/>
  <c r="AH347" i="1" s="1"/>
  <c r="AP347" i="1" s="1"/>
  <c r="AX347" i="1" s="1"/>
  <c r="R352" i="1"/>
  <c r="R358" i="1"/>
  <c r="R360" i="1"/>
  <c r="R362" i="1"/>
  <c r="Z362" i="1" s="1"/>
  <c r="AH362" i="1" s="1"/>
  <c r="AP362" i="1" s="1"/>
  <c r="AX362" i="1" s="1"/>
  <c r="R369" i="1"/>
  <c r="R374" i="1"/>
  <c r="Z374" i="1" s="1"/>
  <c r="AH374" i="1" s="1"/>
  <c r="AP374" i="1" s="1"/>
  <c r="AX374" i="1" s="1"/>
  <c r="R378" i="1"/>
  <c r="R385" i="1"/>
  <c r="T385" i="1" s="1"/>
  <c r="AB385" i="1" s="1"/>
  <c r="AJ385" i="1" s="1"/>
  <c r="AR385" i="1" s="1"/>
  <c r="AZ385" i="1" s="1"/>
  <c r="R387" i="1"/>
  <c r="Z387" i="1" s="1"/>
  <c r="AH387" i="1" s="1"/>
  <c r="AP387" i="1" s="1"/>
  <c r="AX387" i="1" s="1"/>
  <c r="R389" i="1"/>
  <c r="R390" i="1"/>
  <c r="R391" i="1"/>
  <c r="R397" i="1"/>
  <c r="R399" i="1"/>
  <c r="R402" i="1"/>
  <c r="R404" i="1"/>
  <c r="Z404" i="1" s="1"/>
  <c r="AH404" i="1" s="1"/>
  <c r="AP404" i="1" s="1"/>
  <c r="AX404" i="1" s="1"/>
  <c r="R407" i="1"/>
  <c r="Z407" i="1" s="1"/>
  <c r="AH407" i="1" s="1"/>
  <c r="AP407" i="1" s="1"/>
  <c r="AX407" i="1" s="1"/>
  <c r="N224" i="1"/>
  <c r="T406" i="1"/>
  <c r="S406" i="1"/>
  <c r="U401" i="1"/>
  <c r="S401" i="1"/>
  <c r="U398" i="1"/>
  <c r="AC398" i="1" s="1"/>
  <c r="AK398" i="1" s="1"/>
  <c r="AS398" i="1" s="1"/>
  <c r="BA398" i="1" s="1"/>
  <c r="S398" i="1"/>
  <c r="AA398" i="1" s="1"/>
  <c r="AI398" i="1" s="1"/>
  <c r="AQ398" i="1" s="1"/>
  <c r="AY398" i="1" s="1"/>
  <c r="U396" i="1"/>
  <c r="AC396" i="1" s="1"/>
  <c r="AK396" i="1" s="1"/>
  <c r="AS396" i="1" s="1"/>
  <c r="BA396" i="1" s="1"/>
  <c r="S396" i="1"/>
  <c r="AA396" i="1" s="1"/>
  <c r="AI396" i="1" s="1"/>
  <c r="AQ396" i="1" s="1"/>
  <c r="AY396" i="1" s="1"/>
  <c r="U388" i="1"/>
  <c r="AC388" i="1" s="1"/>
  <c r="AK388" i="1" s="1"/>
  <c r="AS388" i="1" s="1"/>
  <c r="BA388" i="1" s="1"/>
  <c r="S388" i="1"/>
  <c r="AA388" i="1" s="1"/>
  <c r="AI388" i="1" s="1"/>
  <c r="AQ388" i="1" s="1"/>
  <c r="AY388" i="1" s="1"/>
  <c r="U386" i="1"/>
  <c r="AC386" i="1" s="1"/>
  <c r="AK386" i="1" s="1"/>
  <c r="AS386" i="1" s="1"/>
  <c r="BA386" i="1" s="1"/>
  <c r="S386" i="1"/>
  <c r="AA386" i="1" s="1"/>
  <c r="AI386" i="1" s="1"/>
  <c r="AQ386" i="1" s="1"/>
  <c r="AY386" i="1" s="1"/>
  <c r="U384" i="1"/>
  <c r="AC384" i="1" s="1"/>
  <c r="AK384" i="1" s="1"/>
  <c r="AS384" i="1" s="1"/>
  <c r="BA384" i="1" s="1"/>
  <c r="S384" i="1"/>
  <c r="AA384" i="1" s="1"/>
  <c r="AI384" i="1" s="1"/>
  <c r="AQ384" i="1" s="1"/>
  <c r="AY384" i="1" s="1"/>
  <c r="U377" i="1"/>
  <c r="S377" i="1"/>
  <c r="U373" i="1"/>
  <c r="T373" i="1"/>
  <c r="U368" i="1"/>
  <c r="S368" i="1"/>
  <c r="U361" i="1"/>
  <c r="AC361" i="1" s="1"/>
  <c r="AK361" i="1" s="1"/>
  <c r="AS361" i="1" s="1"/>
  <c r="BA361" i="1" s="1"/>
  <c r="S361" i="1"/>
  <c r="AA361" i="1" s="1"/>
  <c r="AI361" i="1" s="1"/>
  <c r="AQ361" i="1" s="1"/>
  <c r="AY361" i="1" s="1"/>
  <c r="U359" i="1"/>
  <c r="AC359" i="1" s="1"/>
  <c r="AK359" i="1" s="1"/>
  <c r="AS359" i="1" s="1"/>
  <c r="BA359" i="1" s="1"/>
  <c r="S359" i="1"/>
  <c r="AA359" i="1" s="1"/>
  <c r="AI359" i="1" s="1"/>
  <c r="AQ359" i="1" s="1"/>
  <c r="AY359" i="1" s="1"/>
  <c r="U357" i="1"/>
  <c r="AC357" i="1" s="1"/>
  <c r="AK357" i="1" s="1"/>
  <c r="AS357" i="1" s="1"/>
  <c r="BA357" i="1" s="1"/>
  <c r="S357" i="1"/>
  <c r="AA357" i="1" s="1"/>
  <c r="AI357" i="1" s="1"/>
  <c r="AQ357" i="1" s="1"/>
  <c r="AY357" i="1" s="1"/>
  <c r="U351" i="1"/>
  <c r="T351" i="1"/>
  <c r="U348" i="1"/>
  <c r="AC348" i="1" s="1"/>
  <c r="AK348" i="1" s="1"/>
  <c r="AS348" i="1" s="1"/>
  <c r="BA348" i="1" s="1"/>
  <c r="T348" i="1"/>
  <c r="AB348" i="1" s="1"/>
  <c r="AJ348" i="1" s="1"/>
  <c r="AR348" i="1" s="1"/>
  <c r="AZ348" i="1" s="1"/>
  <c r="S347" i="1"/>
  <c r="U346" i="1"/>
  <c r="AC346" i="1" s="1"/>
  <c r="AK346" i="1" s="1"/>
  <c r="AS346" i="1" s="1"/>
  <c r="BA346" i="1" s="1"/>
  <c r="T346" i="1"/>
  <c r="AB346" i="1" s="1"/>
  <c r="AJ346" i="1" s="1"/>
  <c r="AR346" i="1" s="1"/>
  <c r="AZ346" i="1" s="1"/>
  <c r="U342" i="1"/>
  <c r="T342" i="1"/>
  <c r="U338" i="1"/>
  <c r="T338" i="1"/>
  <c r="S336" i="1"/>
  <c r="AA336" i="1" s="1"/>
  <c r="AI336" i="1" s="1"/>
  <c r="AQ336" i="1" s="1"/>
  <c r="AY336" i="1" s="1"/>
  <c r="U335" i="1"/>
  <c r="T335" i="1"/>
  <c r="U331" i="1"/>
  <c r="T331" i="1"/>
  <c r="S327" i="1"/>
  <c r="AA327" i="1" s="1"/>
  <c r="AI327" i="1" s="1"/>
  <c r="AQ327" i="1" s="1"/>
  <c r="AY327" i="1" s="1"/>
  <c r="U326" i="1"/>
  <c r="T326" i="1"/>
  <c r="T324" i="1"/>
  <c r="AB324" i="1" s="1"/>
  <c r="AJ324" i="1" s="1"/>
  <c r="AR324" i="1" s="1"/>
  <c r="AZ324" i="1" s="1"/>
  <c r="U323" i="1"/>
  <c r="AC323" i="1" s="1"/>
  <c r="AK323" i="1" s="1"/>
  <c r="AS323" i="1" s="1"/>
  <c r="BA323" i="1" s="1"/>
  <c r="S323" i="1"/>
  <c r="AA323" i="1" s="1"/>
  <c r="AI323" i="1" s="1"/>
  <c r="AQ323" i="1" s="1"/>
  <c r="AY323" i="1" s="1"/>
  <c r="T322" i="1"/>
  <c r="AB322" i="1" s="1"/>
  <c r="AJ322" i="1" s="1"/>
  <c r="AR322" i="1" s="1"/>
  <c r="AZ322" i="1" s="1"/>
  <c r="U321" i="1"/>
  <c r="AC321" i="1" s="1"/>
  <c r="AK321" i="1" s="1"/>
  <c r="AS321" i="1" s="1"/>
  <c r="BA321" i="1" s="1"/>
  <c r="S321" i="1"/>
  <c r="AA321" i="1" s="1"/>
  <c r="AI321" i="1" s="1"/>
  <c r="AQ321" i="1" s="1"/>
  <c r="AY321" i="1" s="1"/>
  <c r="T320" i="1"/>
  <c r="AB320" i="1" s="1"/>
  <c r="AJ320" i="1" s="1"/>
  <c r="AR320" i="1" s="1"/>
  <c r="AZ320" i="1" s="1"/>
  <c r="U319" i="1"/>
  <c r="AC319" i="1" s="1"/>
  <c r="AK319" i="1" s="1"/>
  <c r="AS319" i="1" s="1"/>
  <c r="BA319" i="1" s="1"/>
  <c r="S319" i="1"/>
  <c r="AA319" i="1" s="1"/>
  <c r="AI319" i="1" s="1"/>
  <c r="AQ319" i="1" s="1"/>
  <c r="AY319" i="1" s="1"/>
  <c r="T317" i="1"/>
  <c r="AB317" i="1" s="1"/>
  <c r="AJ317" i="1" s="1"/>
  <c r="AR317" i="1" s="1"/>
  <c r="AZ317" i="1" s="1"/>
  <c r="U316" i="1"/>
  <c r="S316" i="1"/>
  <c r="T313" i="1"/>
  <c r="AB313" i="1" s="1"/>
  <c r="AJ313" i="1" s="1"/>
  <c r="AR313" i="1" s="1"/>
  <c r="U312" i="1"/>
  <c r="AC312" i="1" s="1"/>
  <c r="AK312" i="1" s="1"/>
  <c r="AS312" i="1" s="1"/>
  <c r="BA312" i="1" s="1"/>
  <c r="S312" i="1"/>
  <c r="AA312" i="1" s="1"/>
  <c r="AI312" i="1" s="1"/>
  <c r="AQ312" i="1" s="1"/>
  <c r="AY312" i="1" s="1"/>
  <c r="T311" i="1"/>
  <c r="AB311" i="1" s="1"/>
  <c r="AJ311" i="1" s="1"/>
  <c r="AR311" i="1" s="1"/>
  <c r="AZ311" i="1" s="1"/>
  <c r="U310" i="1"/>
  <c r="AC310" i="1" s="1"/>
  <c r="AK310" i="1" s="1"/>
  <c r="AS310" i="1" s="1"/>
  <c r="BA310" i="1" s="1"/>
  <c r="S310" i="1"/>
  <c r="AA310" i="1" s="1"/>
  <c r="AI310" i="1" s="1"/>
  <c r="AQ310" i="1" s="1"/>
  <c r="AY310" i="1" s="1"/>
  <c r="S307" i="1"/>
  <c r="AA307" i="1" s="1"/>
  <c r="AI307" i="1" s="1"/>
  <c r="AQ307" i="1" s="1"/>
  <c r="AY307" i="1" s="1"/>
  <c r="U306" i="1"/>
  <c r="T306" i="1"/>
  <c r="T301" i="1"/>
  <c r="AB301" i="1" s="1"/>
  <c r="AJ301" i="1" s="1"/>
  <c r="U300" i="1"/>
  <c r="S300" i="1"/>
  <c r="T298" i="1"/>
  <c r="AB298" i="1" s="1"/>
  <c r="AJ298" i="1" s="1"/>
  <c r="U297" i="1"/>
  <c r="S297" i="1"/>
  <c r="T295" i="1"/>
  <c r="AB295" i="1" s="1"/>
  <c r="AJ295" i="1" s="1"/>
  <c r="AR295" i="1" s="1"/>
  <c r="AZ295" i="1" s="1"/>
  <c r="U294" i="1"/>
  <c r="S294" i="1"/>
  <c r="T291" i="1"/>
  <c r="AB291" i="1" s="1"/>
  <c r="AJ291" i="1" s="1"/>
  <c r="AR291" i="1" s="1"/>
  <c r="AZ291" i="1" s="1"/>
  <c r="U290" i="1"/>
  <c r="S290" i="1"/>
  <c r="S288" i="1"/>
  <c r="AA288" i="1" s="1"/>
  <c r="AI288" i="1" s="1"/>
  <c r="AQ288" i="1" s="1"/>
  <c r="AY288" i="1" s="1"/>
  <c r="U287" i="1"/>
  <c r="T287" i="1"/>
  <c r="S285" i="1"/>
  <c r="U284" i="1"/>
  <c r="T284" i="1"/>
  <c r="T279" i="1"/>
  <c r="AB279" i="1" s="1"/>
  <c r="AJ279" i="1" s="1"/>
  <c r="U278" i="1"/>
  <c r="S278" i="1"/>
  <c r="T276" i="1"/>
  <c r="U275" i="1"/>
  <c r="S275" i="1"/>
  <c r="T273" i="1"/>
  <c r="AB273" i="1" s="1"/>
  <c r="AJ273" i="1" s="1"/>
  <c r="U272" i="1"/>
  <c r="S272" i="1"/>
  <c r="T270" i="1"/>
  <c r="AB270" i="1" s="1"/>
  <c r="AJ270" i="1" s="1"/>
  <c r="AR270" i="1" s="1"/>
  <c r="AZ270" i="1" s="1"/>
  <c r="U269" i="1"/>
  <c r="AC269" i="1" s="1"/>
  <c r="AK269" i="1" s="1"/>
  <c r="AS269" i="1" s="1"/>
  <c r="BA269" i="1" s="1"/>
  <c r="S269" i="1"/>
  <c r="S267" i="1"/>
  <c r="AA267" i="1" s="1"/>
  <c r="AI267" i="1" s="1"/>
  <c r="AQ267" i="1" s="1"/>
  <c r="AY267" i="1" s="1"/>
  <c r="U266" i="1"/>
  <c r="T266" i="1"/>
  <c r="U262" i="1"/>
  <c r="T262" i="1"/>
  <c r="T260" i="1"/>
  <c r="AB260" i="1" s="1"/>
  <c r="AJ260" i="1" s="1"/>
  <c r="AR260" i="1" s="1"/>
  <c r="AZ260" i="1" s="1"/>
  <c r="U259" i="1"/>
  <c r="S259" i="1"/>
  <c r="U253" i="1"/>
  <c r="S253" i="1"/>
  <c r="T257" i="1"/>
  <c r="AB257" i="1" s="1"/>
  <c r="AJ257" i="1" s="1"/>
  <c r="AR257" i="1" s="1"/>
  <c r="AZ257" i="1" s="1"/>
  <c r="U256" i="1"/>
  <c r="S256" i="1"/>
  <c r="U250" i="1"/>
  <c r="S250" i="1"/>
  <c r="S248" i="1"/>
  <c r="U247" i="1"/>
  <c r="T247" i="1"/>
  <c r="T234" i="1"/>
  <c r="AB234" i="1" s="1"/>
  <c r="AJ234" i="1" s="1"/>
  <c r="AR234" i="1" s="1"/>
  <c r="AZ234" i="1" s="1"/>
  <c r="S234" i="1"/>
  <c r="AA234" i="1" s="1"/>
  <c r="AI234" i="1" s="1"/>
  <c r="AQ234" i="1" s="1"/>
  <c r="AY234" i="1" s="1"/>
  <c r="U233" i="1"/>
  <c r="AC233" i="1" s="1"/>
  <c r="AK233" i="1" s="1"/>
  <c r="AS233" i="1" s="1"/>
  <c r="BA233" i="1" s="1"/>
  <c r="T232" i="1"/>
  <c r="AB232" i="1" s="1"/>
  <c r="AJ232" i="1" s="1"/>
  <c r="AR232" i="1" s="1"/>
  <c r="AZ232" i="1" s="1"/>
  <c r="S232" i="1"/>
  <c r="AA232" i="1" s="1"/>
  <c r="AI232" i="1" s="1"/>
  <c r="AQ232" i="1" s="1"/>
  <c r="AY232" i="1" s="1"/>
  <c r="U229" i="1"/>
  <c r="S229" i="1"/>
  <c r="T227" i="1"/>
  <c r="AB227" i="1" s="1"/>
  <c r="AJ227" i="1" s="1"/>
  <c r="AR227" i="1" s="1"/>
  <c r="AZ227" i="1" s="1"/>
  <c r="U226" i="1"/>
  <c r="AC226" i="1" s="1"/>
  <c r="AK226" i="1" s="1"/>
  <c r="AS226" i="1" s="1"/>
  <c r="BA226" i="1" s="1"/>
  <c r="S226" i="1"/>
  <c r="AA226" i="1" s="1"/>
  <c r="AI226" i="1" s="1"/>
  <c r="AQ226" i="1" s="1"/>
  <c r="AY226" i="1" s="1"/>
  <c r="U224" i="1"/>
  <c r="AC224" i="1" s="1"/>
  <c r="AK224" i="1" s="1"/>
  <c r="AS224" i="1" s="1"/>
  <c r="BA224" i="1" s="1"/>
  <c r="S224" i="1"/>
  <c r="AA224" i="1" s="1"/>
  <c r="AI224" i="1" s="1"/>
  <c r="AQ224" i="1" s="1"/>
  <c r="AY224" i="1" s="1"/>
  <c r="T222" i="1"/>
  <c r="AB222" i="1" s="1"/>
  <c r="AJ222" i="1" s="1"/>
  <c r="AR222" i="1" s="1"/>
  <c r="AZ222" i="1" s="1"/>
  <c r="U221" i="1"/>
  <c r="AC221" i="1" s="1"/>
  <c r="AK221" i="1" s="1"/>
  <c r="AS221" i="1" s="1"/>
  <c r="BA221" i="1" s="1"/>
  <c r="S221" i="1"/>
  <c r="AA221" i="1" s="1"/>
  <c r="AI221" i="1" s="1"/>
  <c r="AQ221" i="1" s="1"/>
  <c r="AY221" i="1" s="1"/>
  <c r="U219" i="1"/>
  <c r="AC219" i="1" s="1"/>
  <c r="AK219" i="1" s="1"/>
  <c r="AS219" i="1" s="1"/>
  <c r="BA219" i="1" s="1"/>
  <c r="S219" i="1"/>
  <c r="AA219" i="1" s="1"/>
  <c r="AI219" i="1" s="1"/>
  <c r="AQ219" i="1" s="1"/>
  <c r="AY219" i="1" s="1"/>
  <c r="S215" i="1"/>
  <c r="AA215" i="1" s="1"/>
  <c r="AI215" i="1" s="1"/>
  <c r="U214" i="1"/>
  <c r="AC214" i="1" s="1"/>
  <c r="AK214" i="1" s="1"/>
  <c r="AS214" i="1" s="1"/>
  <c r="BA214" i="1" s="1"/>
  <c r="T214" i="1"/>
  <c r="AB214" i="1" s="1"/>
  <c r="AJ214" i="1" s="1"/>
  <c r="AR214" i="1" s="1"/>
  <c r="AZ214" i="1" s="1"/>
  <c r="U212" i="1"/>
  <c r="AC212" i="1" s="1"/>
  <c r="AK212" i="1" s="1"/>
  <c r="AS212" i="1" s="1"/>
  <c r="BA212" i="1" s="1"/>
  <c r="T212" i="1"/>
  <c r="AB212" i="1" s="1"/>
  <c r="AJ212" i="1" s="1"/>
  <c r="AR212" i="1" s="1"/>
  <c r="AZ212" i="1" s="1"/>
  <c r="T209" i="1"/>
  <c r="AB209" i="1" s="1"/>
  <c r="AJ209" i="1" s="1"/>
  <c r="U208" i="1"/>
  <c r="S208" i="1"/>
  <c r="U205" i="1"/>
  <c r="T205" i="1"/>
  <c r="T202" i="1"/>
  <c r="AB202" i="1" s="1"/>
  <c r="AJ202" i="1" s="1"/>
  <c r="AR202" i="1" s="1"/>
  <c r="AZ202" i="1" s="1"/>
  <c r="U201" i="1"/>
  <c r="S201" i="1"/>
  <c r="U198" i="1"/>
  <c r="T198" i="1"/>
  <c r="T196" i="1"/>
  <c r="AB196" i="1" s="1"/>
  <c r="AJ196" i="1" s="1"/>
  <c r="AR196" i="1" s="1"/>
  <c r="AZ196" i="1" s="1"/>
  <c r="U195" i="1"/>
  <c r="S195" i="1"/>
  <c r="T192" i="1"/>
  <c r="AB192" i="1" s="1"/>
  <c r="AJ192" i="1" s="1"/>
  <c r="AR192" i="1" s="1"/>
  <c r="AZ192" i="1" s="1"/>
  <c r="U191" i="1"/>
  <c r="S191" i="1"/>
  <c r="T187" i="1"/>
  <c r="AB187" i="1" s="1"/>
  <c r="AJ187" i="1" s="1"/>
  <c r="AR187" i="1" s="1"/>
  <c r="AZ187" i="1" s="1"/>
  <c r="U186" i="1"/>
  <c r="S186" i="1"/>
  <c r="U173" i="1"/>
  <c r="U171" i="1"/>
  <c r="T170" i="1"/>
  <c r="AB170" i="1" s="1"/>
  <c r="AJ170" i="1" s="1"/>
  <c r="AR170" i="1" s="1"/>
  <c r="AZ170" i="1" s="1"/>
  <c r="S170" i="1"/>
  <c r="AA170" i="1" s="1"/>
  <c r="AI170" i="1" s="1"/>
  <c r="AQ170" i="1" s="1"/>
  <c r="AY170" i="1" s="1"/>
  <c r="T168" i="1"/>
  <c r="AB168" i="1" s="1"/>
  <c r="AJ168" i="1" s="1"/>
  <c r="AR168" i="1" s="1"/>
  <c r="AZ168" i="1" s="1"/>
  <c r="S168" i="1"/>
  <c r="AA168" i="1" s="1"/>
  <c r="AI168" i="1" s="1"/>
  <c r="AQ168" i="1" s="1"/>
  <c r="AY168" i="1" s="1"/>
  <c r="T163" i="1"/>
  <c r="AB163" i="1" s="1"/>
  <c r="AJ163" i="1" s="1"/>
  <c r="AR163" i="1" s="1"/>
  <c r="AZ163" i="1" s="1"/>
  <c r="U162" i="1"/>
  <c r="AC162" i="1" s="1"/>
  <c r="AK162" i="1" s="1"/>
  <c r="AS162" i="1" s="1"/>
  <c r="BA162" i="1" s="1"/>
  <c r="S162" i="1"/>
  <c r="AA162" i="1" s="1"/>
  <c r="AI162" i="1" s="1"/>
  <c r="AQ162" i="1" s="1"/>
  <c r="AY162" i="1" s="1"/>
  <c r="U160" i="1"/>
  <c r="AC160" i="1" s="1"/>
  <c r="AK160" i="1" s="1"/>
  <c r="AS160" i="1" s="1"/>
  <c r="BA160" i="1" s="1"/>
  <c r="S160" i="1"/>
  <c r="AA160" i="1" s="1"/>
  <c r="AI160" i="1" s="1"/>
  <c r="AQ160" i="1" s="1"/>
  <c r="AY160" i="1" s="1"/>
  <c r="T158" i="1"/>
  <c r="AB158" i="1" s="1"/>
  <c r="AJ158" i="1" s="1"/>
  <c r="AR158" i="1" s="1"/>
  <c r="AZ158" i="1" s="1"/>
  <c r="U157" i="1"/>
  <c r="S157" i="1"/>
  <c r="U154" i="1"/>
  <c r="AC154" i="1" s="1"/>
  <c r="AK154" i="1" s="1"/>
  <c r="AS154" i="1" s="1"/>
  <c r="BA154" i="1" s="1"/>
  <c r="S154" i="1"/>
  <c r="AA154" i="1" s="1"/>
  <c r="AI154" i="1" s="1"/>
  <c r="AQ154" i="1" s="1"/>
  <c r="AY154" i="1" s="1"/>
  <c r="U152" i="1"/>
  <c r="AC152" i="1" s="1"/>
  <c r="AK152" i="1" s="1"/>
  <c r="AS152" i="1" s="1"/>
  <c r="BA152" i="1" s="1"/>
  <c r="S152" i="1"/>
  <c r="AA152" i="1" s="1"/>
  <c r="AI152" i="1" s="1"/>
  <c r="AQ152" i="1" s="1"/>
  <c r="AY152" i="1" s="1"/>
  <c r="S150" i="1"/>
  <c r="U149" i="1"/>
  <c r="T149" i="1"/>
  <c r="U144" i="1"/>
  <c r="S144" i="1"/>
  <c r="S142" i="1"/>
  <c r="AA142" i="1" s="1"/>
  <c r="AI142" i="1" s="1"/>
  <c r="AQ142" i="1" s="1"/>
  <c r="AY142" i="1" s="1"/>
  <c r="U141" i="1"/>
  <c r="T141" i="1"/>
  <c r="U138" i="1"/>
  <c r="S138" i="1"/>
  <c r="T136" i="1"/>
  <c r="U135" i="1"/>
  <c r="S135" i="1"/>
  <c r="U129" i="1"/>
  <c r="S129" i="1"/>
  <c r="S127" i="1"/>
  <c r="AA127" i="1" s="1"/>
  <c r="AI127" i="1" s="1"/>
  <c r="AQ127" i="1" s="1"/>
  <c r="AY127" i="1" s="1"/>
  <c r="U126" i="1"/>
  <c r="T126" i="1"/>
  <c r="U122" i="1"/>
  <c r="S122" i="1"/>
  <c r="T120" i="1"/>
  <c r="AB120" i="1" s="1"/>
  <c r="AJ120" i="1" s="1"/>
  <c r="AR120" i="1" s="1"/>
  <c r="AZ120" i="1" s="1"/>
  <c r="U119" i="1"/>
  <c r="S119" i="1"/>
  <c r="U111" i="1"/>
  <c r="AC111" i="1" s="1"/>
  <c r="AK111" i="1" s="1"/>
  <c r="AS111" i="1" s="1"/>
  <c r="BA111" i="1" s="1"/>
  <c r="T111" i="1"/>
  <c r="AB111" i="1" s="1"/>
  <c r="AJ111" i="1" s="1"/>
  <c r="AR111" i="1" s="1"/>
  <c r="AZ111" i="1" s="1"/>
  <c r="S110" i="1"/>
  <c r="AA110" i="1" s="1"/>
  <c r="AI110" i="1" s="1"/>
  <c r="AQ110" i="1" s="1"/>
  <c r="AY110" i="1" s="1"/>
  <c r="U109" i="1"/>
  <c r="AC109" i="1" s="1"/>
  <c r="AK109" i="1" s="1"/>
  <c r="AS109" i="1" s="1"/>
  <c r="BA109" i="1" s="1"/>
  <c r="T109" i="1"/>
  <c r="AB109" i="1" s="1"/>
  <c r="AJ109" i="1" s="1"/>
  <c r="AR109" i="1" s="1"/>
  <c r="AZ109" i="1" s="1"/>
  <c r="U105" i="1"/>
  <c r="S105" i="1"/>
  <c r="T99" i="1"/>
  <c r="AB99" i="1" s="1"/>
  <c r="AJ99" i="1" s="1"/>
  <c r="AR99" i="1" s="1"/>
  <c r="AZ99" i="1" s="1"/>
  <c r="U98" i="1"/>
  <c r="S98" i="1"/>
  <c r="U95" i="1"/>
  <c r="S95" i="1"/>
  <c r="T92" i="1"/>
  <c r="AB92" i="1" s="1"/>
  <c r="AJ92" i="1" s="1"/>
  <c r="AR92" i="1" s="1"/>
  <c r="AZ92" i="1" s="1"/>
  <c r="U91" i="1"/>
  <c r="S91" i="1"/>
  <c r="U83" i="1"/>
  <c r="AC83" i="1" s="1"/>
  <c r="AK83" i="1" s="1"/>
  <c r="AS83" i="1" s="1"/>
  <c r="BA83" i="1" s="1"/>
  <c r="S83" i="1"/>
  <c r="AA83" i="1" s="1"/>
  <c r="AI83" i="1" s="1"/>
  <c r="AQ83" i="1" s="1"/>
  <c r="AY83" i="1" s="1"/>
  <c r="T82" i="1"/>
  <c r="AB82" i="1" s="1"/>
  <c r="AJ82" i="1" s="1"/>
  <c r="AR82" i="1" s="1"/>
  <c r="AZ82" i="1" s="1"/>
  <c r="U81" i="1"/>
  <c r="AC81" i="1" s="1"/>
  <c r="AK81" i="1" s="1"/>
  <c r="AS81" i="1" s="1"/>
  <c r="BA81" i="1" s="1"/>
  <c r="S81" i="1"/>
  <c r="AA81" i="1" s="1"/>
  <c r="AI81" i="1" s="1"/>
  <c r="AQ81" i="1" s="1"/>
  <c r="AY81" i="1" s="1"/>
  <c r="T80" i="1"/>
  <c r="AB80" i="1" s="1"/>
  <c r="AJ80" i="1" s="1"/>
  <c r="AR80" i="1" s="1"/>
  <c r="AZ80" i="1" s="1"/>
  <c r="U79" i="1"/>
  <c r="AC79" i="1" s="1"/>
  <c r="AK79" i="1" s="1"/>
  <c r="AS79" i="1" s="1"/>
  <c r="BA79" i="1" s="1"/>
  <c r="S79" i="1"/>
  <c r="AA79" i="1" s="1"/>
  <c r="AI79" i="1" s="1"/>
  <c r="AQ79" i="1" s="1"/>
  <c r="AY79" i="1" s="1"/>
  <c r="S75" i="1"/>
  <c r="U74" i="1"/>
  <c r="AC74" i="1" s="1"/>
  <c r="AK74" i="1" s="1"/>
  <c r="AS74" i="1" s="1"/>
  <c r="BA74" i="1" s="1"/>
  <c r="T74" i="1"/>
  <c r="AB74" i="1" s="1"/>
  <c r="AJ74" i="1" s="1"/>
  <c r="AR74" i="1" s="1"/>
  <c r="AZ74" i="1" s="1"/>
  <c r="U73" i="1"/>
  <c r="AC73" i="1" s="1"/>
  <c r="AK73" i="1" s="1"/>
  <c r="AS73" i="1" s="1"/>
  <c r="BA73" i="1" s="1"/>
  <c r="T72" i="1"/>
  <c r="AB72" i="1" s="1"/>
  <c r="AJ72" i="1" s="1"/>
  <c r="AR72" i="1" s="1"/>
  <c r="AZ72" i="1" s="1"/>
  <c r="S72" i="1"/>
  <c r="AA72" i="1" s="1"/>
  <c r="AI72" i="1" s="1"/>
  <c r="AQ72" i="1" s="1"/>
  <c r="AY72" i="1" s="1"/>
  <c r="U71" i="1"/>
  <c r="AC71" i="1" s="1"/>
  <c r="AK71" i="1" s="1"/>
  <c r="AS71" i="1" s="1"/>
  <c r="BA71" i="1" s="1"/>
  <c r="T70" i="1"/>
  <c r="AB70" i="1" s="1"/>
  <c r="AJ70" i="1" s="1"/>
  <c r="AR70" i="1" s="1"/>
  <c r="AZ70" i="1" s="1"/>
  <c r="S70" i="1"/>
  <c r="AA70" i="1" s="1"/>
  <c r="AI70" i="1" s="1"/>
  <c r="AQ70" i="1" s="1"/>
  <c r="AY70" i="1" s="1"/>
  <c r="T60" i="1"/>
  <c r="U59" i="1"/>
  <c r="S59" i="1"/>
  <c r="T54" i="1"/>
  <c r="U53" i="1"/>
  <c r="S53" i="1"/>
  <c r="U47" i="1"/>
  <c r="S47" i="1"/>
  <c r="U44" i="1"/>
  <c r="S44" i="1"/>
  <c r="S42" i="1"/>
  <c r="AA42" i="1" s="1"/>
  <c r="AI42" i="1" s="1"/>
  <c r="AQ42" i="1" s="1"/>
  <c r="AY42" i="1" s="1"/>
  <c r="U41" i="1"/>
  <c r="AC41" i="1" s="1"/>
  <c r="AK41" i="1" s="1"/>
  <c r="AS41" i="1" s="1"/>
  <c r="BA41" i="1" s="1"/>
  <c r="T41" i="1"/>
  <c r="AB41" i="1" s="1"/>
  <c r="AJ41" i="1" s="1"/>
  <c r="AR41" i="1" s="1"/>
  <c r="AZ41" i="1" s="1"/>
  <c r="U39" i="1"/>
  <c r="AC39" i="1" s="1"/>
  <c r="AK39" i="1" s="1"/>
  <c r="AS39" i="1" s="1"/>
  <c r="BA39" i="1" s="1"/>
  <c r="T39" i="1"/>
  <c r="AB39" i="1" s="1"/>
  <c r="AJ39" i="1" s="1"/>
  <c r="AR39" i="1" s="1"/>
  <c r="AZ39" i="1" s="1"/>
  <c r="U37" i="1"/>
  <c r="AC37" i="1" s="1"/>
  <c r="AK37" i="1" s="1"/>
  <c r="AS37" i="1" s="1"/>
  <c r="BA37" i="1" s="1"/>
  <c r="T37" i="1"/>
  <c r="AB37" i="1" s="1"/>
  <c r="AJ37" i="1" s="1"/>
  <c r="AR37" i="1" s="1"/>
  <c r="AZ37" i="1" s="1"/>
  <c r="S34" i="1"/>
  <c r="U33" i="1"/>
  <c r="T33" i="1"/>
  <c r="U30" i="1"/>
  <c r="T29" i="1"/>
  <c r="S29" i="1"/>
  <c r="U26" i="1"/>
  <c r="S26" i="1"/>
  <c r="U23" i="1"/>
  <c r="S23" i="1"/>
  <c r="U20" i="1"/>
  <c r="AC20" i="1" s="1"/>
  <c r="AK20" i="1" s="1"/>
  <c r="AS20" i="1" s="1"/>
  <c r="BA20" i="1" s="1"/>
  <c r="S20" i="1"/>
  <c r="AA20" i="1" s="1"/>
  <c r="AI20" i="1" s="1"/>
  <c r="AQ20" i="1" s="1"/>
  <c r="AY20" i="1" s="1"/>
  <c r="T19" i="1"/>
  <c r="U18" i="1"/>
  <c r="AC18" i="1" s="1"/>
  <c r="AK18" i="1" s="1"/>
  <c r="AS18" i="1" s="1"/>
  <c r="BA18" i="1" s="1"/>
  <c r="S18" i="1"/>
  <c r="AA18" i="1" s="1"/>
  <c r="AI18" i="1" s="1"/>
  <c r="AQ18" i="1" s="1"/>
  <c r="AY18" i="1" s="1"/>
  <c r="U16" i="1"/>
  <c r="AC16" i="1" s="1"/>
  <c r="AK16" i="1" s="1"/>
  <c r="AS16" i="1" s="1"/>
  <c r="BA16" i="1" s="1"/>
  <c r="S16" i="1"/>
  <c r="AA16" i="1" s="1"/>
  <c r="AI16" i="1" s="1"/>
  <c r="AQ16" i="1" s="1"/>
  <c r="AY16" i="1" s="1"/>
  <c r="U13" i="1"/>
  <c r="S13" i="1"/>
  <c r="Q407" i="1"/>
  <c r="P406" i="1"/>
  <c r="P405" i="1" s="1"/>
  <c r="O406" i="1"/>
  <c r="O405" i="1" s="1"/>
  <c r="N406" i="1"/>
  <c r="N405" i="1" s="1"/>
  <c r="P404" i="1"/>
  <c r="N403" i="1"/>
  <c r="P403" i="1" s="1"/>
  <c r="P402" i="1"/>
  <c r="Q401" i="1"/>
  <c r="Q400" i="1" s="1"/>
  <c r="O401" i="1"/>
  <c r="O400" i="1" s="1"/>
  <c r="N401" i="1"/>
  <c r="N400" i="1" s="1"/>
  <c r="P399" i="1"/>
  <c r="P398" i="1" s="1"/>
  <c r="Q398" i="1"/>
  <c r="O398" i="1"/>
  <c r="N398" i="1"/>
  <c r="P397" i="1"/>
  <c r="Q396" i="1"/>
  <c r="O396" i="1"/>
  <c r="N396" i="1"/>
  <c r="N395" i="1" s="1"/>
  <c r="P391" i="1"/>
  <c r="P390" i="1"/>
  <c r="P389" i="1"/>
  <c r="Q388" i="1"/>
  <c r="O388" i="1"/>
  <c r="N388" i="1"/>
  <c r="P387" i="1"/>
  <c r="Q386" i="1"/>
  <c r="O386" i="1"/>
  <c r="N386" i="1"/>
  <c r="P385" i="1"/>
  <c r="Q384" i="1"/>
  <c r="Q383" i="1" s="1"/>
  <c r="Q382" i="1" s="1"/>
  <c r="Q381" i="1" s="1"/>
  <c r="Q380" i="1" s="1"/>
  <c r="O384" i="1"/>
  <c r="O383" i="1" s="1"/>
  <c r="O382" i="1" s="1"/>
  <c r="O381" i="1" s="1"/>
  <c r="O380" i="1" s="1"/>
  <c r="N384" i="1"/>
  <c r="P378" i="1"/>
  <c r="Q377" i="1"/>
  <c r="Q376" i="1" s="1"/>
  <c r="Q375" i="1" s="1"/>
  <c r="O377" i="1"/>
  <c r="O376" i="1" s="1"/>
  <c r="O375" i="1" s="1"/>
  <c r="N377" i="1"/>
  <c r="N376" i="1" s="1"/>
  <c r="N375" i="1" s="1"/>
  <c r="O374" i="1"/>
  <c r="Q373" i="1"/>
  <c r="Q372" i="1" s="1"/>
  <c r="Q371" i="1" s="1"/>
  <c r="P373" i="1"/>
  <c r="P372" i="1" s="1"/>
  <c r="P371" i="1" s="1"/>
  <c r="N373" i="1"/>
  <c r="N372" i="1" s="1"/>
  <c r="N371" i="1" s="1"/>
  <c r="P369" i="1"/>
  <c r="Q368" i="1"/>
  <c r="Q367" i="1" s="1"/>
  <c r="Q366" i="1" s="1"/>
  <c r="O368" i="1"/>
  <c r="O367" i="1" s="1"/>
  <c r="O366" i="1" s="1"/>
  <c r="N368" i="1"/>
  <c r="N367" i="1" s="1"/>
  <c r="N366" i="1" s="1"/>
  <c r="P362" i="1"/>
  <c r="Q361" i="1"/>
  <c r="O361" i="1"/>
  <c r="N361" i="1"/>
  <c r="P360" i="1"/>
  <c r="Q359" i="1"/>
  <c r="O359" i="1"/>
  <c r="N359" i="1"/>
  <c r="P358" i="1"/>
  <c r="Q357" i="1"/>
  <c r="O357" i="1"/>
  <c r="O356" i="1" s="1"/>
  <c r="O355" i="1" s="1"/>
  <c r="N357" i="1"/>
  <c r="O352" i="1"/>
  <c r="Q351" i="1"/>
  <c r="Q350" i="1" s="1"/>
  <c r="P351" i="1"/>
  <c r="P350" i="1" s="1"/>
  <c r="N351" i="1"/>
  <c r="N350" i="1" s="1"/>
  <c r="Q348" i="1"/>
  <c r="P348" i="1"/>
  <c r="N348" i="1"/>
  <c r="O347" i="1"/>
  <c r="Q346" i="1"/>
  <c r="Q345" i="1" s="1"/>
  <c r="P346" i="1"/>
  <c r="N346" i="1"/>
  <c r="O343" i="1"/>
  <c r="Q342" i="1"/>
  <c r="Q341" i="1" s="1"/>
  <c r="P342" i="1"/>
  <c r="P341" i="1" s="1"/>
  <c r="N342" i="1"/>
  <c r="N341" i="1" s="1"/>
  <c r="O340" i="1"/>
  <c r="O339" i="1"/>
  <c r="Q338" i="1"/>
  <c r="Q337" i="1" s="1"/>
  <c r="P338" i="1"/>
  <c r="P337" i="1" s="1"/>
  <c r="N338" i="1"/>
  <c r="N337" i="1" s="1"/>
  <c r="O336" i="1"/>
  <c r="Q335" i="1"/>
  <c r="Q334" i="1" s="1"/>
  <c r="P335" i="1"/>
  <c r="P334" i="1" s="1"/>
  <c r="N335" i="1"/>
  <c r="N334" i="1" s="1"/>
  <c r="O332" i="1"/>
  <c r="Q331" i="1"/>
  <c r="Q330" i="1" s="1"/>
  <c r="Q329" i="1" s="1"/>
  <c r="P331" i="1"/>
  <c r="P330" i="1" s="1"/>
  <c r="P329" i="1" s="1"/>
  <c r="N331" i="1"/>
  <c r="N330" i="1" s="1"/>
  <c r="N329" i="1" s="1"/>
  <c r="O327" i="1"/>
  <c r="O326" i="1" s="1"/>
  <c r="O325" i="1" s="1"/>
  <c r="Q326" i="1"/>
  <c r="Q325" i="1" s="1"/>
  <c r="P326" i="1"/>
  <c r="P325" i="1" s="1"/>
  <c r="N326" i="1"/>
  <c r="N325" i="1" s="1"/>
  <c r="P324" i="1"/>
  <c r="Q323" i="1"/>
  <c r="O323" i="1"/>
  <c r="N323" i="1"/>
  <c r="P322" i="1"/>
  <c r="Q321" i="1"/>
  <c r="O321" i="1"/>
  <c r="N321" i="1"/>
  <c r="P320" i="1"/>
  <c r="Q319" i="1"/>
  <c r="O319" i="1"/>
  <c r="N319" i="1"/>
  <c r="N318" i="1" s="1"/>
  <c r="P317" i="1"/>
  <c r="Q316" i="1"/>
  <c r="Q315" i="1" s="1"/>
  <c r="O316" i="1"/>
  <c r="O315" i="1" s="1"/>
  <c r="N316" i="1"/>
  <c r="N315" i="1" s="1"/>
  <c r="P313" i="1"/>
  <c r="Q312" i="1"/>
  <c r="O312" i="1"/>
  <c r="N312" i="1"/>
  <c r="P311" i="1"/>
  <c r="Q310" i="1"/>
  <c r="O310" i="1"/>
  <c r="O309" i="1" s="1"/>
  <c r="O308" i="1" s="1"/>
  <c r="N310" i="1"/>
  <c r="O307" i="1"/>
  <c r="Q306" i="1"/>
  <c r="Q305" i="1" s="1"/>
  <c r="P306" i="1"/>
  <c r="P305" i="1" s="1"/>
  <c r="N306" i="1"/>
  <c r="N305" i="1" s="1"/>
  <c r="P301" i="1"/>
  <c r="Q300" i="1"/>
  <c r="Q299" i="1" s="1"/>
  <c r="O300" i="1"/>
  <c r="O299" i="1" s="1"/>
  <c r="N300" i="1"/>
  <c r="N299" i="1" s="1"/>
  <c r="P298" i="1"/>
  <c r="Q297" i="1"/>
  <c r="Q296" i="1" s="1"/>
  <c r="O297" i="1"/>
  <c r="O296" i="1" s="1"/>
  <c r="N297" i="1"/>
  <c r="N296" i="1" s="1"/>
  <c r="P295" i="1"/>
  <c r="Q294" i="1"/>
  <c r="Q293" i="1" s="1"/>
  <c r="O294" i="1"/>
  <c r="O293" i="1" s="1"/>
  <c r="N294" i="1"/>
  <c r="N293" i="1" s="1"/>
  <c r="P291" i="1"/>
  <c r="Q290" i="1"/>
  <c r="Q289" i="1" s="1"/>
  <c r="O290" i="1"/>
  <c r="O289" i="1" s="1"/>
  <c r="N290" i="1"/>
  <c r="N289" i="1" s="1"/>
  <c r="O288" i="1"/>
  <c r="Q287" i="1"/>
  <c r="Q286" i="1" s="1"/>
  <c r="P287" i="1"/>
  <c r="P286" i="1" s="1"/>
  <c r="N287" i="1"/>
  <c r="N286" i="1" s="1"/>
  <c r="O285" i="1"/>
  <c r="Q284" i="1"/>
  <c r="Q283" i="1" s="1"/>
  <c r="P284" i="1"/>
  <c r="P283" i="1" s="1"/>
  <c r="N284" i="1"/>
  <c r="N283" i="1" s="1"/>
  <c r="P279" i="1"/>
  <c r="Q278" i="1"/>
  <c r="Q277" i="1" s="1"/>
  <c r="O278" i="1"/>
  <c r="O277" i="1" s="1"/>
  <c r="N278" i="1"/>
  <c r="N277" i="1" s="1"/>
  <c r="P276" i="1"/>
  <c r="Q275" i="1"/>
  <c r="Q274" i="1" s="1"/>
  <c r="O275" i="1"/>
  <c r="O274" i="1" s="1"/>
  <c r="N275" i="1"/>
  <c r="N274" i="1" s="1"/>
  <c r="P273" i="1"/>
  <c r="Q272" i="1"/>
  <c r="Q271" i="1" s="1"/>
  <c r="O272" i="1"/>
  <c r="O271" i="1" s="1"/>
  <c r="N272" i="1"/>
  <c r="N271" i="1" s="1"/>
  <c r="P270" i="1"/>
  <c r="Q269" i="1"/>
  <c r="Q268" i="1" s="1"/>
  <c r="O269" i="1"/>
  <c r="O268" i="1" s="1"/>
  <c r="N269" i="1"/>
  <c r="N268" i="1" s="1"/>
  <c r="O267" i="1"/>
  <c r="Q266" i="1"/>
  <c r="Q265" i="1" s="1"/>
  <c r="P266" i="1"/>
  <c r="P265" i="1" s="1"/>
  <c r="N266" i="1"/>
  <c r="N265" i="1" s="1"/>
  <c r="O263" i="1"/>
  <c r="Q262" i="1"/>
  <c r="Q261" i="1" s="1"/>
  <c r="P262" i="1"/>
  <c r="P261" i="1" s="1"/>
  <c r="N262" i="1"/>
  <c r="N261" i="1" s="1"/>
  <c r="P260" i="1"/>
  <c r="P259" i="1" s="1"/>
  <c r="P258" i="1" s="1"/>
  <c r="Q259" i="1"/>
  <c r="Q258" i="1" s="1"/>
  <c r="O259" i="1"/>
  <c r="O258" i="1" s="1"/>
  <c r="N259" i="1"/>
  <c r="N258" i="1" s="1"/>
  <c r="P254" i="1"/>
  <c r="Q253" i="1"/>
  <c r="Q252" i="1" s="1"/>
  <c r="O253" i="1"/>
  <c r="O252" i="1" s="1"/>
  <c r="N253" i="1"/>
  <c r="N252" i="1" s="1"/>
  <c r="P257" i="1"/>
  <c r="Q256" i="1"/>
  <c r="Q255" i="1" s="1"/>
  <c r="O256" i="1"/>
  <c r="O255" i="1" s="1"/>
  <c r="N256" i="1"/>
  <c r="N255" i="1" s="1"/>
  <c r="P251" i="1"/>
  <c r="Q250" i="1"/>
  <c r="Q249" i="1" s="1"/>
  <c r="O250" i="1"/>
  <c r="O249" i="1" s="1"/>
  <c r="N250" i="1"/>
  <c r="N249" i="1" s="1"/>
  <c r="O248" i="1"/>
  <c r="Q247" i="1"/>
  <c r="Q246" i="1" s="1"/>
  <c r="P247" i="1"/>
  <c r="P246" i="1" s="1"/>
  <c r="N247" i="1"/>
  <c r="N246" i="1" s="1"/>
  <c r="N236" i="1"/>
  <c r="Q235" i="1"/>
  <c r="P234" i="1"/>
  <c r="O234" i="1"/>
  <c r="N234" i="1"/>
  <c r="Q233" i="1"/>
  <c r="P232" i="1"/>
  <c r="O232" i="1"/>
  <c r="N232" i="1"/>
  <c r="P230" i="1"/>
  <c r="Q229" i="1"/>
  <c r="Q228" i="1" s="1"/>
  <c r="O229" i="1"/>
  <c r="O228" i="1" s="1"/>
  <c r="N229" i="1"/>
  <c r="N228" i="1" s="1"/>
  <c r="P227" i="1"/>
  <c r="Q226" i="1"/>
  <c r="O226" i="1"/>
  <c r="N226" i="1"/>
  <c r="N223" i="1" s="1"/>
  <c r="P225" i="1"/>
  <c r="Q224" i="1"/>
  <c r="O224" i="1"/>
  <c r="P222" i="1"/>
  <c r="Q221" i="1"/>
  <c r="O221" i="1"/>
  <c r="N221" i="1"/>
  <c r="P220" i="1"/>
  <c r="Q219" i="1"/>
  <c r="O219" i="1"/>
  <c r="N219" i="1"/>
  <c r="O215" i="1"/>
  <c r="Q214" i="1"/>
  <c r="P214" i="1"/>
  <c r="N214" i="1"/>
  <c r="O213" i="1"/>
  <c r="Q212" i="1"/>
  <c r="P212" i="1"/>
  <c r="P211" i="1" s="1"/>
  <c r="P210" i="1" s="1"/>
  <c r="N212" i="1"/>
  <c r="P209" i="1"/>
  <c r="Q208" i="1"/>
  <c r="Q207" i="1" s="1"/>
  <c r="O208" i="1"/>
  <c r="O207" i="1" s="1"/>
  <c r="N207" i="1"/>
  <c r="O206" i="1"/>
  <c r="Q205" i="1"/>
  <c r="Q204" i="1" s="1"/>
  <c r="P205" i="1"/>
  <c r="P204" i="1" s="1"/>
  <c r="N205" i="1"/>
  <c r="N204" i="1" s="1"/>
  <c r="N203" i="1" s="1"/>
  <c r="P202" i="1"/>
  <c r="Q201" i="1"/>
  <c r="Q200" i="1" s="1"/>
  <c r="O201" i="1"/>
  <c r="O200" i="1" s="1"/>
  <c r="N201" i="1"/>
  <c r="N200" i="1" s="1"/>
  <c r="O199" i="1"/>
  <c r="Q198" i="1"/>
  <c r="Q197" i="1" s="1"/>
  <c r="P198" i="1"/>
  <c r="P197" i="1" s="1"/>
  <c r="N198" i="1"/>
  <c r="N197" i="1" s="1"/>
  <c r="P196" i="1"/>
  <c r="P195" i="1" s="1"/>
  <c r="P194" i="1" s="1"/>
  <c r="Q195" i="1"/>
  <c r="Q194" i="1" s="1"/>
  <c r="O195" i="1"/>
  <c r="O194" i="1" s="1"/>
  <c r="N195" i="1"/>
  <c r="N194" i="1" s="1"/>
  <c r="P192" i="1"/>
  <c r="Q191" i="1"/>
  <c r="Q190" i="1" s="1"/>
  <c r="Q189" i="1" s="1"/>
  <c r="O191" i="1"/>
  <c r="O190" i="1" s="1"/>
  <c r="O189" i="1" s="1"/>
  <c r="N191" i="1"/>
  <c r="N190" i="1" s="1"/>
  <c r="N189" i="1" s="1"/>
  <c r="P187" i="1"/>
  <c r="Q186" i="1"/>
  <c r="Q185" i="1" s="1"/>
  <c r="Q184" i="1" s="1"/>
  <c r="O186" i="1"/>
  <c r="O185" i="1" s="1"/>
  <c r="O184" i="1" s="1"/>
  <c r="N186" i="1"/>
  <c r="N185" i="1" s="1"/>
  <c r="N184" i="1" s="1"/>
  <c r="Q173" i="1"/>
  <c r="Q172" i="1" s="1"/>
  <c r="P173" i="1"/>
  <c r="P172" i="1" s="1"/>
  <c r="N173" i="1"/>
  <c r="N172" i="1" s="1"/>
  <c r="Q171" i="1"/>
  <c r="P170" i="1"/>
  <c r="O170" i="1"/>
  <c r="N170" i="1"/>
  <c r="Q169" i="1"/>
  <c r="P168" i="1"/>
  <c r="P167" i="1" s="1"/>
  <c r="O168" i="1"/>
  <c r="N168" i="1"/>
  <c r="N167" i="1" s="1"/>
  <c r="P163" i="1"/>
  <c r="Q162" i="1"/>
  <c r="O162" i="1"/>
  <c r="N162" i="1"/>
  <c r="P161" i="1"/>
  <c r="Q160" i="1"/>
  <c r="O159" i="1"/>
  <c r="N160" i="1"/>
  <c r="P158" i="1"/>
  <c r="Q157" i="1"/>
  <c r="Q156" i="1" s="1"/>
  <c r="O157" i="1"/>
  <c r="O156" i="1" s="1"/>
  <c r="N157" i="1"/>
  <c r="N156" i="1" s="1"/>
  <c r="Q154" i="1"/>
  <c r="O154" i="1"/>
  <c r="P153" i="1"/>
  <c r="Q152" i="1"/>
  <c r="O152" i="1"/>
  <c r="N152" i="1"/>
  <c r="O150" i="1"/>
  <c r="Q149" i="1"/>
  <c r="Q148" i="1" s="1"/>
  <c r="P149" i="1"/>
  <c r="P148" i="1" s="1"/>
  <c r="N149" i="1"/>
  <c r="N148" i="1" s="1"/>
  <c r="P145" i="1"/>
  <c r="Q144" i="1"/>
  <c r="Q143" i="1" s="1"/>
  <c r="O144" i="1"/>
  <c r="O143" i="1" s="1"/>
  <c r="N144" i="1"/>
  <c r="N143" i="1" s="1"/>
  <c r="O142" i="1"/>
  <c r="Q141" i="1"/>
  <c r="Q140" i="1" s="1"/>
  <c r="P141" i="1"/>
  <c r="P140" i="1" s="1"/>
  <c r="N141" i="1"/>
  <c r="N140" i="1" s="1"/>
  <c r="P139" i="1"/>
  <c r="Q138" i="1"/>
  <c r="Q137" i="1" s="1"/>
  <c r="O138" i="1"/>
  <c r="O137" i="1" s="1"/>
  <c r="N138" i="1"/>
  <c r="N137" i="1" s="1"/>
  <c r="P136" i="1"/>
  <c r="Q135" i="1"/>
  <c r="Q134" i="1" s="1"/>
  <c r="O135" i="1"/>
  <c r="O134" i="1" s="1"/>
  <c r="N135" i="1"/>
  <c r="N134" i="1" s="1"/>
  <c r="Q129" i="1"/>
  <c r="Q128" i="1" s="1"/>
  <c r="O129" i="1"/>
  <c r="O128" i="1" s="1"/>
  <c r="O127" i="1"/>
  <c r="Q126" i="1"/>
  <c r="Q125" i="1" s="1"/>
  <c r="P126" i="1"/>
  <c r="P125" i="1" s="1"/>
  <c r="N126" i="1"/>
  <c r="N125" i="1" s="1"/>
  <c r="P123" i="1"/>
  <c r="Q122" i="1"/>
  <c r="Q121" i="1" s="1"/>
  <c r="O122" i="1"/>
  <c r="O121" i="1" s="1"/>
  <c r="N122" i="1"/>
  <c r="N121" i="1" s="1"/>
  <c r="P120" i="1"/>
  <c r="Q119" i="1"/>
  <c r="Q118" i="1" s="1"/>
  <c r="Q117" i="1" s="1"/>
  <c r="O119" i="1"/>
  <c r="O118" i="1" s="1"/>
  <c r="N119" i="1"/>
  <c r="N118" i="1" s="1"/>
  <c r="O112" i="1"/>
  <c r="Q111" i="1"/>
  <c r="P111" i="1"/>
  <c r="N111" i="1"/>
  <c r="O110" i="1"/>
  <c r="Q109" i="1"/>
  <c r="P109" i="1"/>
  <c r="P108" i="1" s="1"/>
  <c r="P107" i="1" s="1"/>
  <c r="N109" i="1"/>
  <c r="N108" i="1" s="1"/>
  <c r="N107" i="1" s="1"/>
  <c r="P106" i="1"/>
  <c r="Q105" i="1"/>
  <c r="Q104" i="1" s="1"/>
  <c r="Q103" i="1" s="1"/>
  <c r="O105" i="1"/>
  <c r="O104" i="1" s="1"/>
  <c r="O103" i="1" s="1"/>
  <c r="N105" i="1"/>
  <c r="N104" i="1" s="1"/>
  <c r="N103" i="1" s="1"/>
  <c r="P99" i="1"/>
  <c r="Q98" i="1"/>
  <c r="Q97" i="1" s="1"/>
  <c r="O98" i="1"/>
  <c r="O97" i="1" s="1"/>
  <c r="N98" i="1"/>
  <c r="N97" i="1" s="1"/>
  <c r="P96" i="1"/>
  <c r="Q95" i="1"/>
  <c r="Q94" i="1" s="1"/>
  <c r="O95" i="1"/>
  <c r="O94" i="1" s="1"/>
  <c r="N95" i="1"/>
  <c r="N94" i="1" s="1"/>
  <c r="P92" i="1"/>
  <c r="P91" i="1" s="1"/>
  <c r="P90" i="1" s="1"/>
  <c r="P86" i="1" s="1"/>
  <c r="Q91" i="1"/>
  <c r="Q90" i="1" s="1"/>
  <c r="Q86" i="1" s="1"/>
  <c r="O91" i="1"/>
  <c r="O90" i="1" s="1"/>
  <c r="N91" i="1"/>
  <c r="N90" i="1" s="1"/>
  <c r="N86" i="1" s="1"/>
  <c r="O89" i="1"/>
  <c r="O88" i="1" s="1"/>
  <c r="O87" i="1" s="1"/>
  <c r="P84" i="1"/>
  <c r="Q83" i="1"/>
  <c r="O83" i="1"/>
  <c r="N83" i="1"/>
  <c r="P82" i="1"/>
  <c r="Q81" i="1"/>
  <c r="O81" i="1"/>
  <c r="N81" i="1"/>
  <c r="P80" i="1"/>
  <c r="O75" i="1"/>
  <c r="Q73" i="1"/>
  <c r="Q71" i="1"/>
  <c r="P60" i="1"/>
  <c r="P54" i="1"/>
  <c r="P45" i="1"/>
  <c r="O42" i="1"/>
  <c r="O40" i="1"/>
  <c r="O38" i="1"/>
  <c r="O34" i="1"/>
  <c r="Q30" i="1"/>
  <c r="P27" i="1"/>
  <c r="P24" i="1"/>
  <c r="P21" i="1"/>
  <c r="P19" i="1"/>
  <c r="P17" i="1"/>
  <c r="P14" i="1"/>
  <c r="Q13" i="1"/>
  <c r="Q12" i="1" s="1"/>
  <c r="O13" i="1"/>
  <c r="O12" i="1" s="1"/>
  <c r="N13" i="1"/>
  <c r="N12" i="1" s="1"/>
  <c r="T362" i="1" l="1"/>
  <c r="AB362" i="1" s="1"/>
  <c r="AJ362" i="1" s="1"/>
  <c r="AR362" i="1" s="1"/>
  <c r="AZ362" i="1" s="1"/>
  <c r="T27" i="1"/>
  <c r="BA78" i="2"/>
  <c r="BA77" i="2" s="1"/>
  <c r="AZ63" i="2"/>
  <c r="AZ62" i="2" s="1"/>
  <c r="AZ101" i="2"/>
  <c r="AZ100" i="2" s="1"/>
  <c r="AZ99" i="2" s="1"/>
  <c r="AZ163" i="2"/>
  <c r="AZ162" i="2" s="1"/>
  <c r="AZ230" i="2"/>
  <c r="AZ229" i="2" s="1"/>
  <c r="AZ228" i="2" s="1"/>
  <c r="AZ227" i="2" s="1"/>
  <c r="AZ197" i="2"/>
  <c r="AZ196" i="2" s="1"/>
  <c r="AY325" i="2"/>
  <c r="AY324" i="2" s="1"/>
  <c r="AY323" i="2" s="1"/>
  <c r="AY322" i="2" s="1"/>
  <c r="AY321" i="2" s="1"/>
  <c r="AZ239" i="2"/>
  <c r="AZ238" i="2" s="1"/>
  <c r="AZ237" i="2" s="1"/>
  <c r="AZ236" i="2" s="1"/>
  <c r="AZ235" i="2" s="1"/>
  <c r="BB327" i="1"/>
  <c r="AY288" i="2"/>
  <c r="AY287" i="2" s="1"/>
  <c r="AZ368" i="2"/>
  <c r="AZ367" i="2" s="1"/>
  <c r="AX346" i="2"/>
  <c r="AX345" i="2" s="1"/>
  <c r="AX344" i="2" s="1"/>
  <c r="AX288" i="2"/>
  <c r="AX287" i="2" s="1"/>
  <c r="AX239" i="2"/>
  <c r="AX238" i="2" s="1"/>
  <c r="AX237" i="2" s="1"/>
  <c r="AX236" i="2" s="1"/>
  <c r="AX235" i="2" s="1"/>
  <c r="BB317" i="1"/>
  <c r="BB288" i="1"/>
  <c r="AX325" i="2"/>
  <c r="AX324" i="2" s="1"/>
  <c r="AX323" i="2" s="1"/>
  <c r="BB260" i="1"/>
  <c r="AX247" i="2"/>
  <c r="AX246" i="2" s="1"/>
  <c r="AX245" i="2" s="1"/>
  <c r="BB227" i="1"/>
  <c r="AX202" i="2"/>
  <c r="AX201" i="2" s="1"/>
  <c r="AX357" i="2"/>
  <c r="AX356" i="2" s="1"/>
  <c r="AX355" i="2" s="1"/>
  <c r="AX354" i="2" s="1"/>
  <c r="BB202" i="1"/>
  <c r="BB187" i="1"/>
  <c r="AX189" i="2"/>
  <c r="AX188" i="2" s="1"/>
  <c r="AX187" i="2" s="1"/>
  <c r="AX186" i="2" s="1"/>
  <c r="BB163" i="1"/>
  <c r="AX163" i="2"/>
  <c r="AX162" i="2" s="1"/>
  <c r="AX150" i="2"/>
  <c r="AX149" i="2" s="1"/>
  <c r="AX148" i="2" s="1"/>
  <c r="AX104" i="2"/>
  <c r="AX103" i="2" s="1"/>
  <c r="AX102" i="2" s="1"/>
  <c r="BB120" i="1"/>
  <c r="AX101" i="2"/>
  <c r="AX100" i="2" s="1"/>
  <c r="AX99" i="2" s="1"/>
  <c r="AX130" i="2"/>
  <c r="AX129" i="2" s="1"/>
  <c r="AX128" i="2" s="1"/>
  <c r="BB99" i="1"/>
  <c r="AX72" i="1"/>
  <c r="AX80" i="2"/>
  <c r="AX79" i="2" s="1"/>
  <c r="BB73" i="1"/>
  <c r="AX41" i="2"/>
  <c r="AX40" i="2" s="1"/>
  <c r="AX39" i="2" s="1"/>
  <c r="AX47" i="1"/>
  <c r="BB80" i="1"/>
  <c r="AZ61" i="2"/>
  <c r="AZ60" i="2" s="1"/>
  <c r="BB92" i="1"/>
  <c r="AZ144" i="2"/>
  <c r="AZ143" i="2" s="1"/>
  <c r="AZ142" i="2" s="1"/>
  <c r="AZ141" i="2" s="1"/>
  <c r="AY92" i="2"/>
  <c r="AY91" i="2" s="1"/>
  <c r="AY90" i="2" s="1"/>
  <c r="AZ216" i="2"/>
  <c r="AZ215" i="2" s="1"/>
  <c r="AZ214" i="2" s="1"/>
  <c r="AZ213" i="2" s="1"/>
  <c r="AZ212" i="2" s="1"/>
  <c r="AZ211" i="2" s="1"/>
  <c r="AZ357" i="2"/>
  <c r="AZ356" i="2" s="1"/>
  <c r="AZ355" i="2" s="1"/>
  <c r="AZ354" i="2" s="1"/>
  <c r="AZ202" i="2"/>
  <c r="AZ201" i="2" s="1"/>
  <c r="AZ256" i="2"/>
  <c r="AZ255" i="2" s="1"/>
  <c r="AZ254" i="2" s="1"/>
  <c r="AZ313" i="1"/>
  <c r="BB324" i="1"/>
  <c r="AZ266" i="2"/>
  <c r="AZ265" i="2" s="1"/>
  <c r="AY250" i="2"/>
  <c r="AY249" i="2" s="1"/>
  <c r="AY248" i="2" s="1"/>
  <c r="AX384" i="2"/>
  <c r="AX383" i="2" s="1"/>
  <c r="AX382" i="2" s="1"/>
  <c r="AX370" i="2"/>
  <c r="AX369" i="2" s="1"/>
  <c r="AX266" i="2"/>
  <c r="AX265" i="2" s="1"/>
  <c r="AX313" i="1"/>
  <c r="AX256" i="2"/>
  <c r="AX255" i="2" s="1"/>
  <c r="AX254" i="2" s="1"/>
  <c r="BB270" i="1"/>
  <c r="BB82" i="1"/>
  <c r="AX63" i="2"/>
  <c r="AX62" i="2" s="1"/>
  <c r="AX70" i="1"/>
  <c r="AX78" i="2"/>
  <c r="AX77" i="2" s="1"/>
  <c r="BB71" i="1"/>
  <c r="AX121" i="2"/>
  <c r="AX120" i="2" s="1"/>
  <c r="AX119" i="2" s="1"/>
  <c r="AX118" i="2" s="1"/>
  <c r="AX117" i="2" s="1"/>
  <c r="AX33" i="1"/>
  <c r="AZ130" i="2"/>
  <c r="AZ129" i="2" s="1"/>
  <c r="AZ128" i="2" s="1"/>
  <c r="AZ189" i="2"/>
  <c r="AZ188" i="2" s="1"/>
  <c r="AZ187" i="2" s="1"/>
  <c r="AZ186" i="2" s="1"/>
  <c r="BA208" i="2"/>
  <c r="BA207" i="2" s="1"/>
  <c r="AY244" i="2"/>
  <c r="AY243" i="2" s="1"/>
  <c r="AY242" i="2" s="1"/>
  <c r="AZ259" i="2"/>
  <c r="AZ258" i="2" s="1"/>
  <c r="AZ257" i="2" s="1"/>
  <c r="AZ318" i="2"/>
  <c r="AZ317" i="2" s="1"/>
  <c r="BB322" i="1"/>
  <c r="AZ264" i="2"/>
  <c r="AZ263" i="2" s="1"/>
  <c r="AX338" i="2"/>
  <c r="AX337" i="2" s="1"/>
  <c r="BB362" i="1"/>
  <c r="AX296" i="2"/>
  <c r="AX295" i="2" s="1"/>
  <c r="BB336" i="1"/>
  <c r="AX250" i="2"/>
  <c r="AX249" i="2" s="1"/>
  <c r="AX248" i="2" s="1"/>
  <c r="AX264" i="2"/>
  <c r="AX263" i="2" s="1"/>
  <c r="BB311" i="1"/>
  <c r="AX318" i="2"/>
  <c r="AX317" i="2" s="1"/>
  <c r="AX259" i="2"/>
  <c r="AX258" i="2" s="1"/>
  <c r="AX257" i="2" s="1"/>
  <c r="BB295" i="1"/>
  <c r="BB267" i="1"/>
  <c r="AX244" i="2"/>
  <c r="AX243" i="2" s="1"/>
  <c r="AX242" i="2" s="1"/>
  <c r="BB257" i="1"/>
  <c r="BB233" i="1"/>
  <c r="AX208" i="2"/>
  <c r="AX207" i="2" s="1"/>
  <c r="BB222" i="1"/>
  <c r="AX197" i="2"/>
  <c r="AX196" i="2" s="1"/>
  <c r="AX230" i="2"/>
  <c r="AX229" i="2" s="1"/>
  <c r="AX228" i="2" s="1"/>
  <c r="BB196" i="1"/>
  <c r="AX171" i="2"/>
  <c r="AX170" i="2" s="1"/>
  <c r="AX158" i="2"/>
  <c r="AX157" i="2" s="1"/>
  <c r="AX156" i="2" s="1"/>
  <c r="BB158" i="1"/>
  <c r="BB142" i="1"/>
  <c r="AX113" i="2"/>
  <c r="AX112" i="2" s="1"/>
  <c r="AX111" i="2" s="1"/>
  <c r="BB127" i="1"/>
  <c r="AX92" i="2"/>
  <c r="AX91" i="2" s="1"/>
  <c r="AX90" i="2" s="1"/>
  <c r="AX20" i="2"/>
  <c r="AX19" i="2" s="1"/>
  <c r="BB110" i="1"/>
  <c r="AX144" i="2"/>
  <c r="AX143" i="2" s="1"/>
  <c r="AX142" i="2" s="1"/>
  <c r="AX141" i="2" s="1"/>
  <c r="AX79" i="1"/>
  <c r="AX61" i="2"/>
  <c r="AX60" i="2" s="1"/>
  <c r="BB42" i="1"/>
  <c r="AX17" i="2"/>
  <c r="AX16" i="2" s="1"/>
  <c r="AX41" i="1"/>
  <c r="AX56" i="2"/>
  <c r="AX55" i="2" s="1"/>
  <c r="AX54" i="2" s="1"/>
  <c r="AX29" i="1"/>
  <c r="AY17" i="2"/>
  <c r="AY16" i="2" s="1"/>
  <c r="BA80" i="2"/>
  <c r="BA79" i="2" s="1"/>
  <c r="AY20" i="2"/>
  <c r="AY19" i="2" s="1"/>
  <c r="AY113" i="2"/>
  <c r="AY112" i="2" s="1"/>
  <c r="AY111" i="2" s="1"/>
  <c r="AZ158" i="2"/>
  <c r="AZ157" i="2" s="1"/>
  <c r="AZ156" i="2" s="1"/>
  <c r="AZ328" i="2"/>
  <c r="AZ327" i="2" s="1"/>
  <c r="AZ326" i="2" s="1"/>
  <c r="AZ322" i="2" s="1"/>
  <c r="AZ321" i="2" s="1"/>
  <c r="AZ262" i="2"/>
  <c r="AZ261" i="2" s="1"/>
  <c r="AZ338" i="2"/>
  <c r="AZ337" i="2" s="1"/>
  <c r="T404" i="1"/>
  <c r="AB404" i="1" s="1"/>
  <c r="AJ404" i="1" s="1"/>
  <c r="AR404" i="1" s="1"/>
  <c r="AZ404" i="1" s="1"/>
  <c r="BB404" i="1" s="1"/>
  <c r="AX313" i="2"/>
  <c r="AX312" i="2" s="1"/>
  <c r="AX311" i="2" s="1"/>
  <c r="AX310" i="2" s="1"/>
  <c r="AX309" i="2" s="1"/>
  <c r="AX262" i="2"/>
  <c r="AX261" i="2" s="1"/>
  <c r="BB320" i="1"/>
  <c r="BB307" i="1"/>
  <c r="BB291" i="1"/>
  <c r="AX328" i="2"/>
  <c r="AX327" i="2" s="1"/>
  <c r="AX326" i="2" s="1"/>
  <c r="AX216" i="2"/>
  <c r="AX215" i="2" s="1"/>
  <c r="AX214" i="2" s="1"/>
  <c r="AX213" i="2" s="1"/>
  <c r="AX212" i="2" s="1"/>
  <c r="BB192" i="1"/>
  <c r="AX50" i="2"/>
  <c r="AX49" i="2" s="1"/>
  <c r="AX48" i="2" s="1"/>
  <c r="AX53" i="1"/>
  <c r="AX52" i="1" s="1"/>
  <c r="AX26" i="1"/>
  <c r="AX47" i="2"/>
  <c r="AX46" i="2" s="1"/>
  <c r="AX45" i="2" s="1"/>
  <c r="AX82" i="2"/>
  <c r="AX81" i="2" s="1"/>
  <c r="AX74" i="1"/>
  <c r="AP384" i="2"/>
  <c r="AP383" i="2" s="1"/>
  <c r="AP382" i="2" s="1"/>
  <c r="AQ17" i="2"/>
  <c r="AQ16" i="2" s="1"/>
  <c r="AS80" i="2"/>
  <c r="AS79" i="2" s="1"/>
  <c r="AQ20" i="2"/>
  <c r="AQ19" i="2" s="1"/>
  <c r="AQ113" i="2"/>
  <c r="AQ112" i="2" s="1"/>
  <c r="AQ111" i="2" s="1"/>
  <c r="AR158" i="2"/>
  <c r="AR157" i="2" s="1"/>
  <c r="AR156" i="2" s="1"/>
  <c r="AQ215" i="1"/>
  <c r="AR328" i="2"/>
  <c r="AR327" i="2" s="1"/>
  <c r="AR326" i="2" s="1"/>
  <c r="AR322" i="2" s="1"/>
  <c r="AR321" i="2" s="1"/>
  <c r="AR262" i="2"/>
  <c r="AR261" i="2" s="1"/>
  <c r="AR338" i="2"/>
  <c r="AR337" i="2" s="1"/>
  <c r="AP370" i="2"/>
  <c r="AP369" i="2" s="1"/>
  <c r="AP266" i="2"/>
  <c r="AP265" i="2" s="1"/>
  <c r="AP320" i="2"/>
  <c r="AP319" i="2" s="1"/>
  <c r="AP256" i="2"/>
  <c r="AP255" i="2" s="1"/>
  <c r="AP254" i="2" s="1"/>
  <c r="AP63" i="2"/>
  <c r="AP62" i="2" s="1"/>
  <c r="AP78" i="2"/>
  <c r="AP77" i="2" s="1"/>
  <c r="AP70" i="1"/>
  <c r="AP33" i="1"/>
  <c r="AP32" i="1" s="1"/>
  <c r="AP31" i="1" s="1"/>
  <c r="AP121" i="2"/>
  <c r="AP120" i="2" s="1"/>
  <c r="AP119" i="2" s="1"/>
  <c r="AP118" i="2" s="1"/>
  <c r="AP117" i="2" s="1"/>
  <c r="AS78" i="2"/>
  <c r="AS77" i="2" s="1"/>
  <c r="AR63" i="2"/>
  <c r="AR62" i="2" s="1"/>
  <c r="AR101" i="2"/>
  <c r="AR100" i="2" s="1"/>
  <c r="AR99" i="2" s="1"/>
  <c r="AR230" i="2"/>
  <c r="AR229" i="2" s="1"/>
  <c r="AR228" i="2" s="1"/>
  <c r="AR227" i="2" s="1"/>
  <c r="AR197" i="2"/>
  <c r="AR196" i="2" s="1"/>
  <c r="AR273" i="1"/>
  <c r="AQ325" i="2"/>
  <c r="AQ324" i="2" s="1"/>
  <c r="AQ323" i="2" s="1"/>
  <c r="AQ322" i="2" s="1"/>
  <c r="AQ321" i="2" s="1"/>
  <c r="AR301" i="1"/>
  <c r="AR239" i="2"/>
  <c r="AR238" i="2" s="1"/>
  <c r="AR237" i="2" s="1"/>
  <c r="AR236" i="2" s="1"/>
  <c r="AR235" i="2" s="1"/>
  <c r="AQ288" i="2"/>
  <c r="AQ287" i="2" s="1"/>
  <c r="AR368" i="2"/>
  <c r="AR367" i="2" s="1"/>
  <c r="AP338" i="2"/>
  <c r="AP337" i="2" s="1"/>
  <c r="AP296" i="2"/>
  <c r="AP295" i="2" s="1"/>
  <c r="AP250" i="2"/>
  <c r="AP249" i="2" s="1"/>
  <c r="AP248" i="2" s="1"/>
  <c r="AP264" i="2"/>
  <c r="AP263" i="2" s="1"/>
  <c r="AP318" i="2"/>
  <c r="AP317" i="2" s="1"/>
  <c r="AP259" i="2"/>
  <c r="AP258" i="2" s="1"/>
  <c r="AP257" i="2" s="1"/>
  <c r="AP244" i="2"/>
  <c r="AP243" i="2" s="1"/>
  <c r="AP242" i="2" s="1"/>
  <c r="AP208" i="2"/>
  <c r="AP207" i="2" s="1"/>
  <c r="AP197" i="2"/>
  <c r="AP196" i="2" s="1"/>
  <c r="AP209" i="1"/>
  <c r="AP230" i="2"/>
  <c r="AP229" i="2" s="1"/>
  <c r="AP228" i="2" s="1"/>
  <c r="AP171" i="2"/>
  <c r="AP170" i="2" s="1"/>
  <c r="AP158" i="2"/>
  <c r="AP157" i="2" s="1"/>
  <c r="AP156" i="2" s="1"/>
  <c r="AP113" i="2"/>
  <c r="AP112" i="2" s="1"/>
  <c r="AP111" i="2" s="1"/>
  <c r="AP92" i="2"/>
  <c r="AP91" i="2" s="1"/>
  <c r="AP90" i="2" s="1"/>
  <c r="AP20" i="2"/>
  <c r="AP19" i="2" s="1"/>
  <c r="AP144" i="2"/>
  <c r="AP143" i="2" s="1"/>
  <c r="AP142" i="2" s="1"/>
  <c r="AP141" i="2" s="1"/>
  <c r="AP61" i="2"/>
  <c r="AP60" i="2" s="1"/>
  <c r="AP79" i="1"/>
  <c r="AP17" i="2"/>
  <c r="AP16" i="2" s="1"/>
  <c r="AP41" i="1"/>
  <c r="AP56" i="2"/>
  <c r="AP55" i="2" s="1"/>
  <c r="AP54" i="2" s="1"/>
  <c r="AP29" i="1"/>
  <c r="AP28" i="1" s="1"/>
  <c r="AR61" i="2"/>
  <c r="AR60" i="2" s="1"/>
  <c r="AR144" i="2"/>
  <c r="AR143" i="2" s="1"/>
  <c r="AR142" i="2" s="1"/>
  <c r="AR141" i="2" s="1"/>
  <c r="AQ92" i="2"/>
  <c r="AQ91" i="2" s="1"/>
  <c r="AQ90" i="2" s="1"/>
  <c r="AQ89" i="2" s="1"/>
  <c r="AQ88" i="2" s="1"/>
  <c r="AR216" i="2"/>
  <c r="AR215" i="2" s="1"/>
  <c r="AR214" i="2" s="1"/>
  <c r="AR213" i="2" s="1"/>
  <c r="AR212" i="2" s="1"/>
  <c r="AR211" i="2" s="1"/>
  <c r="AR202" i="2"/>
  <c r="AR201" i="2" s="1"/>
  <c r="AR256" i="2"/>
  <c r="AR255" i="2" s="1"/>
  <c r="AR254" i="2" s="1"/>
  <c r="AR298" i="1"/>
  <c r="AR320" i="2"/>
  <c r="AR319" i="2" s="1"/>
  <c r="AR266" i="2"/>
  <c r="AR265" i="2" s="1"/>
  <c r="AQ250" i="2"/>
  <c r="AQ249" i="2" s="1"/>
  <c r="AQ248" i="2" s="1"/>
  <c r="AP313" i="2"/>
  <c r="AP312" i="2" s="1"/>
  <c r="AP311" i="2" s="1"/>
  <c r="AP310" i="2" s="1"/>
  <c r="AP309" i="2" s="1"/>
  <c r="AP262" i="2"/>
  <c r="AP261" i="2" s="1"/>
  <c r="AP328" i="2"/>
  <c r="AP327" i="2" s="1"/>
  <c r="AP326" i="2" s="1"/>
  <c r="AP216" i="2"/>
  <c r="AP215" i="2" s="1"/>
  <c r="AP214" i="2" s="1"/>
  <c r="AP213" i="2" s="1"/>
  <c r="AP212" i="2" s="1"/>
  <c r="AP82" i="2"/>
  <c r="AP81" i="2" s="1"/>
  <c r="AP50" i="2"/>
  <c r="AP49" i="2" s="1"/>
  <c r="AP48" i="2" s="1"/>
  <c r="AP53" i="1"/>
  <c r="AP52" i="1" s="1"/>
  <c r="AP26" i="1"/>
  <c r="AP25" i="1" s="1"/>
  <c r="AP47" i="2"/>
  <c r="AP46" i="2" s="1"/>
  <c r="AP45" i="2" s="1"/>
  <c r="AR130" i="2"/>
  <c r="AR129" i="2" s="1"/>
  <c r="AR128" i="2" s="1"/>
  <c r="AR189" i="2"/>
  <c r="AR188" i="2" s="1"/>
  <c r="AR187" i="2" s="1"/>
  <c r="AR186" i="2" s="1"/>
  <c r="AR209" i="1"/>
  <c r="AZ209" i="1" s="1"/>
  <c r="AS208" i="2"/>
  <c r="AS207" i="2" s="1"/>
  <c r="AQ244" i="2"/>
  <c r="AQ243" i="2" s="1"/>
  <c r="AQ242" i="2" s="1"/>
  <c r="AR279" i="1"/>
  <c r="AR259" i="2"/>
  <c r="AR258" i="2" s="1"/>
  <c r="AR257" i="2" s="1"/>
  <c r="AR318" i="2"/>
  <c r="AR317" i="2" s="1"/>
  <c r="AR264" i="2"/>
  <c r="AR263" i="2" s="1"/>
  <c r="AP346" i="2"/>
  <c r="AP345" i="2" s="1"/>
  <c r="AP344" i="2" s="1"/>
  <c r="AP288" i="2"/>
  <c r="AP287" i="2" s="1"/>
  <c r="AP239" i="2"/>
  <c r="AP238" i="2" s="1"/>
  <c r="AP237" i="2" s="1"/>
  <c r="AP236" i="2" s="1"/>
  <c r="AP235" i="2" s="1"/>
  <c r="AP325" i="2"/>
  <c r="AP324" i="2" s="1"/>
  <c r="AP323" i="2" s="1"/>
  <c r="AP247" i="2"/>
  <c r="AP246" i="2" s="1"/>
  <c r="AP245" i="2" s="1"/>
  <c r="AP202" i="2"/>
  <c r="AP201" i="2" s="1"/>
  <c r="AP357" i="2"/>
  <c r="AP356" i="2" s="1"/>
  <c r="AP355" i="2" s="1"/>
  <c r="AP354" i="2" s="1"/>
  <c r="AP189" i="2"/>
  <c r="AP188" i="2" s="1"/>
  <c r="AP187" i="2" s="1"/>
  <c r="AP186" i="2" s="1"/>
  <c r="AP163" i="2"/>
  <c r="AP162" i="2" s="1"/>
  <c r="AP150" i="2"/>
  <c r="AP149" i="2" s="1"/>
  <c r="AP148" i="2" s="1"/>
  <c r="AP104" i="2"/>
  <c r="AP103" i="2" s="1"/>
  <c r="AP102" i="2" s="1"/>
  <c r="AP101" i="2"/>
  <c r="AP100" i="2" s="1"/>
  <c r="AP99" i="2" s="1"/>
  <c r="AP130" i="2"/>
  <c r="AP129" i="2" s="1"/>
  <c r="AP128" i="2" s="1"/>
  <c r="AP72" i="1"/>
  <c r="AP80" i="2"/>
  <c r="AP79" i="2" s="1"/>
  <c r="AP41" i="2"/>
  <c r="AP40" i="2" s="1"/>
  <c r="AP39" i="2" s="1"/>
  <c r="AP47" i="1"/>
  <c r="AP46" i="1" s="1"/>
  <c r="AR357" i="2"/>
  <c r="AR356" i="2" s="1"/>
  <c r="AR355" i="2" s="1"/>
  <c r="AR354" i="2" s="1"/>
  <c r="AR163" i="2"/>
  <c r="AR162" i="2" s="1"/>
  <c r="AP74" i="1"/>
  <c r="AJ130" i="2"/>
  <c r="AJ129" i="2" s="1"/>
  <c r="AJ128" i="2" s="1"/>
  <c r="AJ189" i="2"/>
  <c r="AJ188" i="2" s="1"/>
  <c r="AJ187" i="2" s="1"/>
  <c r="AJ186" i="2" s="1"/>
  <c r="AK208" i="2"/>
  <c r="AK207" i="2" s="1"/>
  <c r="AI244" i="2"/>
  <c r="AI243" i="2" s="1"/>
  <c r="AI242" i="2" s="1"/>
  <c r="AJ259" i="2"/>
  <c r="AJ258" i="2" s="1"/>
  <c r="AJ257" i="2" s="1"/>
  <c r="AJ318" i="2"/>
  <c r="AJ317" i="2" s="1"/>
  <c r="AJ264" i="2"/>
  <c r="AJ263" i="2" s="1"/>
  <c r="AH288" i="2"/>
  <c r="AH287" i="2" s="1"/>
  <c r="AH239" i="2"/>
  <c r="AH238" i="2" s="1"/>
  <c r="AH237" i="2" s="1"/>
  <c r="AH236" i="2" s="1"/>
  <c r="AH235" i="2" s="1"/>
  <c r="AH325" i="2"/>
  <c r="AH324" i="2" s="1"/>
  <c r="AH323" i="2" s="1"/>
  <c r="AH247" i="2"/>
  <c r="AH246" i="2" s="1"/>
  <c r="AH245" i="2" s="1"/>
  <c r="AH202" i="2"/>
  <c r="AH201" i="2" s="1"/>
  <c r="AH357" i="2"/>
  <c r="AH356" i="2" s="1"/>
  <c r="AH355" i="2" s="1"/>
  <c r="AH354" i="2" s="1"/>
  <c r="AH189" i="2"/>
  <c r="AH188" i="2" s="1"/>
  <c r="AH187" i="2" s="1"/>
  <c r="AH186" i="2" s="1"/>
  <c r="AH163" i="2"/>
  <c r="AH162" i="2" s="1"/>
  <c r="AH150" i="2"/>
  <c r="AH149" i="2" s="1"/>
  <c r="AH148" i="2" s="1"/>
  <c r="AH104" i="2"/>
  <c r="AH103" i="2" s="1"/>
  <c r="AH102" i="2" s="1"/>
  <c r="AH101" i="2"/>
  <c r="AH100" i="2" s="1"/>
  <c r="AH99" i="2" s="1"/>
  <c r="AH130" i="2"/>
  <c r="AH129" i="2" s="1"/>
  <c r="AH128" i="2" s="1"/>
  <c r="AH72" i="1"/>
  <c r="AH80" i="2"/>
  <c r="AH79" i="2" s="1"/>
  <c r="AH47" i="1"/>
  <c r="AH46" i="1" s="1"/>
  <c r="AH41" i="2"/>
  <c r="AH40" i="2" s="1"/>
  <c r="AH39" i="2" s="1"/>
  <c r="AB19" i="1"/>
  <c r="AI17" i="2"/>
  <c r="AI16" i="2" s="1"/>
  <c r="AK80" i="2"/>
  <c r="AK79" i="2" s="1"/>
  <c r="AI20" i="2"/>
  <c r="AI19" i="2" s="1"/>
  <c r="AI113" i="2"/>
  <c r="AI112" i="2" s="1"/>
  <c r="AI111" i="2" s="1"/>
  <c r="AJ158" i="2"/>
  <c r="AJ157" i="2" s="1"/>
  <c r="AJ156" i="2" s="1"/>
  <c r="AA248" i="1"/>
  <c r="AJ328" i="2"/>
  <c r="AJ327" i="2" s="1"/>
  <c r="AJ326" i="2" s="1"/>
  <c r="AJ322" i="2" s="1"/>
  <c r="AJ321" i="2" s="1"/>
  <c r="AJ262" i="2"/>
  <c r="AJ261" i="2" s="1"/>
  <c r="AH266" i="2"/>
  <c r="AH265" i="2" s="1"/>
  <c r="AH320" i="2"/>
  <c r="AH319" i="2" s="1"/>
  <c r="AH256" i="2"/>
  <c r="AH255" i="2" s="1"/>
  <c r="AH254" i="2" s="1"/>
  <c r="AH63" i="2"/>
  <c r="AH62" i="2" s="1"/>
  <c r="AH78" i="2"/>
  <c r="AH77" i="2" s="1"/>
  <c r="AH70" i="1"/>
  <c r="AH121" i="2"/>
  <c r="AH120" i="2" s="1"/>
  <c r="AH119" i="2" s="1"/>
  <c r="AH118" i="2" s="1"/>
  <c r="AH117" i="2" s="1"/>
  <c r="AH33" i="1"/>
  <c r="AH32" i="1" s="1"/>
  <c r="AH31" i="1" s="1"/>
  <c r="AA34" i="1"/>
  <c r="AI34" i="1" s="1"/>
  <c r="AK78" i="2"/>
  <c r="AK77" i="2" s="1"/>
  <c r="AJ63" i="2"/>
  <c r="AJ62" i="2" s="1"/>
  <c r="AJ101" i="2"/>
  <c r="AJ100" i="2" s="1"/>
  <c r="AJ99" i="2" s="1"/>
  <c r="AJ163" i="2"/>
  <c r="AJ162" i="2" s="1"/>
  <c r="AJ230" i="2"/>
  <c r="AJ229" i="2" s="1"/>
  <c r="AJ228" i="2" s="1"/>
  <c r="AJ227" i="2" s="1"/>
  <c r="AJ197" i="2"/>
  <c r="AJ196" i="2" s="1"/>
  <c r="AI325" i="2"/>
  <c r="AI324" i="2" s="1"/>
  <c r="AI323" i="2" s="1"/>
  <c r="AI322" i="2" s="1"/>
  <c r="AI321" i="2" s="1"/>
  <c r="AJ239" i="2"/>
  <c r="AJ238" i="2" s="1"/>
  <c r="AJ237" i="2" s="1"/>
  <c r="AJ236" i="2" s="1"/>
  <c r="AJ235" i="2" s="1"/>
  <c r="AI288" i="2"/>
  <c r="AI287" i="2" s="1"/>
  <c r="AH264" i="2"/>
  <c r="AH263" i="2" s="1"/>
  <c r="AH318" i="2"/>
  <c r="AH317" i="2" s="1"/>
  <c r="AH259" i="2"/>
  <c r="AH258" i="2" s="1"/>
  <c r="AH257" i="2" s="1"/>
  <c r="AH244" i="2"/>
  <c r="AH243" i="2" s="1"/>
  <c r="AH242" i="2" s="1"/>
  <c r="AH208" i="2"/>
  <c r="AH207" i="2" s="1"/>
  <c r="AH197" i="2"/>
  <c r="AH196" i="2" s="1"/>
  <c r="AH230" i="2"/>
  <c r="AH229" i="2" s="1"/>
  <c r="AH228" i="2" s="1"/>
  <c r="AH171" i="2"/>
  <c r="AH170" i="2" s="1"/>
  <c r="AH158" i="2"/>
  <c r="AH157" i="2" s="1"/>
  <c r="AH156" i="2" s="1"/>
  <c r="AH113" i="2"/>
  <c r="AH112" i="2" s="1"/>
  <c r="AH111" i="2" s="1"/>
  <c r="AH92" i="2"/>
  <c r="AH91" i="2" s="1"/>
  <c r="AH90" i="2" s="1"/>
  <c r="AH20" i="2"/>
  <c r="AH19" i="2" s="1"/>
  <c r="AH144" i="2"/>
  <c r="AH143" i="2" s="1"/>
  <c r="AH142" i="2" s="1"/>
  <c r="AH141" i="2" s="1"/>
  <c r="AH61" i="2"/>
  <c r="AH60" i="2" s="1"/>
  <c r="AH79" i="1"/>
  <c r="Z60" i="1"/>
  <c r="AH41" i="1"/>
  <c r="AH17" i="2"/>
  <c r="AH16" i="2" s="1"/>
  <c r="AH29" i="1"/>
  <c r="AH28" i="1" s="1"/>
  <c r="AH56" i="2"/>
  <c r="AH55" i="2" s="1"/>
  <c r="AH54" i="2" s="1"/>
  <c r="Z19" i="1"/>
  <c r="AC30" i="1"/>
  <c r="AB60" i="1"/>
  <c r="AJ61" i="2"/>
  <c r="AJ60" i="2" s="1"/>
  <c r="AJ144" i="2"/>
  <c r="AJ143" i="2" s="1"/>
  <c r="AJ142" i="2" s="1"/>
  <c r="AJ141" i="2" s="1"/>
  <c r="AI92" i="2"/>
  <c r="AI91" i="2" s="1"/>
  <c r="AI90" i="2" s="1"/>
  <c r="AJ216" i="2"/>
  <c r="AJ215" i="2" s="1"/>
  <c r="AJ214" i="2" s="1"/>
  <c r="AJ213" i="2" s="1"/>
  <c r="AJ212" i="2" s="1"/>
  <c r="AJ211" i="2" s="1"/>
  <c r="AJ357" i="2"/>
  <c r="AJ356" i="2" s="1"/>
  <c r="AJ355" i="2" s="1"/>
  <c r="AJ354" i="2" s="1"/>
  <c r="AJ202" i="2"/>
  <c r="AJ201" i="2" s="1"/>
  <c r="AJ275" i="2"/>
  <c r="AJ274" i="2" s="1"/>
  <c r="AJ273" i="2" s="1"/>
  <c r="AJ256" i="2"/>
  <c r="AJ255" i="2" s="1"/>
  <c r="AJ254" i="2" s="1"/>
  <c r="AJ320" i="2"/>
  <c r="AJ319" i="2" s="1"/>
  <c r="AJ266" i="2"/>
  <c r="AJ265" i="2" s="1"/>
  <c r="AI250" i="2"/>
  <c r="AI249" i="2" s="1"/>
  <c r="AI248" i="2" s="1"/>
  <c r="AH262" i="2"/>
  <c r="AH261" i="2" s="1"/>
  <c r="AH328" i="2"/>
  <c r="AH327" i="2" s="1"/>
  <c r="AH326" i="2" s="1"/>
  <c r="AH216" i="2"/>
  <c r="AH215" i="2" s="1"/>
  <c r="AH214" i="2" s="1"/>
  <c r="AH213" i="2" s="1"/>
  <c r="AH212" i="2" s="1"/>
  <c r="AH82" i="2"/>
  <c r="AH81" i="2" s="1"/>
  <c r="AH50" i="2"/>
  <c r="AH49" i="2" s="1"/>
  <c r="AH48" i="2" s="1"/>
  <c r="AH53" i="1"/>
  <c r="AH52" i="1" s="1"/>
  <c r="AH47" i="2"/>
  <c r="AH46" i="2" s="1"/>
  <c r="AH45" i="2" s="1"/>
  <c r="AH26" i="1"/>
  <c r="AH25" i="1" s="1"/>
  <c r="AH346" i="2"/>
  <c r="AH345" i="2" s="1"/>
  <c r="AH344" i="2" s="1"/>
  <c r="AJ338" i="2"/>
  <c r="AJ337" i="2" s="1"/>
  <c r="AH384" i="2"/>
  <c r="AH383" i="2" s="1"/>
  <c r="AH382" i="2" s="1"/>
  <c r="AH370" i="2"/>
  <c r="AH369" i="2" s="1"/>
  <c r="AJ368" i="2"/>
  <c r="AJ367" i="2" s="1"/>
  <c r="AH338" i="2"/>
  <c r="AH337" i="2" s="1"/>
  <c r="AH296" i="2"/>
  <c r="AH295" i="2" s="1"/>
  <c r="AH250" i="2"/>
  <c r="AH249" i="2" s="1"/>
  <c r="AH248" i="2" s="1"/>
  <c r="AH313" i="2"/>
  <c r="AH312" i="2" s="1"/>
  <c r="AH311" i="2" s="1"/>
  <c r="AH310" i="2" s="1"/>
  <c r="AH309" i="2" s="1"/>
  <c r="S46" i="1"/>
  <c r="AA46" i="1" s="1"/>
  <c r="AI46" i="1" s="1"/>
  <c r="AQ46" i="1" s="1"/>
  <c r="AY46" i="1" s="1"/>
  <c r="AA47" i="1"/>
  <c r="AI47" i="1" s="1"/>
  <c r="AQ47" i="1" s="1"/>
  <c r="AY47" i="1" s="1"/>
  <c r="S228" i="1"/>
  <c r="AA228" i="1" s="1"/>
  <c r="AI228" i="1" s="1"/>
  <c r="AQ228" i="1" s="1"/>
  <c r="AY228" i="1" s="1"/>
  <c r="AA229" i="1"/>
  <c r="AI229" i="1" s="1"/>
  <c r="AQ229" i="1" s="1"/>
  <c r="AY229" i="1" s="1"/>
  <c r="U305" i="1"/>
  <c r="AC305" i="1" s="1"/>
  <c r="AK305" i="1" s="1"/>
  <c r="AS305" i="1" s="1"/>
  <c r="BA305" i="1" s="1"/>
  <c r="AC306" i="1"/>
  <c r="AK306" i="1" s="1"/>
  <c r="AS306" i="1" s="1"/>
  <c r="BA306" i="1" s="1"/>
  <c r="S315" i="1"/>
  <c r="AA315" i="1" s="1"/>
  <c r="AI315" i="1" s="1"/>
  <c r="AQ315" i="1" s="1"/>
  <c r="AY315" i="1" s="1"/>
  <c r="AA316" i="1"/>
  <c r="AI316" i="1" s="1"/>
  <c r="AQ316" i="1" s="1"/>
  <c r="AY316" i="1" s="1"/>
  <c r="T325" i="1"/>
  <c r="AB325" i="1" s="1"/>
  <c r="AJ325" i="1" s="1"/>
  <c r="AR325" i="1" s="1"/>
  <c r="AZ325" i="1" s="1"/>
  <c r="AB326" i="1"/>
  <c r="AJ326" i="1" s="1"/>
  <c r="AR326" i="1" s="1"/>
  <c r="AZ326" i="1" s="1"/>
  <c r="U330" i="1"/>
  <c r="AC331" i="1"/>
  <c r="AK331" i="1" s="1"/>
  <c r="AS331" i="1" s="1"/>
  <c r="BA331" i="1" s="1"/>
  <c r="T337" i="1"/>
  <c r="AB337" i="1" s="1"/>
  <c r="AJ337" i="1" s="1"/>
  <c r="AR337" i="1" s="1"/>
  <c r="AZ337" i="1" s="1"/>
  <c r="AB338" i="1"/>
  <c r="AJ338" i="1" s="1"/>
  <c r="AR338" i="1" s="1"/>
  <c r="AZ338" i="1" s="1"/>
  <c r="U46" i="1"/>
  <c r="AC46" i="1" s="1"/>
  <c r="AK46" i="1" s="1"/>
  <c r="AS46" i="1" s="1"/>
  <c r="BA46" i="1" s="1"/>
  <c r="AC47" i="1"/>
  <c r="AK47" i="1" s="1"/>
  <c r="AS47" i="1" s="1"/>
  <c r="BA47" i="1" s="1"/>
  <c r="U228" i="1"/>
  <c r="AC228" i="1" s="1"/>
  <c r="AK228" i="1" s="1"/>
  <c r="AS228" i="1" s="1"/>
  <c r="BA228" i="1" s="1"/>
  <c r="AC229" i="1"/>
  <c r="AK229" i="1" s="1"/>
  <c r="AS229" i="1" s="1"/>
  <c r="BA229" i="1" s="1"/>
  <c r="U315" i="1"/>
  <c r="AC315" i="1" s="1"/>
  <c r="AK315" i="1" s="1"/>
  <c r="AS315" i="1" s="1"/>
  <c r="BA315" i="1" s="1"/>
  <c r="AC316" i="1"/>
  <c r="AK316" i="1" s="1"/>
  <c r="AS316" i="1" s="1"/>
  <c r="BA316" i="1" s="1"/>
  <c r="U325" i="1"/>
  <c r="AC325" i="1" s="1"/>
  <c r="AK325" i="1" s="1"/>
  <c r="AS325" i="1" s="1"/>
  <c r="BA325" i="1" s="1"/>
  <c r="AC326" i="1"/>
  <c r="AK326" i="1" s="1"/>
  <c r="AS326" i="1" s="1"/>
  <c r="BA326" i="1" s="1"/>
  <c r="T334" i="1"/>
  <c r="AB334" i="1" s="1"/>
  <c r="AJ334" i="1" s="1"/>
  <c r="AR334" i="1" s="1"/>
  <c r="AZ334" i="1" s="1"/>
  <c r="AB335" i="1"/>
  <c r="AJ335" i="1" s="1"/>
  <c r="AR335" i="1" s="1"/>
  <c r="AZ335" i="1" s="1"/>
  <c r="U337" i="1"/>
  <c r="AC337" i="1" s="1"/>
  <c r="AK337" i="1" s="1"/>
  <c r="AS337" i="1" s="1"/>
  <c r="BA337" i="1" s="1"/>
  <c r="AC338" i="1"/>
  <c r="AK338" i="1" s="1"/>
  <c r="AS338" i="1" s="1"/>
  <c r="BA338" i="1" s="1"/>
  <c r="T350" i="1"/>
  <c r="AB350" i="1" s="1"/>
  <c r="AJ350" i="1" s="1"/>
  <c r="AR350" i="1" s="1"/>
  <c r="AZ350" i="1" s="1"/>
  <c r="AB351" i="1"/>
  <c r="AJ351" i="1" s="1"/>
  <c r="AR351" i="1" s="1"/>
  <c r="AZ351" i="1" s="1"/>
  <c r="U334" i="1"/>
  <c r="AC334" i="1" s="1"/>
  <c r="AK334" i="1" s="1"/>
  <c r="AS334" i="1" s="1"/>
  <c r="BA334" i="1" s="1"/>
  <c r="AC335" i="1"/>
  <c r="AK335" i="1" s="1"/>
  <c r="AS335" i="1" s="1"/>
  <c r="BA335" i="1" s="1"/>
  <c r="T341" i="1"/>
  <c r="AB341" i="1" s="1"/>
  <c r="AJ341" i="1" s="1"/>
  <c r="AR341" i="1" s="1"/>
  <c r="AZ341" i="1" s="1"/>
  <c r="AB342" i="1"/>
  <c r="AJ342" i="1" s="1"/>
  <c r="AR342" i="1" s="1"/>
  <c r="AZ342" i="1" s="1"/>
  <c r="U350" i="1"/>
  <c r="AC350" i="1" s="1"/>
  <c r="AK350" i="1" s="1"/>
  <c r="AS350" i="1" s="1"/>
  <c r="BA350" i="1" s="1"/>
  <c r="AC351" i="1"/>
  <c r="AK351" i="1" s="1"/>
  <c r="AS351" i="1" s="1"/>
  <c r="BA351" i="1" s="1"/>
  <c r="T305" i="1"/>
  <c r="AB305" i="1" s="1"/>
  <c r="AJ305" i="1" s="1"/>
  <c r="AR305" i="1" s="1"/>
  <c r="AZ305" i="1" s="1"/>
  <c r="AB306" i="1"/>
  <c r="AJ306" i="1" s="1"/>
  <c r="AR306" i="1" s="1"/>
  <c r="AZ306" i="1" s="1"/>
  <c r="T330" i="1"/>
  <c r="AB331" i="1"/>
  <c r="AJ331" i="1" s="1"/>
  <c r="AR331" i="1" s="1"/>
  <c r="AZ331" i="1" s="1"/>
  <c r="U341" i="1"/>
  <c r="AC341" i="1" s="1"/>
  <c r="AK341" i="1" s="1"/>
  <c r="AS341" i="1" s="1"/>
  <c r="BA341" i="1" s="1"/>
  <c r="AC342" i="1"/>
  <c r="AK342" i="1" s="1"/>
  <c r="AS342" i="1" s="1"/>
  <c r="BA342" i="1" s="1"/>
  <c r="AH74" i="1"/>
  <c r="AH69" i="1" s="1"/>
  <c r="AH68" i="1" s="1"/>
  <c r="AH67" i="1" s="1"/>
  <c r="T372" i="1"/>
  <c r="AB373" i="1"/>
  <c r="AJ373" i="1" s="1"/>
  <c r="AR373" i="1" s="1"/>
  <c r="AZ373" i="1" s="1"/>
  <c r="U400" i="1"/>
  <c r="AC400" i="1" s="1"/>
  <c r="AK400" i="1" s="1"/>
  <c r="AS400" i="1" s="1"/>
  <c r="BA400" i="1" s="1"/>
  <c r="AC401" i="1"/>
  <c r="AK401" i="1" s="1"/>
  <c r="AS401" i="1" s="1"/>
  <c r="BA401" i="1" s="1"/>
  <c r="U372" i="1"/>
  <c r="AC373" i="1"/>
  <c r="AK373" i="1" s="1"/>
  <c r="AS373" i="1" s="1"/>
  <c r="BA373" i="1" s="1"/>
  <c r="S367" i="1"/>
  <c r="AA368" i="1"/>
  <c r="AI368" i="1" s="1"/>
  <c r="AQ368" i="1" s="1"/>
  <c r="AY368" i="1" s="1"/>
  <c r="S376" i="1"/>
  <c r="AA377" i="1"/>
  <c r="AI377" i="1" s="1"/>
  <c r="AQ377" i="1" s="1"/>
  <c r="AY377" i="1" s="1"/>
  <c r="S405" i="1"/>
  <c r="AA405" i="1" s="1"/>
  <c r="AI405" i="1" s="1"/>
  <c r="AQ405" i="1" s="1"/>
  <c r="AY405" i="1" s="1"/>
  <c r="AA406" i="1"/>
  <c r="AI406" i="1" s="1"/>
  <c r="AQ406" i="1" s="1"/>
  <c r="AY406" i="1" s="1"/>
  <c r="U367" i="1"/>
  <c r="AC368" i="1"/>
  <c r="AK368" i="1" s="1"/>
  <c r="AS368" i="1" s="1"/>
  <c r="BA368" i="1" s="1"/>
  <c r="U376" i="1"/>
  <c r="AC377" i="1"/>
  <c r="AK377" i="1" s="1"/>
  <c r="AS377" i="1" s="1"/>
  <c r="BA377" i="1" s="1"/>
  <c r="S400" i="1"/>
  <c r="AA400" i="1" s="1"/>
  <c r="AI400" i="1" s="1"/>
  <c r="AQ400" i="1" s="1"/>
  <c r="AY400" i="1" s="1"/>
  <c r="AA401" i="1"/>
  <c r="AI401" i="1" s="1"/>
  <c r="AQ401" i="1" s="1"/>
  <c r="AY401" i="1" s="1"/>
  <c r="T405" i="1"/>
  <c r="AB405" i="1" s="1"/>
  <c r="AJ405" i="1" s="1"/>
  <c r="AR405" i="1" s="1"/>
  <c r="AZ405" i="1" s="1"/>
  <c r="AB406" i="1"/>
  <c r="AJ406" i="1" s="1"/>
  <c r="AR406" i="1" s="1"/>
  <c r="AZ406" i="1" s="1"/>
  <c r="S25" i="1"/>
  <c r="AA25" i="1" s="1"/>
  <c r="AI25" i="1" s="1"/>
  <c r="AQ25" i="1" s="1"/>
  <c r="AY25" i="1" s="1"/>
  <c r="AA26" i="1"/>
  <c r="AI26" i="1" s="1"/>
  <c r="AQ26" i="1" s="1"/>
  <c r="AY26" i="1" s="1"/>
  <c r="T28" i="1"/>
  <c r="AB28" i="1" s="1"/>
  <c r="AJ28" i="1" s="1"/>
  <c r="AR28" i="1" s="1"/>
  <c r="AZ28" i="1" s="1"/>
  <c r="AB29" i="1"/>
  <c r="AJ29" i="1" s="1"/>
  <c r="AR29" i="1" s="1"/>
  <c r="AZ29" i="1" s="1"/>
  <c r="S43" i="1"/>
  <c r="AA43" i="1" s="1"/>
  <c r="AI43" i="1" s="1"/>
  <c r="AQ43" i="1" s="1"/>
  <c r="AY43" i="1" s="1"/>
  <c r="AA44" i="1"/>
  <c r="AI44" i="1" s="1"/>
  <c r="AQ44" i="1" s="1"/>
  <c r="AY44" i="1" s="1"/>
  <c r="S52" i="1"/>
  <c r="AA52" i="1" s="1"/>
  <c r="AI52" i="1" s="1"/>
  <c r="AQ52" i="1" s="1"/>
  <c r="AY52" i="1" s="1"/>
  <c r="AA53" i="1"/>
  <c r="AI53" i="1" s="1"/>
  <c r="AQ53" i="1" s="1"/>
  <c r="AY53" i="1" s="1"/>
  <c r="U58" i="1"/>
  <c r="AC58" i="1" s="1"/>
  <c r="AK58" i="1" s="1"/>
  <c r="AS58" i="1" s="1"/>
  <c r="BA58" i="1" s="1"/>
  <c r="AC59" i="1"/>
  <c r="AK59" i="1" s="1"/>
  <c r="AS59" i="1" s="1"/>
  <c r="BA59" i="1" s="1"/>
  <c r="U90" i="1"/>
  <c r="AC91" i="1"/>
  <c r="AK91" i="1" s="1"/>
  <c r="AS91" i="1" s="1"/>
  <c r="BA91" i="1" s="1"/>
  <c r="S97" i="1"/>
  <c r="AA97" i="1" s="1"/>
  <c r="AI97" i="1" s="1"/>
  <c r="AQ97" i="1" s="1"/>
  <c r="AY97" i="1" s="1"/>
  <c r="AA98" i="1"/>
  <c r="AI98" i="1" s="1"/>
  <c r="AQ98" i="1" s="1"/>
  <c r="AY98" i="1" s="1"/>
  <c r="U104" i="1"/>
  <c r="AC105" i="1"/>
  <c r="AK105" i="1" s="1"/>
  <c r="AS105" i="1" s="1"/>
  <c r="BA105" i="1" s="1"/>
  <c r="S134" i="1"/>
  <c r="AA134" i="1" s="1"/>
  <c r="AI134" i="1" s="1"/>
  <c r="AQ134" i="1" s="1"/>
  <c r="AY134" i="1" s="1"/>
  <c r="AA135" i="1"/>
  <c r="AI135" i="1" s="1"/>
  <c r="AQ135" i="1" s="1"/>
  <c r="AY135" i="1" s="1"/>
  <c r="U137" i="1"/>
  <c r="AC137" i="1" s="1"/>
  <c r="AK137" i="1" s="1"/>
  <c r="AS137" i="1" s="1"/>
  <c r="BA137" i="1" s="1"/>
  <c r="AC138" i="1"/>
  <c r="AK138" i="1" s="1"/>
  <c r="AS138" i="1" s="1"/>
  <c r="BA138" i="1" s="1"/>
  <c r="S143" i="1"/>
  <c r="AA143" i="1" s="1"/>
  <c r="AI143" i="1" s="1"/>
  <c r="AQ143" i="1" s="1"/>
  <c r="AY143" i="1" s="1"/>
  <c r="AA144" i="1"/>
  <c r="AI144" i="1" s="1"/>
  <c r="AQ144" i="1" s="1"/>
  <c r="AY144" i="1" s="1"/>
  <c r="AA150" i="1"/>
  <c r="S185" i="1"/>
  <c r="AA186" i="1"/>
  <c r="AI186" i="1" s="1"/>
  <c r="AQ186" i="1" s="1"/>
  <c r="AY186" i="1" s="1"/>
  <c r="U190" i="1"/>
  <c r="AC191" i="1"/>
  <c r="AK191" i="1" s="1"/>
  <c r="AS191" i="1" s="1"/>
  <c r="BA191" i="1" s="1"/>
  <c r="U200" i="1"/>
  <c r="AC200" i="1" s="1"/>
  <c r="AK200" i="1" s="1"/>
  <c r="AS200" i="1" s="1"/>
  <c r="BA200" i="1" s="1"/>
  <c r="AC201" i="1"/>
  <c r="AK201" i="1" s="1"/>
  <c r="AS201" i="1" s="1"/>
  <c r="BA201" i="1" s="1"/>
  <c r="S207" i="1"/>
  <c r="AA207" i="1" s="1"/>
  <c r="AI207" i="1" s="1"/>
  <c r="AQ207" i="1" s="1"/>
  <c r="AY207" i="1" s="1"/>
  <c r="AA208" i="1"/>
  <c r="AI208" i="1" s="1"/>
  <c r="AQ208" i="1" s="1"/>
  <c r="AY208" i="1" s="1"/>
  <c r="S249" i="1"/>
  <c r="AA249" i="1" s="1"/>
  <c r="AI249" i="1" s="1"/>
  <c r="AQ249" i="1" s="1"/>
  <c r="AY249" i="1" s="1"/>
  <c r="AA250" i="1"/>
  <c r="AI250" i="1" s="1"/>
  <c r="AQ250" i="1" s="1"/>
  <c r="AY250" i="1" s="1"/>
  <c r="U258" i="1"/>
  <c r="AC258" i="1" s="1"/>
  <c r="AK258" i="1" s="1"/>
  <c r="AS258" i="1" s="1"/>
  <c r="BA258" i="1" s="1"/>
  <c r="AC259" i="1"/>
  <c r="AK259" i="1" s="1"/>
  <c r="AS259" i="1" s="1"/>
  <c r="BA259" i="1" s="1"/>
  <c r="T265" i="1"/>
  <c r="AB265" i="1" s="1"/>
  <c r="AJ265" i="1" s="1"/>
  <c r="AR265" i="1" s="1"/>
  <c r="AZ265" i="1" s="1"/>
  <c r="AB266" i="1"/>
  <c r="AJ266" i="1" s="1"/>
  <c r="AR266" i="1" s="1"/>
  <c r="AZ266" i="1" s="1"/>
  <c r="S268" i="1"/>
  <c r="AA268" i="1" s="1"/>
  <c r="AI268" i="1" s="1"/>
  <c r="AQ268" i="1" s="1"/>
  <c r="AY268" i="1" s="1"/>
  <c r="AA269" i="1"/>
  <c r="AI269" i="1" s="1"/>
  <c r="AQ269" i="1" s="1"/>
  <c r="AY269" i="1" s="1"/>
  <c r="U271" i="1"/>
  <c r="AC271" i="1" s="1"/>
  <c r="AK271" i="1" s="1"/>
  <c r="AS271" i="1" s="1"/>
  <c r="BA271" i="1" s="1"/>
  <c r="AC272" i="1"/>
  <c r="AK272" i="1" s="1"/>
  <c r="AS272" i="1" s="1"/>
  <c r="BA272" i="1" s="1"/>
  <c r="AB276" i="1"/>
  <c r="AJ276" i="1" s="1"/>
  <c r="T283" i="1"/>
  <c r="AB283" i="1" s="1"/>
  <c r="AJ283" i="1" s="1"/>
  <c r="AR283" i="1" s="1"/>
  <c r="AZ283" i="1" s="1"/>
  <c r="AB284" i="1"/>
  <c r="AJ284" i="1" s="1"/>
  <c r="AR284" i="1" s="1"/>
  <c r="AZ284" i="1" s="1"/>
  <c r="U286" i="1"/>
  <c r="AC286" i="1" s="1"/>
  <c r="AK286" i="1" s="1"/>
  <c r="AS286" i="1" s="1"/>
  <c r="BA286" i="1" s="1"/>
  <c r="AC287" i="1"/>
  <c r="AK287" i="1" s="1"/>
  <c r="AS287" i="1" s="1"/>
  <c r="BA287" i="1" s="1"/>
  <c r="S296" i="1"/>
  <c r="AA296" i="1" s="1"/>
  <c r="AI296" i="1" s="1"/>
  <c r="AQ296" i="1" s="1"/>
  <c r="AY296" i="1" s="1"/>
  <c r="AA297" i="1"/>
  <c r="AI297" i="1" s="1"/>
  <c r="AQ297" i="1" s="1"/>
  <c r="AY297" i="1" s="1"/>
  <c r="U299" i="1"/>
  <c r="AC299" i="1" s="1"/>
  <c r="AK299" i="1" s="1"/>
  <c r="AS299" i="1" s="1"/>
  <c r="BA299" i="1" s="1"/>
  <c r="AC300" i="1"/>
  <c r="AK300" i="1" s="1"/>
  <c r="AS300" i="1" s="1"/>
  <c r="BA300" i="1" s="1"/>
  <c r="S12" i="1"/>
  <c r="AA12" i="1" s="1"/>
  <c r="AI12" i="1" s="1"/>
  <c r="AQ12" i="1" s="1"/>
  <c r="AY12" i="1" s="1"/>
  <c r="AA13" i="1"/>
  <c r="AI13" i="1" s="1"/>
  <c r="AQ13" i="1" s="1"/>
  <c r="AY13" i="1" s="1"/>
  <c r="U25" i="1"/>
  <c r="AC25" i="1" s="1"/>
  <c r="AK25" i="1" s="1"/>
  <c r="AS25" i="1" s="1"/>
  <c r="BA25" i="1" s="1"/>
  <c r="AC26" i="1"/>
  <c r="AK26" i="1" s="1"/>
  <c r="AS26" i="1" s="1"/>
  <c r="BA26" i="1" s="1"/>
  <c r="U43" i="1"/>
  <c r="AC43" i="1" s="1"/>
  <c r="AK43" i="1" s="1"/>
  <c r="AS43" i="1" s="1"/>
  <c r="BA43" i="1" s="1"/>
  <c r="AC44" i="1"/>
  <c r="AK44" i="1" s="1"/>
  <c r="AS44" i="1" s="1"/>
  <c r="BA44" i="1" s="1"/>
  <c r="U52" i="1"/>
  <c r="AC52" i="1" s="1"/>
  <c r="AK52" i="1" s="1"/>
  <c r="AS52" i="1" s="1"/>
  <c r="BA52" i="1" s="1"/>
  <c r="AC53" i="1"/>
  <c r="AK53" i="1" s="1"/>
  <c r="AS53" i="1" s="1"/>
  <c r="BA53" i="1" s="1"/>
  <c r="U97" i="1"/>
  <c r="AC97" i="1" s="1"/>
  <c r="AK97" i="1" s="1"/>
  <c r="AS97" i="1" s="1"/>
  <c r="BA97" i="1" s="1"/>
  <c r="AC98" i="1"/>
  <c r="AK98" i="1" s="1"/>
  <c r="AS98" i="1" s="1"/>
  <c r="BA98" i="1" s="1"/>
  <c r="S121" i="1"/>
  <c r="AA121" i="1" s="1"/>
  <c r="AI121" i="1" s="1"/>
  <c r="AQ121" i="1" s="1"/>
  <c r="AY121" i="1" s="1"/>
  <c r="AA122" i="1"/>
  <c r="AI122" i="1" s="1"/>
  <c r="AQ122" i="1" s="1"/>
  <c r="AY122" i="1" s="1"/>
  <c r="U134" i="1"/>
  <c r="AC134" i="1" s="1"/>
  <c r="AK134" i="1" s="1"/>
  <c r="AS134" i="1" s="1"/>
  <c r="BA134" i="1" s="1"/>
  <c r="AC135" i="1"/>
  <c r="AK135" i="1" s="1"/>
  <c r="AS135" i="1" s="1"/>
  <c r="BA135" i="1" s="1"/>
  <c r="T140" i="1"/>
  <c r="AB140" i="1" s="1"/>
  <c r="AJ140" i="1" s="1"/>
  <c r="AR140" i="1" s="1"/>
  <c r="AZ140" i="1" s="1"/>
  <c r="AB141" i="1"/>
  <c r="AJ141" i="1" s="1"/>
  <c r="AR141" i="1" s="1"/>
  <c r="AZ141" i="1" s="1"/>
  <c r="U143" i="1"/>
  <c r="AC143" i="1" s="1"/>
  <c r="AK143" i="1" s="1"/>
  <c r="AS143" i="1" s="1"/>
  <c r="BA143" i="1" s="1"/>
  <c r="AC144" i="1"/>
  <c r="AK144" i="1" s="1"/>
  <c r="AS144" i="1" s="1"/>
  <c r="BA144" i="1" s="1"/>
  <c r="S156" i="1"/>
  <c r="AA156" i="1" s="1"/>
  <c r="AI156" i="1" s="1"/>
  <c r="AQ156" i="1" s="1"/>
  <c r="AY156" i="1" s="1"/>
  <c r="AA157" i="1"/>
  <c r="AI157" i="1" s="1"/>
  <c r="AQ157" i="1" s="1"/>
  <c r="AY157" i="1" s="1"/>
  <c r="AC171" i="1"/>
  <c r="U185" i="1"/>
  <c r="AC186" i="1"/>
  <c r="AK186" i="1" s="1"/>
  <c r="AS186" i="1" s="1"/>
  <c r="BA186" i="1" s="1"/>
  <c r="T197" i="1"/>
  <c r="AB197" i="1" s="1"/>
  <c r="AJ197" i="1" s="1"/>
  <c r="AR197" i="1" s="1"/>
  <c r="AZ197" i="1" s="1"/>
  <c r="AB198" i="1"/>
  <c r="AJ198" i="1" s="1"/>
  <c r="AR198" i="1" s="1"/>
  <c r="AZ198" i="1" s="1"/>
  <c r="U207" i="1"/>
  <c r="AC207" i="1" s="1"/>
  <c r="AK207" i="1" s="1"/>
  <c r="AS207" i="1" s="1"/>
  <c r="BA207" i="1" s="1"/>
  <c r="AC208" i="1"/>
  <c r="AK208" i="1" s="1"/>
  <c r="AS208" i="1" s="1"/>
  <c r="BA208" i="1" s="1"/>
  <c r="T246" i="1"/>
  <c r="AB246" i="1" s="1"/>
  <c r="AJ246" i="1" s="1"/>
  <c r="AR246" i="1" s="1"/>
  <c r="AZ246" i="1" s="1"/>
  <c r="AB247" i="1"/>
  <c r="AJ247" i="1" s="1"/>
  <c r="AR247" i="1" s="1"/>
  <c r="AZ247" i="1" s="1"/>
  <c r="U249" i="1"/>
  <c r="AC249" i="1" s="1"/>
  <c r="AK249" i="1" s="1"/>
  <c r="AS249" i="1" s="1"/>
  <c r="BA249" i="1" s="1"/>
  <c r="AC250" i="1"/>
  <c r="AK250" i="1" s="1"/>
  <c r="AS250" i="1" s="1"/>
  <c r="BA250" i="1" s="1"/>
  <c r="S252" i="1"/>
  <c r="AA252" i="1" s="1"/>
  <c r="AI252" i="1" s="1"/>
  <c r="AQ252" i="1" s="1"/>
  <c r="AY252" i="1" s="1"/>
  <c r="AA253" i="1"/>
  <c r="AI253" i="1" s="1"/>
  <c r="AQ253" i="1" s="1"/>
  <c r="AY253" i="1" s="1"/>
  <c r="U265" i="1"/>
  <c r="AC265" i="1" s="1"/>
  <c r="AK265" i="1" s="1"/>
  <c r="AS265" i="1" s="1"/>
  <c r="BA265" i="1" s="1"/>
  <c r="AC266" i="1"/>
  <c r="AK266" i="1" s="1"/>
  <c r="AS266" i="1" s="1"/>
  <c r="BA266" i="1" s="1"/>
  <c r="S277" i="1"/>
  <c r="AA277" i="1" s="1"/>
  <c r="AI277" i="1" s="1"/>
  <c r="AQ277" i="1" s="1"/>
  <c r="AY277" i="1" s="1"/>
  <c r="AA278" i="1"/>
  <c r="AI278" i="1" s="1"/>
  <c r="AQ278" i="1" s="1"/>
  <c r="AY278" i="1" s="1"/>
  <c r="U283" i="1"/>
  <c r="AC283" i="1" s="1"/>
  <c r="AK283" i="1" s="1"/>
  <c r="AS283" i="1" s="1"/>
  <c r="BA283" i="1" s="1"/>
  <c r="AC284" i="1"/>
  <c r="AK284" i="1" s="1"/>
  <c r="AS284" i="1" s="1"/>
  <c r="BA284" i="1" s="1"/>
  <c r="S293" i="1"/>
  <c r="AA294" i="1"/>
  <c r="AI294" i="1" s="1"/>
  <c r="AQ294" i="1" s="1"/>
  <c r="AY294" i="1" s="1"/>
  <c r="U296" i="1"/>
  <c r="AC296" i="1" s="1"/>
  <c r="AK296" i="1" s="1"/>
  <c r="AS296" i="1" s="1"/>
  <c r="BA296" i="1" s="1"/>
  <c r="AC297" i="1"/>
  <c r="AK297" i="1" s="1"/>
  <c r="AS297" i="1" s="1"/>
  <c r="BA297" i="1" s="1"/>
  <c r="AA347" i="1"/>
  <c r="AI347" i="1" s="1"/>
  <c r="AQ347" i="1" s="1"/>
  <c r="AY347" i="1" s="1"/>
  <c r="U12" i="1"/>
  <c r="AC12" i="1" s="1"/>
  <c r="AK12" i="1" s="1"/>
  <c r="AS12" i="1" s="1"/>
  <c r="BA12" i="1" s="1"/>
  <c r="AC13" i="1"/>
  <c r="AK13" i="1" s="1"/>
  <c r="AS13" i="1" s="1"/>
  <c r="BA13" i="1" s="1"/>
  <c r="S22" i="1"/>
  <c r="AA22" i="1" s="1"/>
  <c r="AI22" i="1" s="1"/>
  <c r="AQ22" i="1" s="1"/>
  <c r="AY22" i="1" s="1"/>
  <c r="AA23" i="1"/>
  <c r="AI23" i="1" s="1"/>
  <c r="AQ23" i="1" s="1"/>
  <c r="AY23" i="1" s="1"/>
  <c r="T26" i="1"/>
  <c r="AB27" i="1"/>
  <c r="AJ27" i="1" s="1"/>
  <c r="AR27" i="1" s="1"/>
  <c r="AZ27" i="1" s="1"/>
  <c r="T32" i="1"/>
  <c r="AB33" i="1"/>
  <c r="AJ33" i="1" s="1"/>
  <c r="AR33" i="1" s="1"/>
  <c r="AZ33" i="1" s="1"/>
  <c r="T53" i="1"/>
  <c r="AB54" i="1"/>
  <c r="AJ54" i="1" s="1"/>
  <c r="AR54" i="1" s="1"/>
  <c r="AZ54" i="1" s="1"/>
  <c r="S74" i="1"/>
  <c r="AA74" i="1" s="1"/>
  <c r="AI74" i="1" s="1"/>
  <c r="AQ74" i="1" s="1"/>
  <c r="AY74" i="1" s="1"/>
  <c r="AA75" i="1"/>
  <c r="AI75" i="1" s="1"/>
  <c r="AQ75" i="1" s="1"/>
  <c r="AY75" i="1" s="1"/>
  <c r="S94" i="1"/>
  <c r="AA94" i="1" s="1"/>
  <c r="AI94" i="1" s="1"/>
  <c r="AQ94" i="1" s="1"/>
  <c r="AA95" i="1"/>
  <c r="AI95" i="1" s="1"/>
  <c r="AQ95" i="1" s="1"/>
  <c r="AY95" i="1" s="1"/>
  <c r="S118" i="1"/>
  <c r="AA118" i="1" s="1"/>
  <c r="AI118" i="1" s="1"/>
  <c r="AQ118" i="1" s="1"/>
  <c r="AY118" i="1" s="1"/>
  <c r="AA119" i="1"/>
  <c r="AI119" i="1" s="1"/>
  <c r="AQ119" i="1" s="1"/>
  <c r="AY119" i="1" s="1"/>
  <c r="U121" i="1"/>
  <c r="AC121" i="1" s="1"/>
  <c r="AK121" i="1" s="1"/>
  <c r="AS121" i="1" s="1"/>
  <c r="BA121" i="1" s="1"/>
  <c r="AC122" i="1"/>
  <c r="AK122" i="1" s="1"/>
  <c r="AS122" i="1" s="1"/>
  <c r="BA122" i="1" s="1"/>
  <c r="S128" i="1"/>
  <c r="AA128" i="1" s="1"/>
  <c r="AI128" i="1" s="1"/>
  <c r="AQ128" i="1" s="1"/>
  <c r="AY128" i="1" s="1"/>
  <c r="AA129" i="1"/>
  <c r="AI129" i="1" s="1"/>
  <c r="AQ129" i="1" s="1"/>
  <c r="AY129" i="1" s="1"/>
  <c r="T135" i="1"/>
  <c r="AB136" i="1"/>
  <c r="AJ136" i="1" s="1"/>
  <c r="AR136" i="1" s="1"/>
  <c r="AZ136" i="1" s="1"/>
  <c r="U140" i="1"/>
  <c r="AC140" i="1" s="1"/>
  <c r="AK140" i="1" s="1"/>
  <c r="AS140" i="1" s="1"/>
  <c r="BA140" i="1" s="1"/>
  <c r="AC141" i="1"/>
  <c r="AK141" i="1" s="1"/>
  <c r="AS141" i="1" s="1"/>
  <c r="BA141" i="1" s="1"/>
  <c r="T148" i="1"/>
  <c r="AB148" i="1" s="1"/>
  <c r="AJ148" i="1" s="1"/>
  <c r="AR148" i="1" s="1"/>
  <c r="AZ148" i="1" s="1"/>
  <c r="AB149" i="1"/>
  <c r="AJ149" i="1" s="1"/>
  <c r="AR149" i="1" s="1"/>
  <c r="AZ149" i="1" s="1"/>
  <c r="U156" i="1"/>
  <c r="AC156" i="1" s="1"/>
  <c r="AK156" i="1" s="1"/>
  <c r="AS156" i="1" s="1"/>
  <c r="BA156" i="1" s="1"/>
  <c r="AC157" i="1"/>
  <c r="AK157" i="1" s="1"/>
  <c r="AS157" i="1" s="1"/>
  <c r="BA157" i="1" s="1"/>
  <c r="S194" i="1"/>
  <c r="AA194" i="1" s="1"/>
  <c r="AI194" i="1" s="1"/>
  <c r="AQ194" i="1" s="1"/>
  <c r="AY194" i="1" s="1"/>
  <c r="AA195" i="1"/>
  <c r="AI195" i="1" s="1"/>
  <c r="AQ195" i="1" s="1"/>
  <c r="AY195" i="1" s="1"/>
  <c r="U197" i="1"/>
  <c r="AC197" i="1" s="1"/>
  <c r="AK197" i="1" s="1"/>
  <c r="AS197" i="1" s="1"/>
  <c r="BA197" i="1" s="1"/>
  <c r="AC198" i="1"/>
  <c r="AK198" i="1" s="1"/>
  <c r="AS198" i="1" s="1"/>
  <c r="BA198" i="1" s="1"/>
  <c r="T204" i="1"/>
  <c r="AB204" i="1" s="1"/>
  <c r="AJ204" i="1" s="1"/>
  <c r="AR204" i="1" s="1"/>
  <c r="AZ204" i="1" s="1"/>
  <c r="AB205" i="1"/>
  <c r="AJ205" i="1" s="1"/>
  <c r="AR205" i="1" s="1"/>
  <c r="AZ205" i="1" s="1"/>
  <c r="U246" i="1"/>
  <c r="AC246" i="1" s="1"/>
  <c r="AK246" i="1" s="1"/>
  <c r="AS246" i="1" s="1"/>
  <c r="BA246" i="1" s="1"/>
  <c r="AC247" i="1"/>
  <c r="AK247" i="1" s="1"/>
  <c r="AS247" i="1" s="1"/>
  <c r="BA247" i="1" s="1"/>
  <c r="S255" i="1"/>
  <c r="AA255" i="1" s="1"/>
  <c r="AI255" i="1" s="1"/>
  <c r="AQ255" i="1" s="1"/>
  <c r="AY255" i="1" s="1"/>
  <c r="AA256" i="1"/>
  <c r="AI256" i="1" s="1"/>
  <c r="AQ256" i="1" s="1"/>
  <c r="AY256" i="1" s="1"/>
  <c r="U252" i="1"/>
  <c r="AC252" i="1" s="1"/>
  <c r="AK252" i="1" s="1"/>
  <c r="AS252" i="1" s="1"/>
  <c r="BA252" i="1" s="1"/>
  <c r="AC253" i="1"/>
  <c r="AK253" i="1" s="1"/>
  <c r="AS253" i="1" s="1"/>
  <c r="BA253" i="1" s="1"/>
  <c r="T261" i="1"/>
  <c r="AB261" i="1" s="1"/>
  <c r="AJ261" i="1" s="1"/>
  <c r="AR261" i="1" s="1"/>
  <c r="AZ261" i="1" s="1"/>
  <c r="AB262" i="1"/>
  <c r="AJ262" i="1" s="1"/>
  <c r="AR262" i="1" s="1"/>
  <c r="AZ262" i="1" s="1"/>
  <c r="S274" i="1"/>
  <c r="AA274" i="1" s="1"/>
  <c r="AI274" i="1" s="1"/>
  <c r="AQ274" i="1" s="1"/>
  <c r="AY274" i="1" s="1"/>
  <c r="AA275" i="1"/>
  <c r="AI275" i="1" s="1"/>
  <c r="AQ275" i="1" s="1"/>
  <c r="AY275" i="1" s="1"/>
  <c r="U277" i="1"/>
  <c r="AC277" i="1" s="1"/>
  <c r="AK277" i="1" s="1"/>
  <c r="AS277" i="1" s="1"/>
  <c r="BA277" i="1" s="1"/>
  <c r="AC278" i="1"/>
  <c r="AK278" i="1" s="1"/>
  <c r="AS278" i="1" s="1"/>
  <c r="BA278" i="1" s="1"/>
  <c r="AA285" i="1"/>
  <c r="AI285" i="1" s="1"/>
  <c r="S289" i="1"/>
  <c r="AA289" i="1" s="1"/>
  <c r="AI289" i="1" s="1"/>
  <c r="AQ289" i="1" s="1"/>
  <c r="AY289" i="1" s="1"/>
  <c r="AA290" i="1"/>
  <c r="AI290" i="1" s="1"/>
  <c r="AQ290" i="1" s="1"/>
  <c r="AY290" i="1" s="1"/>
  <c r="U293" i="1"/>
  <c r="AC294" i="1"/>
  <c r="AK294" i="1" s="1"/>
  <c r="AS294" i="1" s="1"/>
  <c r="BA294" i="1" s="1"/>
  <c r="U22" i="1"/>
  <c r="AC22" i="1" s="1"/>
  <c r="AK22" i="1" s="1"/>
  <c r="AS22" i="1" s="1"/>
  <c r="BA22" i="1" s="1"/>
  <c r="AC23" i="1"/>
  <c r="AK23" i="1" s="1"/>
  <c r="AS23" i="1" s="1"/>
  <c r="BA23" i="1" s="1"/>
  <c r="S28" i="1"/>
  <c r="AA28" i="1" s="1"/>
  <c r="AI28" i="1" s="1"/>
  <c r="AQ28" i="1" s="1"/>
  <c r="AY28" i="1" s="1"/>
  <c r="AA29" i="1"/>
  <c r="AI29" i="1" s="1"/>
  <c r="AQ29" i="1" s="1"/>
  <c r="AY29" i="1" s="1"/>
  <c r="U32" i="1"/>
  <c r="AC33" i="1"/>
  <c r="AK33" i="1" s="1"/>
  <c r="AS33" i="1" s="1"/>
  <c r="BA33" i="1" s="1"/>
  <c r="S58" i="1"/>
  <c r="AA58" i="1" s="1"/>
  <c r="AI58" i="1" s="1"/>
  <c r="AQ58" i="1" s="1"/>
  <c r="AY58" i="1" s="1"/>
  <c r="AA59" i="1"/>
  <c r="AI59" i="1" s="1"/>
  <c r="AQ59" i="1" s="1"/>
  <c r="AY59" i="1" s="1"/>
  <c r="S90" i="1"/>
  <c r="AA90" i="1" s="1"/>
  <c r="AI90" i="1" s="1"/>
  <c r="AQ90" i="1" s="1"/>
  <c r="AY90" i="1" s="1"/>
  <c r="AA91" i="1"/>
  <c r="AI91" i="1" s="1"/>
  <c r="AQ91" i="1" s="1"/>
  <c r="AY91" i="1" s="1"/>
  <c r="U94" i="1"/>
  <c r="AC94" i="1" s="1"/>
  <c r="AK94" i="1" s="1"/>
  <c r="AS94" i="1" s="1"/>
  <c r="AC95" i="1"/>
  <c r="AK95" i="1" s="1"/>
  <c r="AS95" i="1" s="1"/>
  <c r="BA95" i="1" s="1"/>
  <c r="S104" i="1"/>
  <c r="AA105" i="1"/>
  <c r="AI105" i="1" s="1"/>
  <c r="AQ105" i="1" s="1"/>
  <c r="AY105" i="1" s="1"/>
  <c r="U118" i="1"/>
  <c r="AC118" i="1" s="1"/>
  <c r="AK118" i="1" s="1"/>
  <c r="AS118" i="1" s="1"/>
  <c r="BA118" i="1" s="1"/>
  <c r="AC119" i="1"/>
  <c r="AK119" i="1" s="1"/>
  <c r="AS119" i="1" s="1"/>
  <c r="BA119" i="1" s="1"/>
  <c r="U128" i="1"/>
  <c r="AC128" i="1" s="1"/>
  <c r="AK128" i="1" s="1"/>
  <c r="AS128" i="1" s="1"/>
  <c r="BA128" i="1" s="1"/>
  <c r="AC129" i="1"/>
  <c r="AK129" i="1" s="1"/>
  <c r="AS129" i="1" s="1"/>
  <c r="BA129" i="1" s="1"/>
  <c r="S137" i="1"/>
  <c r="AA137" i="1" s="1"/>
  <c r="AI137" i="1" s="1"/>
  <c r="AQ137" i="1" s="1"/>
  <c r="AY137" i="1" s="1"/>
  <c r="AA138" i="1"/>
  <c r="AI138" i="1" s="1"/>
  <c r="AQ138" i="1" s="1"/>
  <c r="AY138" i="1" s="1"/>
  <c r="U148" i="1"/>
  <c r="AC148" i="1" s="1"/>
  <c r="AK148" i="1" s="1"/>
  <c r="AS148" i="1" s="1"/>
  <c r="BA148" i="1" s="1"/>
  <c r="AC149" i="1"/>
  <c r="AK149" i="1" s="1"/>
  <c r="AS149" i="1" s="1"/>
  <c r="BA149" i="1" s="1"/>
  <c r="U172" i="1"/>
  <c r="AC172" i="1" s="1"/>
  <c r="AK172" i="1" s="1"/>
  <c r="AS172" i="1" s="1"/>
  <c r="BA172" i="1" s="1"/>
  <c r="AC173" i="1"/>
  <c r="AK173" i="1" s="1"/>
  <c r="AS173" i="1" s="1"/>
  <c r="BA173" i="1" s="1"/>
  <c r="S190" i="1"/>
  <c r="AA191" i="1"/>
  <c r="AI191" i="1" s="1"/>
  <c r="AQ191" i="1" s="1"/>
  <c r="AY191" i="1" s="1"/>
  <c r="U194" i="1"/>
  <c r="AC194" i="1" s="1"/>
  <c r="AK194" i="1" s="1"/>
  <c r="AS194" i="1" s="1"/>
  <c r="BA194" i="1" s="1"/>
  <c r="AC195" i="1"/>
  <c r="AK195" i="1" s="1"/>
  <c r="AS195" i="1" s="1"/>
  <c r="BA195" i="1" s="1"/>
  <c r="S200" i="1"/>
  <c r="AA200" i="1" s="1"/>
  <c r="AI200" i="1" s="1"/>
  <c r="AQ200" i="1" s="1"/>
  <c r="AY200" i="1" s="1"/>
  <c r="AA201" i="1"/>
  <c r="AI201" i="1" s="1"/>
  <c r="AQ201" i="1" s="1"/>
  <c r="AY201" i="1" s="1"/>
  <c r="U204" i="1"/>
  <c r="AC204" i="1" s="1"/>
  <c r="AK204" i="1" s="1"/>
  <c r="AS204" i="1" s="1"/>
  <c r="BA204" i="1" s="1"/>
  <c r="AC205" i="1"/>
  <c r="AK205" i="1" s="1"/>
  <c r="AS205" i="1" s="1"/>
  <c r="BA205" i="1" s="1"/>
  <c r="U255" i="1"/>
  <c r="AC255" i="1" s="1"/>
  <c r="AK255" i="1" s="1"/>
  <c r="AS255" i="1" s="1"/>
  <c r="BA255" i="1" s="1"/>
  <c r="AC256" i="1"/>
  <c r="AK256" i="1" s="1"/>
  <c r="AS256" i="1" s="1"/>
  <c r="BA256" i="1" s="1"/>
  <c r="S258" i="1"/>
  <c r="AA258" i="1" s="1"/>
  <c r="AI258" i="1" s="1"/>
  <c r="AQ258" i="1" s="1"/>
  <c r="AY258" i="1" s="1"/>
  <c r="AA259" i="1"/>
  <c r="AI259" i="1" s="1"/>
  <c r="AQ259" i="1" s="1"/>
  <c r="AY259" i="1" s="1"/>
  <c r="U261" i="1"/>
  <c r="AC261" i="1" s="1"/>
  <c r="AK261" i="1" s="1"/>
  <c r="AS261" i="1" s="1"/>
  <c r="BA261" i="1" s="1"/>
  <c r="AC262" i="1"/>
  <c r="AK262" i="1" s="1"/>
  <c r="AS262" i="1" s="1"/>
  <c r="BA262" i="1" s="1"/>
  <c r="U268" i="1"/>
  <c r="AC268" i="1" s="1"/>
  <c r="AK268" i="1" s="1"/>
  <c r="AS268" i="1" s="1"/>
  <c r="BA268" i="1" s="1"/>
  <c r="S271" i="1"/>
  <c r="AA271" i="1" s="1"/>
  <c r="AI271" i="1" s="1"/>
  <c r="AQ271" i="1" s="1"/>
  <c r="AY271" i="1" s="1"/>
  <c r="AA272" i="1"/>
  <c r="AI272" i="1" s="1"/>
  <c r="AQ272" i="1" s="1"/>
  <c r="AY272" i="1" s="1"/>
  <c r="U274" i="1"/>
  <c r="AC274" i="1" s="1"/>
  <c r="AK274" i="1" s="1"/>
  <c r="AS274" i="1" s="1"/>
  <c r="BA274" i="1" s="1"/>
  <c r="AC275" i="1"/>
  <c r="AK275" i="1" s="1"/>
  <c r="AS275" i="1" s="1"/>
  <c r="BA275" i="1" s="1"/>
  <c r="T286" i="1"/>
  <c r="AB286" i="1" s="1"/>
  <c r="AJ286" i="1" s="1"/>
  <c r="AR286" i="1" s="1"/>
  <c r="AZ286" i="1" s="1"/>
  <c r="AB287" i="1"/>
  <c r="AJ287" i="1" s="1"/>
  <c r="AR287" i="1" s="1"/>
  <c r="AZ287" i="1" s="1"/>
  <c r="U289" i="1"/>
  <c r="AC289" i="1" s="1"/>
  <c r="AK289" i="1" s="1"/>
  <c r="AS289" i="1" s="1"/>
  <c r="BA289" i="1" s="1"/>
  <c r="AC290" i="1"/>
  <c r="AK290" i="1" s="1"/>
  <c r="AS290" i="1" s="1"/>
  <c r="BA290" i="1" s="1"/>
  <c r="S299" i="1"/>
  <c r="AA299" i="1" s="1"/>
  <c r="AI299" i="1" s="1"/>
  <c r="AQ299" i="1" s="1"/>
  <c r="AY299" i="1" s="1"/>
  <c r="AA300" i="1"/>
  <c r="AI300" i="1" s="1"/>
  <c r="AQ300" i="1" s="1"/>
  <c r="AY300" i="1" s="1"/>
  <c r="U125" i="1"/>
  <c r="AC125" i="1" s="1"/>
  <c r="AK125" i="1" s="1"/>
  <c r="AS125" i="1" s="1"/>
  <c r="BA125" i="1" s="1"/>
  <c r="AC126" i="1"/>
  <c r="AK126" i="1" s="1"/>
  <c r="AS126" i="1" s="1"/>
  <c r="BA126" i="1" s="1"/>
  <c r="T125" i="1"/>
  <c r="AB125" i="1" s="1"/>
  <c r="AJ125" i="1" s="1"/>
  <c r="AR125" i="1" s="1"/>
  <c r="AZ125" i="1" s="1"/>
  <c r="AB126" i="1"/>
  <c r="AJ126" i="1" s="1"/>
  <c r="AR126" i="1" s="1"/>
  <c r="AZ126" i="1" s="1"/>
  <c r="Z384" i="2"/>
  <c r="Z383" i="2" s="1"/>
  <c r="Z382" i="2" s="1"/>
  <c r="T397" i="1"/>
  <c r="AB397" i="1" s="1"/>
  <c r="AJ397" i="1" s="1"/>
  <c r="AR397" i="1" s="1"/>
  <c r="AZ397" i="1" s="1"/>
  <c r="Z397" i="1"/>
  <c r="AH397" i="1" s="1"/>
  <c r="AP397" i="1" s="1"/>
  <c r="AX397" i="1" s="1"/>
  <c r="Z370" i="2"/>
  <c r="Z369" i="2" s="1"/>
  <c r="T369" i="1"/>
  <c r="AB369" i="1" s="1"/>
  <c r="AJ369" i="1" s="1"/>
  <c r="AR369" i="1" s="1"/>
  <c r="AZ369" i="1" s="1"/>
  <c r="Z369" i="1"/>
  <c r="AH369" i="1" s="1"/>
  <c r="AP369" i="1" s="1"/>
  <c r="AX369" i="1" s="1"/>
  <c r="S352" i="1"/>
  <c r="AA352" i="1" s="1"/>
  <c r="AI352" i="1" s="1"/>
  <c r="AQ352" i="1" s="1"/>
  <c r="AY352" i="1" s="1"/>
  <c r="Z352" i="1"/>
  <c r="AH352" i="1" s="1"/>
  <c r="AP352" i="1" s="1"/>
  <c r="AX352" i="1" s="1"/>
  <c r="S339" i="1"/>
  <c r="AA339" i="1" s="1"/>
  <c r="AI339" i="1" s="1"/>
  <c r="AQ339" i="1" s="1"/>
  <c r="AY339" i="1" s="1"/>
  <c r="Z339" i="1"/>
  <c r="AH339" i="1" s="1"/>
  <c r="AP339" i="1" s="1"/>
  <c r="AX339" i="1" s="1"/>
  <c r="Z266" i="2"/>
  <c r="Z265" i="2" s="1"/>
  <c r="Z320" i="2"/>
  <c r="Z319" i="2" s="1"/>
  <c r="Z298" i="1"/>
  <c r="AH298" i="1" s="1"/>
  <c r="Z285" i="1"/>
  <c r="AH285" i="1" s="1"/>
  <c r="Z256" i="2"/>
  <c r="Z255" i="2" s="1"/>
  <c r="Z254" i="2" s="1"/>
  <c r="T254" i="1"/>
  <c r="Z254" i="1"/>
  <c r="AH254" i="1" s="1"/>
  <c r="AP254" i="1" s="1"/>
  <c r="U235" i="1"/>
  <c r="AC235" i="1" s="1"/>
  <c r="AK235" i="1" s="1"/>
  <c r="AS235" i="1" s="1"/>
  <c r="BA235" i="1" s="1"/>
  <c r="Z235" i="1"/>
  <c r="AH235" i="1" s="1"/>
  <c r="AP235" i="1" s="1"/>
  <c r="AX235" i="1" s="1"/>
  <c r="T225" i="1"/>
  <c r="AB225" i="1" s="1"/>
  <c r="AJ225" i="1" s="1"/>
  <c r="AR225" i="1" s="1"/>
  <c r="AZ225" i="1" s="1"/>
  <c r="Z225" i="1"/>
  <c r="AH225" i="1" s="1"/>
  <c r="AP225" i="1" s="1"/>
  <c r="AX225" i="1" s="1"/>
  <c r="Z213" i="1"/>
  <c r="AH213" i="1" s="1"/>
  <c r="S199" i="1"/>
  <c r="AA199" i="1" s="1"/>
  <c r="AI199" i="1" s="1"/>
  <c r="AQ199" i="1" s="1"/>
  <c r="AY199" i="1" s="1"/>
  <c r="Z199" i="1"/>
  <c r="AH199" i="1" s="1"/>
  <c r="AP199" i="1" s="1"/>
  <c r="T174" i="1"/>
  <c r="AB174" i="1" s="1"/>
  <c r="AJ174" i="1" s="1"/>
  <c r="AR174" i="1" s="1"/>
  <c r="AZ174" i="1" s="1"/>
  <c r="Z174" i="1"/>
  <c r="AH174" i="1" s="1"/>
  <c r="AP174" i="1" s="1"/>
  <c r="AX174" i="1" s="1"/>
  <c r="T391" i="1"/>
  <c r="AB391" i="1" s="1"/>
  <c r="AJ391" i="1" s="1"/>
  <c r="AR391" i="1" s="1"/>
  <c r="AZ391" i="1" s="1"/>
  <c r="Z391" i="1"/>
  <c r="AH391" i="1" s="1"/>
  <c r="AP391" i="1" s="1"/>
  <c r="AX391" i="1" s="1"/>
  <c r="Z385" i="1"/>
  <c r="AH385" i="1" s="1"/>
  <c r="AP385" i="1" s="1"/>
  <c r="AX385" i="1" s="1"/>
  <c r="Z338" i="2"/>
  <c r="Z337" i="2" s="1"/>
  <c r="Z296" i="2"/>
  <c r="Z295" i="2" s="1"/>
  <c r="Z250" i="2"/>
  <c r="Z249" i="2" s="1"/>
  <c r="Z248" i="2" s="1"/>
  <c r="Z264" i="2"/>
  <c r="Z263" i="2" s="1"/>
  <c r="Z318" i="2"/>
  <c r="Z317" i="2" s="1"/>
  <c r="Z259" i="2"/>
  <c r="Z258" i="2" s="1"/>
  <c r="Z257" i="2" s="1"/>
  <c r="Z279" i="1"/>
  <c r="AH279" i="1" s="1"/>
  <c r="Z244" i="2"/>
  <c r="Z243" i="2" s="1"/>
  <c r="Z242" i="2" s="1"/>
  <c r="Z208" i="2"/>
  <c r="Z207" i="2" s="1"/>
  <c r="Z197" i="2"/>
  <c r="Z196" i="2" s="1"/>
  <c r="Z230" i="2"/>
  <c r="Z229" i="2" s="1"/>
  <c r="Z228" i="2" s="1"/>
  <c r="Z171" i="2"/>
  <c r="Z170" i="2" s="1"/>
  <c r="AB230" i="2"/>
  <c r="AB229" i="2" s="1"/>
  <c r="AB228" i="2" s="1"/>
  <c r="AB227" i="2" s="1"/>
  <c r="Z402" i="1"/>
  <c r="AH402" i="1" s="1"/>
  <c r="AP402" i="1" s="1"/>
  <c r="AX402" i="1" s="1"/>
  <c r="T390" i="1"/>
  <c r="AB390" i="1" s="1"/>
  <c r="AJ390" i="1" s="1"/>
  <c r="AR390" i="1" s="1"/>
  <c r="AZ390" i="1" s="1"/>
  <c r="Z390" i="1"/>
  <c r="AH390" i="1" s="1"/>
  <c r="AP390" i="1" s="1"/>
  <c r="AX390" i="1" s="1"/>
  <c r="T378" i="1"/>
  <c r="AB378" i="1" s="1"/>
  <c r="AJ378" i="1" s="1"/>
  <c r="AR378" i="1" s="1"/>
  <c r="AZ378" i="1" s="1"/>
  <c r="Z378" i="1"/>
  <c r="AH378" i="1" s="1"/>
  <c r="AP378" i="1" s="1"/>
  <c r="AX378" i="1" s="1"/>
  <c r="T360" i="1"/>
  <c r="AB360" i="1" s="1"/>
  <c r="AJ360" i="1" s="1"/>
  <c r="AR360" i="1" s="1"/>
  <c r="Z360" i="1"/>
  <c r="AH360" i="1" s="1"/>
  <c r="AP360" i="1" s="1"/>
  <c r="Z313" i="2"/>
  <c r="Z312" i="2" s="1"/>
  <c r="Z311" i="2" s="1"/>
  <c r="Z310" i="2" s="1"/>
  <c r="Z309" i="2" s="1"/>
  <c r="S332" i="1"/>
  <c r="AA332" i="1" s="1"/>
  <c r="AI332" i="1" s="1"/>
  <c r="AQ332" i="1" s="1"/>
  <c r="AY332" i="1" s="1"/>
  <c r="Z332" i="1"/>
  <c r="AH332" i="1" s="1"/>
  <c r="AP332" i="1" s="1"/>
  <c r="AX332" i="1" s="1"/>
  <c r="Z262" i="2"/>
  <c r="Z261" i="2" s="1"/>
  <c r="Z328" i="2"/>
  <c r="Z327" i="2" s="1"/>
  <c r="Z326" i="2" s="1"/>
  <c r="Z276" i="1"/>
  <c r="AH276" i="1" s="1"/>
  <c r="Z263" i="1"/>
  <c r="T251" i="1"/>
  <c r="Z251" i="1"/>
  <c r="T230" i="1"/>
  <c r="AB230" i="1" s="1"/>
  <c r="AJ230" i="1" s="1"/>
  <c r="AR230" i="1" s="1"/>
  <c r="AZ230" i="1" s="1"/>
  <c r="Z230" i="1"/>
  <c r="AH230" i="1" s="1"/>
  <c r="AP230" i="1" s="1"/>
  <c r="AX230" i="1" s="1"/>
  <c r="T220" i="1"/>
  <c r="AB220" i="1" s="1"/>
  <c r="AJ220" i="1" s="1"/>
  <c r="AR220" i="1" s="1"/>
  <c r="AZ220" i="1" s="1"/>
  <c r="Z220" i="1"/>
  <c r="AH220" i="1" s="1"/>
  <c r="AP220" i="1" s="1"/>
  <c r="S206" i="1"/>
  <c r="AA206" i="1" s="1"/>
  <c r="AI206" i="1" s="1"/>
  <c r="AQ206" i="1" s="1"/>
  <c r="AY206" i="1" s="1"/>
  <c r="Z206" i="1"/>
  <c r="AH206" i="1" s="1"/>
  <c r="AP206" i="1" s="1"/>
  <c r="AX206" i="1" s="1"/>
  <c r="Z216" i="2"/>
  <c r="Z215" i="2" s="1"/>
  <c r="Z214" i="2" s="1"/>
  <c r="Z213" i="2" s="1"/>
  <c r="Z212" i="2" s="1"/>
  <c r="U169" i="1"/>
  <c r="AC169" i="1" s="1"/>
  <c r="AK169" i="1" s="1"/>
  <c r="AS169" i="1" s="1"/>
  <c r="BA169" i="1" s="1"/>
  <c r="Z169" i="1"/>
  <c r="AH169" i="1" s="1"/>
  <c r="AP169" i="1" s="1"/>
  <c r="AX169" i="1" s="1"/>
  <c r="O86" i="1"/>
  <c r="Z399" i="1"/>
  <c r="AH399" i="1" s="1"/>
  <c r="AP399" i="1" s="1"/>
  <c r="AX399" i="1" s="1"/>
  <c r="T389" i="1"/>
  <c r="AB389" i="1" s="1"/>
  <c r="AJ389" i="1" s="1"/>
  <c r="AR389" i="1" s="1"/>
  <c r="AZ389" i="1" s="1"/>
  <c r="Z389" i="1"/>
  <c r="AH389" i="1" s="1"/>
  <c r="AP389" i="1" s="1"/>
  <c r="AX389" i="1" s="1"/>
  <c r="Z346" i="2"/>
  <c r="Z345" i="2" s="1"/>
  <c r="Z344" i="2" s="1"/>
  <c r="Z358" i="1"/>
  <c r="AH358" i="1" s="1"/>
  <c r="AP358" i="1" s="1"/>
  <c r="AX358" i="1" s="1"/>
  <c r="S340" i="1"/>
  <c r="AA340" i="1" s="1"/>
  <c r="AI340" i="1" s="1"/>
  <c r="AQ340" i="1" s="1"/>
  <c r="AY340" i="1" s="1"/>
  <c r="Z340" i="1"/>
  <c r="AH340" i="1" s="1"/>
  <c r="Z288" i="2"/>
  <c r="Z287" i="2" s="1"/>
  <c r="Z239" i="2"/>
  <c r="Z238" i="2" s="1"/>
  <c r="Z237" i="2" s="1"/>
  <c r="Z236" i="2" s="1"/>
  <c r="Z235" i="2" s="1"/>
  <c r="Z301" i="1"/>
  <c r="AH301" i="1" s="1"/>
  <c r="Z325" i="2"/>
  <c r="Z324" i="2" s="1"/>
  <c r="Z323" i="2" s="1"/>
  <c r="Z273" i="1"/>
  <c r="AH273" i="1" s="1"/>
  <c r="Z247" i="2"/>
  <c r="Z246" i="2" s="1"/>
  <c r="Z245" i="2" s="1"/>
  <c r="Z202" i="2"/>
  <c r="Z201" i="2" s="1"/>
  <c r="Z215" i="1"/>
  <c r="AH215" i="1" s="1"/>
  <c r="Z357" i="2"/>
  <c r="Z356" i="2" s="1"/>
  <c r="Z355" i="2" s="1"/>
  <c r="Z354" i="2" s="1"/>
  <c r="Z189" i="2"/>
  <c r="Z188" i="2" s="1"/>
  <c r="Z187" i="2" s="1"/>
  <c r="Z186" i="2" s="1"/>
  <c r="Z163" i="2"/>
  <c r="Z162" i="2" s="1"/>
  <c r="T161" i="1"/>
  <c r="AB161" i="1" s="1"/>
  <c r="AJ161" i="1" s="1"/>
  <c r="AR161" i="1" s="1"/>
  <c r="AZ161" i="1" s="1"/>
  <c r="Z161" i="1"/>
  <c r="AH161" i="1" s="1"/>
  <c r="AP161" i="1" s="1"/>
  <c r="AX161" i="1" s="1"/>
  <c r="T145" i="1"/>
  <c r="AB145" i="1" s="1"/>
  <c r="AJ145" i="1" s="1"/>
  <c r="AR145" i="1" s="1"/>
  <c r="AZ145" i="1" s="1"/>
  <c r="Z145" i="1"/>
  <c r="AH145" i="1" s="1"/>
  <c r="AP145" i="1" s="1"/>
  <c r="AX145" i="1" s="1"/>
  <c r="Z130" i="1"/>
  <c r="AH130" i="1" s="1"/>
  <c r="AP130" i="1" s="1"/>
  <c r="AX130" i="1" s="1"/>
  <c r="S112" i="1"/>
  <c r="AA112" i="1" s="1"/>
  <c r="AI112" i="1" s="1"/>
  <c r="AQ112" i="1" s="1"/>
  <c r="AY112" i="1" s="1"/>
  <c r="Z112" i="1"/>
  <c r="AH112" i="1" s="1"/>
  <c r="AP112" i="1" s="1"/>
  <c r="AX112" i="1" s="1"/>
  <c r="T96" i="1"/>
  <c r="AB96" i="1" s="1"/>
  <c r="AJ96" i="1" s="1"/>
  <c r="Z96" i="1"/>
  <c r="Z158" i="2"/>
  <c r="Z157" i="2" s="1"/>
  <c r="Z156" i="2" s="1"/>
  <c r="Z113" i="2"/>
  <c r="Z112" i="2" s="1"/>
  <c r="Z111" i="2" s="1"/>
  <c r="Z92" i="2"/>
  <c r="Z91" i="2" s="1"/>
  <c r="Z90" i="2" s="1"/>
  <c r="Z20" i="2"/>
  <c r="Z19" i="2" s="1"/>
  <c r="Z144" i="2"/>
  <c r="Z143" i="2" s="1"/>
  <c r="Z142" i="2" s="1"/>
  <c r="Z141" i="2" s="1"/>
  <c r="T153" i="1"/>
  <c r="AB153" i="1" s="1"/>
  <c r="AJ153" i="1" s="1"/>
  <c r="AR153" i="1" s="1"/>
  <c r="AZ153" i="1" s="1"/>
  <c r="Z153" i="1"/>
  <c r="AH153" i="1" s="1"/>
  <c r="AP153" i="1" s="1"/>
  <c r="AX153" i="1" s="1"/>
  <c r="T139" i="1"/>
  <c r="AB139" i="1" s="1"/>
  <c r="AJ139" i="1" s="1"/>
  <c r="AR139" i="1" s="1"/>
  <c r="AZ139" i="1" s="1"/>
  <c r="Z139" i="1"/>
  <c r="AH139" i="1" s="1"/>
  <c r="AP139" i="1" s="1"/>
  <c r="AX139" i="1" s="1"/>
  <c r="T123" i="1"/>
  <c r="AB123" i="1" s="1"/>
  <c r="AJ123" i="1" s="1"/>
  <c r="AR123" i="1" s="1"/>
  <c r="AZ123" i="1" s="1"/>
  <c r="Z123" i="1"/>
  <c r="AH123" i="1" s="1"/>
  <c r="AP123" i="1" s="1"/>
  <c r="AX123" i="1" s="1"/>
  <c r="T106" i="1"/>
  <c r="AB106" i="1" s="1"/>
  <c r="AJ106" i="1" s="1"/>
  <c r="AR106" i="1" s="1"/>
  <c r="AZ106" i="1" s="1"/>
  <c r="Z106" i="1"/>
  <c r="AH106" i="1" s="1"/>
  <c r="AP106" i="1" s="1"/>
  <c r="AX106" i="1" s="1"/>
  <c r="Z150" i="2"/>
  <c r="Z149" i="2" s="1"/>
  <c r="Z148" i="2" s="1"/>
  <c r="Z104" i="2"/>
  <c r="Z103" i="2" s="1"/>
  <c r="Z102" i="2" s="1"/>
  <c r="Z101" i="2"/>
  <c r="Z100" i="2" s="1"/>
  <c r="Z99" i="2" s="1"/>
  <c r="Z130" i="2"/>
  <c r="Z129" i="2" s="1"/>
  <c r="Z128" i="2" s="1"/>
  <c r="Z63" i="2"/>
  <c r="Z62" i="2" s="1"/>
  <c r="Z70" i="1"/>
  <c r="Z78" i="2"/>
  <c r="Z77" i="2" s="1"/>
  <c r="T45" i="1"/>
  <c r="Z45" i="1"/>
  <c r="AH45" i="1" s="1"/>
  <c r="AP45" i="1" s="1"/>
  <c r="AX45" i="1" s="1"/>
  <c r="Z121" i="2"/>
  <c r="Z120" i="2" s="1"/>
  <c r="Z119" i="2" s="1"/>
  <c r="Z118" i="2" s="1"/>
  <c r="Z117" i="2" s="1"/>
  <c r="Z33" i="1"/>
  <c r="Z32" i="1" s="1"/>
  <c r="Z31" i="1" s="1"/>
  <c r="T21" i="1"/>
  <c r="AB21" i="1" s="1"/>
  <c r="AJ21" i="1" s="1"/>
  <c r="AR21" i="1" s="1"/>
  <c r="AZ21" i="1" s="1"/>
  <c r="Z21" i="1"/>
  <c r="AH21" i="1" s="1"/>
  <c r="AP21" i="1" s="1"/>
  <c r="AX21" i="1" s="1"/>
  <c r="Z61" i="2"/>
  <c r="Z60" i="2" s="1"/>
  <c r="Z79" i="1"/>
  <c r="Z70" i="2"/>
  <c r="Z69" i="2" s="1"/>
  <c r="Z68" i="2" s="1"/>
  <c r="Z59" i="1"/>
  <c r="Z58" i="1" s="1"/>
  <c r="Z17" i="2"/>
  <c r="Z16" i="2" s="1"/>
  <c r="Z41" i="1"/>
  <c r="Z56" i="2"/>
  <c r="Z55" i="2" s="1"/>
  <c r="Z54" i="2" s="1"/>
  <c r="Z29" i="1"/>
  <c r="Z28" i="1" s="1"/>
  <c r="Z18" i="1"/>
  <c r="Z30" i="2"/>
  <c r="Z29" i="2" s="1"/>
  <c r="S89" i="1"/>
  <c r="Z89" i="1"/>
  <c r="Z82" i="2"/>
  <c r="Z81" i="2" s="1"/>
  <c r="Z74" i="1"/>
  <c r="Z53" i="1"/>
  <c r="Z52" i="1" s="1"/>
  <c r="Z50" i="2"/>
  <c r="Z49" i="2" s="1"/>
  <c r="Z48" i="2" s="1"/>
  <c r="S40" i="1"/>
  <c r="AA40" i="1" s="1"/>
  <c r="AI40" i="1" s="1"/>
  <c r="AQ40" i="1" s="1"/>
  <c r="AY40" i="1" s="1"/>
  <c r="Z40" i="1"/>
  <c r="AH40" i="1" s="1"/>
  <c r="AP40" i="1" s="1"/>
  <c r="AX40" i="1" s="1"/>
  <c r="Z26" i="1"/>
  <c r="Z25" i="1" s="1"/>
  <c r="Z47" i="2"/>
  <c r="Z46" i="2" s="1"/>
  <c r="Z45" i="2" s="1"/>
  <c r="T17" i="1"/>
  <c r="Z17" i="1"/>
  <c r="AH17" i="1" s="1"/>
  <c r="AP17" i="1" s="1"/>
  <c r="AX17" i="1" s="1"/>
  <c r="T84" i="1"/>
  <c r="AB84" i="1" s="1"/>
  <c r="AJ84" i="1" s="1"/>
  <c r="AR84" i="1" s="1"/>
  <c r="AZ84" i="1" s="1"/>
  <c r="Z84" i="1"/>
  <c r="AH84" i="1" s="1"/>
  <c r="AP84" i="1" s="1"/>
  <c r="AX84" i="1" s="1"/>
  <c r="Z80" i="2"/>
  <c r="Z79" i="2" s="1"/>
  <c r="Z72" i="1"/>
  <c r="Z41" i="2"/>
  <c r="Z40" i="2" s="1"/>
  <c r="Z39" i="2" s="1"/>
  <c r="Z47" i="1"/>
  <c r="Z46" i="1" s="1"/>
  <c r="S38" i="1"/>
  <c r="AA38" i="1" s="1"/>
  <c r="AI38" i="1" s="1"/>
  <c r="AQ38" i="1" s="1"/>
  <c r="AY38" i="1" s="1"/>
  <c r="Z38" i="1"/>
  <c r="AH38" i="1" s="1"/>
  <c r="AP38" i="1" s="1"/>
  <c r="AX38" i="1" s="1"/>
  <c r="T24" i="1"/>
  <c r="AB24" i="1" s="1"/>
  <c r="AJ24" i="1" s="1"/>
  <c r="AR24" i="1" s="1"/>
  <c r="AZ24" i="1" s="1"/>
  <c r="Z24" i="1"/>
  <c r="AH24" i="1" s="1"/>
  <c r="AP24" i="1" s="1"/>
  <c r="AX24" i="1" s="1"/>
  <c r="R13" i="1"/>
  <c r="R12" i="1" s="1"/>
  <c r="Z14" i="1"/>
  <c r="AH14" i="1" s="1"/>
  <c r="AP14" i="1" s="1"/>
  <c r="AX14" i="1" s="1"/>
  <c r="S213" i="1"/>
  <c r="AA213" i="1" s="1"/>
  <c r="AI213" i="1" s="1"/>
  <c r="S309" i="1"/>
  <c r="Q203" i="1"/>
  <c r="S263" i="1"/>
  <c r="Q264" i="1"/>
  <c r="N264" i="1"/>
  <c r="S231" i="1"/>
  <c r="AA231" i="1" s="1"/>
  <c r="AI231" i="1" s="1"/>
  <c r="AQ231" i="1" s="1"/>
  <c r="AY231" i="1" s="1"/>
  <c r="Q124" i="1"/>
  <c r="U309" i="1"/>
  <c r="M15" i="1"/>
  <c r="S343" i="1"/>
  <c r="AA343" i="1" s="1"/>
  <c r="AI343" i="1" s="1"/>
  <c r="AQ343" i="1" s="1"/>
  <c r="AY343" i="1" s="1"/>
  <c r="T402" i="1"/>
  <c r="AB402" i="1" s="1"/>
  <c r="AJ402" i="1" s="1"/>
  <c r="AR402" i="1" s="1"/>
  <c r="AZ402" i="1" s="1"/>
  <c r="Q170" i="1"/>
  <c r="U151" i="1"/>
  <c r="U318" i="1"/>
  <c r="AC318" i="1" s="1"/>
  <c r="AK318" i="1" s="1"/>
  <c r="AS318" i="1" s="1"/>
  <c r="BA318" i="1" s="1"/>
  <c r="U218" i="1"/>
  <c r="AC218" i="1" s="1"/>
  <c r="AK218" i="1" s="1"/>
  <c r="AS218" i="1" s="1"/>
  <c r="BA218" i="1" s="1"/>
  <c r="T231" i="1"/>
  <c r="AB231" i="1" s="1"/>
  <c r="AJ231" i="1" s="1"/>
  <c r="AR231" i="1" s="1"/>
  <c r="AZ231" i="1" s="1"/>
  <c r="S78" i="1"/>
  <c r="S356" i="1"/>
  <c r="P300" i="1"/>
  <c r="P299" i="1" s="1"/>
  <c r="T358" i="1"/>
  <c r="AB358" i="1" s="1"/>
  <c r="AJ358" i="1" s="1"/>
  <c r="AR358" i="1" s="1"/>
  <c r="AZ358" i="1" s="1"/>
  <c r="S374" i="1"/>
  <c r="AA374" i="1" s="1"/>
  <c r="AI374" i="1" s="1"/>
  <c r="AQ374" i="1" s="1"/>
  <c r="AY374" i="1" s="1"/>
  <c r="Q36" i="1"/>
  <c r="Q35" i="1" s="1"/>
  <c r="L36" i="1"/>
  <c r="U36" i="1"/>
  <c r="S284" i="1"/>
  <c r="L69" i="1"/>
  <c r="L68" i="1" s="1"/>
  <c r="L67" i="1" s="1"/>
  <c r="P312" i="1"/>
  <c r="S159" i="1"/>
  <c r="AA159" i="1" s="1"/>
  <c r="AI159" i="1" s="1"/>
  <c r="AQ159" i="1" s="1"/>
  <c r="AY159" i="1" s="1"/>
  <c r="T14" i="1"/>
  <c r="AB14" i="1" s="1"/>
  <c r="AJ14" i="1" s="1"/>
  <c r="AR14" i="1" s="1"/>
  <c r="AZ14" i="1" s="1"/>
  <c r="P23" i="1"/>
  <c r="P22" i="1" s="1"/>
  <c r="P35" i="2"/>
  <c r="P34" i="2" s="1"/>
  <c r="P33" i="2" s="1"/>
  <c r="P20" i="1"/>
  <c r="P32" i="2"/>
  <c r="P31" i="2" s="1"/>
  <c r="O33" i="1"/>
  <c r="O32" i="1" s="1"/>
  <c r="O31" i="1" s="1"/>
  <c r="O121" i="2"/>
  <c r="O120" i="2" s="1"/>
  <c r="O119" i="2" s="1"/>
  <c r="O118" i="2" s="1"/>
  <c r="O117" i="2" s="1"/>
  <c r="P44" i="1"/>
  <c r="P43" i="1" s="1"/>
  <c r="P38" i="2"/>
  <c r="P37" i="2" s="1"/>
  <c r="P36" i="2" s="1"/>
  <c r="Q78" i="2"/>
  <c r="Q77" i="2" s="1"/>
  <c r="P119" i="1"/>
  <c r="P118" i="1" s="1"/>
  <c r="P101" i="2"/>
  <c r="P100" i="2" s="1"/>
  <c r="P99" i="2" s="1"/>
  <c r="P122" i="1"/>
  <c r="P121" i="1" s="1"/>
  <c r="P107" i="2"/>
  <c r="P106" i="2" s="1"/>
  <c r="P105" i="2" s="1"/>
  <c r="O126" i="1"/>
  <c r="O125" i="1" s="1"/>
  <c r="O92" i="2"/>
  <c r="O91" i="2" s="1"/>
  <c r="O90" i="2" s="1"/>
  <c r="P135" i="1"/>
  <c r="P134" i="1" s="1"/>
  <c r="P104" i="2"/>
  <c r="P103" i="2" s="1"/>
  <c r="P102" i="2" s="1"/>
  <c r="P138" i="1"/>
  <c r="P137" i="1" s="1"/>
  <c r="P110" i="2"/>
  <c r="P109" i="2" s="1"/>
  <c r="P108" i="2" s="1"/>
  <c r="Q171" i="2"/>
  <c r="Q170" i="2" s="1"/>
  <c r="P224" i="1"/>
  <c r="P200" i="2"/>
  <c r="P199" i="2" s="1"/>
  <c r="P226" i="1"/>
  <c r="P202" i="2"/>
  <c r="P201" i="2" s="1"/>
  <c r="P253" i="1"/>
  <c r="P252" i="1" s="1"/>
  <c r="P269" i="2"/>
  <c r="P268" i="2" s="1"/>
  <c r="P267" i="2" s="1"/>
  <c r="P275" i="2"/>
  <c r="P274" i="2" s="1"/>
  <c r="P273" i="2" s="1"/>
  <c r="P269" i="1"/>
  <c r="P268" i="1" s="1"/>
  <c r="P256" i="2"/>
  <c r="P255" i="2" s="1"/>
  <c r="P254" i="2" s="1"/>
  <c r="P275" i="1"/>
  <c r="P274" i="1" s="1"/>
  <c r="P278" i="1"/>
  <c r="P277" i="1" s="1"/>
  <c r="P297" i="1"/>
  <c r="P296" i="1" s="1"/>
  <c r="P320" i="2"/>
  <c r="P319" i="2" s="1"/>
  <c r="O305" i="2"/>
  <c r="P364" i="2"/>
  <c r="P363" i="2" s="1"/>
  <c r="P362" i="2" s="1"/>
  <c r="P361" i="2" s="1"/>
  <c r="P378" i="2"/>
  <c r="P377" i="2" s="1"/>
  <c r="Q384" i="2"/>
  <c r="Q383" i="2" s="1"/>
  <c r="Q382" i="2" s="1"/>
  <c r="Q373" i="2" s="1"/>
  <c r="Q353" i="2" s="1"/>
  <c r="T18" i="1"/>
  <c r="AB18" i="1" s="1"/>
  <c r="AJ18" i="1" s="1"/>
  <c r="AR18" i="1" s="1"/>
  <c r="AZ18" i="1" s="1"/>
  <c r="T30" i="2"/>
  <c r="T29" i="2" s="1"/>
  <c r="T50" i="2"/>
  <c r="T49" i="2" s="1"/>
  <c r="T48" i="2" s="1"/>
  <c r="T61" i="2"/>
  <c r="T60" i="2" s="1"/>
  <c r="T144" i="2"/>
  <c r="T143" i="2" s="1"/>
  <c r="T142" i="2" s="1"/>
  <c r="T141" i="2" s="1"/>
  <c r="S109" i="1"/>
  <c r="AA109" i="1" s="1"/>
  <c r="AI109" i="1" s="1"/>
  <c r="AQ109" i="1" s="1"/>
  <c r="AY109" i="1" s="1"/>
  <c r="S20" i="2"/>
  <c r="S19" i="2" s="1"/>
  <c r="S92" i="2"/>
  <c r="S91" i="2" s="1"/>
  <c r="S90" i="2" s="1"/>
  <c r="T138" i="1"/>
  <c r="T110" i="2"/>
  <c r="T109" i="2" s="1"/>
  <c r="T108" i="2" s="1"/>
  <c r="S141" i="1"/>
  <c r="S113" i="2"/>
  <c r="S112" i="2" s="1"/>
  <c r="S111" i="2" s="1"/>
  <c r="T144" i="1"/>
  <c r="T116" i="2"/>
  <c r="T115" i="2" s="1"/>
  <c r="T114" i="2" s="1"/>
  <c r="S151" i="1"/>
  <c r="T157" i="1"/>
  <c r="T158" i="2"/>
  <c r="T157" i="2" s="1"/>
  <c r="T156" i="2" s="1"/>
  <c r="T160" i="1"/>
  <c r="AB160" i="1" s="1"/>
  <c r="AJ160" i="1" s="1"/>
  <c r="AR160" i="1" s="1"/>
  <c r="AZ160" i="1" s="1"/>
  <c r="S173" i="1"/>
  <c r="S174" i="2"/>
  <c r="S173" i="2" s="1"/>
  <c r="S172" i="2" s="1"/>
  <c r="T186" i="1"/>
  <c r="T189" i="2"/>
  <c r="T188" i="2" s="1"/>
  <c r="T187" i="2" s="1"/>
  <c r="T186" i="2" s="1"/>
  <c r="T208" i="1"/>
  <c r="T359" i="2"/>
  <c r="T358" i="2" s="1"/>
  <c r="T224" i="1"/>
  <c r="AB224" i="1" s="1"/>
  <c r="AJ224" i="1" s="1"/>
  <c r="AR224" i="1" s="1"/>
  <c r="AZ224" i="1" s="1"/>
  <c r="S247" i="1"/>
  <c r="S247" i="2"/>
  <c r="S246" i="2" s="1"/>
  <c r="S245" i="2" s="1"/>
  <c r="T253" i="2"/>
  <c r="T252" i="2" s="1"/>
  <c r="T251" i="2" s="1"/>
  <c r="T269" i="2"/>
  <c r="T268" i="2" s="1"/>
  <c r="T267" i="2" s="1"/>
  <c r="S266" i="1"/>
  <c r="S244" i="2"/>
  <c r="S243" i="2" s="1"/>
  <c r="S242" i="2" s="1"/>
  <c r="T275" i="1"/>
  <c r="T294" i="1"/>
  <c r="T259" i="2"/>
  <c r="T258" i="2" s="1"/>
  <c r="T257" i="2" s="1"/>
  <c r="T297" i="1"/>
  <c r="T321" i="1"/>
  <c r="AB321" i="1" s="1"/>
  <c r="AJ321" i="1" s="1"/>
  <c r="AR321" i="1" s="1"/>
  <c r="AZ321" i="1" s="1"/>
  <c r="T264" i="2"/>
  <c r="T263" i="2" s="1"/>
  <c r="T333" i="1"/>
  <c r="AB333" i="1" s="1"/>
  <c r="AJ333" i="1" s="1"/>
  <c r="AR333" i="1" s="1"/>
  <c r="AZ333" i="1" s="1"/>
  <c r="U345" i="1"/>
  <c r="AC345" i="1" s="1"/>
  <c r="AK345" i="1" s="1"/>
  <c r="AS345" i="1" s="1"/>
  <c r="BA345" i="1" s="1"/>
  <c r="T338" i="2"/>
  <c r="T337" i="2" s="1"/>
  <c r="S383" i="1"/>
  <c r="S395" i="1"/>
  <c r="R384" i="2"/>
  <c r="R383" i="2" s="1"/>
  <c r="R382" i="2" s="1"/>
  <c r="R376" i="2"/>
  <c r="R375" i="2" s="1"/>
  <c r="R370" i="2"/>
  <c r="R369" i="2" s="1"/>
  <c r="R364" i="2"/>
  <c r="R363" i="2" s="1"/>
  <c r="R362" i="2" s="1"/>
  <c r="R361" i="2" s="1"/>
  <c r="R301" i="2"/>
  <c r="R300" i="2" s="1"/>
  <c r="R299" i="2" s="1"/>
  <c r="R304" i="2"/>
  <c r="R266" i="2"/>
  <c r="R265" i="2" s="1"/>
  <c r="R320" i="2"/>
  <c r="R319" i="2" s="1"/>
  <c r="R256" i="2"/>
  <c r="R255" i="2" s="1"/>
  <c r="R254" i="2" s="1"/>
  <c r="R269" i="2"/>
  <c r="R268" i="2" s="1"/>
  <c r="R267" i="2" s="1"/>
  <c r="R210" i="2"/>
  <c r="R209" i="2" s="1"/>
  <c r="R200" i="2"/>
  <c r="R199" i="2" s="1"/>
  <c r="R233" i="2"/>
  <c r="R232" i="2" s="1"/>
  <c r="R231" i="2" s="1"/>
  <c r="R174" i="2"/>
  <c r="R173" i="2" s="1"/>
  <c r="R172" i="2" s="1"/>
  <c r="R161" i="2"/>
  <c r="R160" i="2" s="1"/>
  <c r="R116" i="2"/>
  <c r="R115" i="2" s="1"/>
  <c r="R114" i="2" s="1"/>
  <c r="R95" i="2"/>
  <c r="R94" i="2" s="1"/>
  <c r="R93" i="2" s="1"/>
  <c r="R22" i="2"/>
  <c r="R21" i="2" s="1"/>
  <c r="R127" i="2"/>
  <c r="R126" i="2" s="1"/>
  <c r="R125" i="2" s="1"/>
  <c r="R124" i="2" s="1"/>
  <c r="R63" i="2"/>
  <c r="R62" i="2" s="1"/>
  <c r="R70" i="1"/>
  <c r="R78" i="2"/>
  <c r="R77" i="2" s="1"/>
  <c r="R44" i="1"/>
  <c r="R43" i="1" s="1"/>
  <c r="R38" i="2"/>
  <c r="R37" i="2" s="1"/>
  <c r="R36" i="2" s="1"/>
  <c r="R33" i="1"/>
  <c r="R32" i="1" s="1"/>
  <c r="R31" i="1" s="1"/>
  <c r="R121" i="2"/>
  <c r="R120" i="2" s="1"/>
  <c r="R119" i="2" s="1"/>
  <c r="R118" i="2" s="1"/>
  <c r="R117" i="2" s="1"/>
  <c r="R20" i="1"/>
  <c r="R32" i="2"/>
  <c r="R31" i="2" s="1"/>
  <c r="Q15" i="1"/>
  <c r="K15" i="1"/>
  <c r="P36" i="1"/>
  <c r="N69" i="1"/>
  <c r="N68" i="1" s="1"/>
  <c r="N67" i="1" s="1"/>
  <c r="Q72" i="1"/>
  <c r="Q80" i="2"/>
  <c r="Q79" i="2" s="1"/>
  <c r="O87" i="2"/>
  <c r="O86" i="2" s="1"/>
  <c r="O85" i="2" s="1"/>
  <c r="O84" i="2" s="1"/>
  <c r="O83" i="2" s="1"/>
  <c r="O141" i="1"/>
  <c r="O140" i="1" s="1"/>
  <c r="O113" i="2"/>
  <c r="O112" i="2" s="1"/>
  <c r="O111" i="2" s="1"/>
  <c r="O173" i="1"/>
  <c r="O172" i="1" s="1"/>
  <c r="O174" i="2"/>
  <c r="O173" i="2" s="1"/>
  <c r="O172" i="2" s="1"/>
  <c r="P186" i="1"/>
  <c r="P185" i="1" s="1"/>
  <c r="P184" i="1" s="1"/>
  <c r="P189" i="2"/>
  <c r="P188" i="2" s="1"/>
  <c r="P187" i="2" s="1"/>
  <c r="P186" i="2" s="1"/>
  <c r="P216" i="2"/>
  <c r="P215" i="2" s="1"/>
  <c r="P214" i="2" s="1"/>
  <c r="P213" i="2" s="1"/>
  <c r="P212" i="2" s="1"/>
  <c r="P211" i="2" s="1"/>
  <c r="P230" i="2"/>
  <c r="P229" i="2" s="1"/>
  <c r="P228" i="2" s="1"/>
  <c r="P227" i="2" s="1"/>
  <c r="O233" i="2"/>
  <c r="O232" i="2" s="1"/>
  <c r="O231" i="2" s="1"/>
  <c r="O227" i="2" s="1"/>
  <c r="P201" i="1"/>
  <c r="P200" i="1" s="1"/>
  <c r="P357" i="2"/>
  <c r="P356" i="2" s="1"/>
  <c r="P355" i="2" s="1"/>
  <c r="P208" i="1"/>
  <c r="P207" i="1" s="1"/>
  <c r="P359" i="2"/>
  <c r="P358" i="2" s="1"/>
  <c r="O212" i="1"/>
  <c r="O214" i="1"/>
  <c r="P219" i="1"/>
  <c r="P195" i="2"/>
  <c r="P194" i="2" s="1"/>
  <c r="P221" i="1"/>
  <c r="P197" i="2"/>
  <c r="P196" i="2" s="1"/>
  <c r="P229" i="1"/>
  <c r="P228" i="1" s="1"/>
  <c r="P205" i="2"/>
  <c r="P204" i="2" s="1"/>
  <c r="P203" i="2" s="1"/>
  <c r="Q208" i="2"/>
  <c r="Q207" i="2" s="1"/>
  <c r="Q234" i="1"/>
  <c r="Q210" i="2"/>
  <c r="Q209" i="2" s="1"/>
  <c r="O247" i="1"/>
  <c r="O246" i="1" s="1"/>
  <c r="O247" i="2"/>
  <c r="O246" i="2" s="1"/>
  <c r="O245" i="2" s="1"/>
  <c r="P253" i="2"/>
  <c r="P252" i="2" s="1"/>
  <c r="P251" i="2" s="1"/>
  <c r="O284" i="1"/>
  <c r="O283" i="1" s="1"/>
  <c r="P316" i="1"/>
  <c r="P315" i="1" s="1"/>
  <c r="P239" i="2"/>
  <c r="P238" i="2" s="1"/>
  <c r="P237" i="2" s="1"/>
  <c r="P236" i="2" s="1"/>
  <c r="P235" i="2" s="1"/>
  <c r="P319" i="1"/>
  <c r="P262" i="2"/>
  <c r="P261" i="2" s="1"/>
  <c r="P321" i="1"/>
  <c r="P264" i="2"/>
  <c r="P263" i="2" s="1"/>
  <c r="P266" i="2"/>
  <c r="P265" i="2" s="1"/>
  <c r="O342" i="1"/>
  <c r="O341" i="1" s="1"/>
  <c r="O313" i="2"/>
  <c r="O312" i="2" s="1"/>
  <c r="O311" i="2" s="1"/>
  <c r="O310" i="2" s="1"/>
  <c r="O309" i="2" s="1"/>
  <c r="O346" i="2"/>
  <c r="O345" i="2" s="1"/>
  <c r="O344" i="2" s="1"/>
  <c r="O343" i="2" s="1"/>
  <c r="O342" i="2" s="1"/>
  <c r="O329" i="2" s="1"/>
  <c r="P352" i="2"/>
  <c r="P351" i="2" s="1"/>
  <c r="P350" i="2" s="1"/>
  <c r="P343" i="2" s="1"/>
  <c r="P342" i="2" s="1"/>
  <c r="P368" i="2"/>
  <c r="P367" i="2" s="1"/>
  <c r="P370" i="2"/>
  <c r="P369" i="2" s="1"/>
  <c r="P372" i="2"/>
  <c r="P371" i="2" s="1"/>
  <c r="P381" i="2"/>
  <c r="P380" i="2" s="1"/>
  <c r="P379" i="2" s="1"/>
  <c r="T16" i="1"/>
  <c r="AB16" i="1" s="1"/>
  <c r="AJ16" i="1" s="1"/>
  <c r="AR16" i="1" s="1"/>
  <c r="AZ16" i="1" s="1"/>
  <c r="S33" i="1"/>
  <c r="S121" i="2"/>
  <c r="S120" i="2" s="1"/>
  <c r="S119" i="2" s="1"/>
  <c r="S118" i="2" s="1"/>
  <c r="S117" i="2" s="1"/>
  <c r="T38" i="2"/>
  <c r="T37" i="2" s="1"/>
  <c r="T36" i="2" s="1"/>
  <c r="U72" i="1"/>
  <c r="AC72" i="1" s="1"/>
  <c r="AK72" i="1" s="1"/>
  <c r="AS72" i="1" s="1"/>
  <c r="BA72" i="1" s="1"/>
  <c r="BB72" i="1" s="1"/>
  <c r="U80" i="2"/>
  <c r="U79" i="2" s="1"/>
  <c r="S82" i="2"/>
  <c r="S81" i="2" s="1"/>
  <c r="S76" i="2" s="1"/>
  <c r="S75" i="2" s="1"/>
  <c r="S74" i="2" s="1"/>
  <c r="S87" i="2"/>
  <c r="S86" i="2" s="1"/>
  <c r="S85" i="2" s="1"/>
  <c r="S84" i="2" s="1"/>
  <c r="S83" i="2" s="1"/>
  <c r="T138" i="2"/>
  <c r="T137" i="2" s="1"/>
  <c r="T136" i="2" s="1"/>
  <c r="T135" i="2" s="1"/>
  <c r="T134" i="2" s="1"/>
  <c r="T122" i="1"/>
  <c r="T107" i="2"/>
  <c r="T106" i="2" s="1"/>
  <c r="T105" i="2" s="1"/>
  <c r="T167" i="1"/>
  <c r="AB167" i="1" s="1"/>
  <c r="AJ167" i="1" s="1"/>
  <c r="AR167" i="1" s="1"/>
  <c r="AZ167" i="1" s="1"/>
  <c r="U171" i="2"/>
  <c r="U170" i="2" s="1"/>
  <c r="T191" i="1"/>
  <c r="T216" i="2"/>
  <c r="T215" i="2" s="1"/>
  <c r="T214" i="2" s="1"/>
  <c r="T213" i="2" s="1"/>
  <c r="T212" i="2" s="1"/>
  <c r="T211" i="2" s="1"/>
  <c r="T195" i="1"/>
  <c r="T230" i="2"/>
  <c r="T229" i="2" s="1"/>
  <c r="T228" i="2" s="1"/>
  <c r="T227" i="2" s="1"/>
  <c r="T201" i="1"/>
  <c r="T357" i="2"/>
  <c r="T356" i="2" s="1"/>
  <c r="T355" i="2" s="1"/>
  <c r="S205" i="1"/>
  <c r="S224" i="2"/>
  <c r="S223" i="2" s="1"/>
  <c r="S222" i="2" s="1"/>
  <c r="S218" i="2" s="1"/>
  <c r="S217" i="2" s="1"/>
  <c r="S211" i="2" s="1"/>
  <c r="T221" i="1"/>
  <c r="AB221" i="1" s="1"/>
  <c r="AJ221" i="1" s="1"/>
  <c r="AR221" i="1" s="1"/>
  <c r="AZ221" i="1" s="1"/>
  <c r="T197" i="2"/>
  <c r="T196" i="2" s="1"/>
  <c r="U234" i="1"/>
  <c r="AC234" i="1" s="1"/>
  <c r="AK234" i="1" s="1"/>
  <c r="AS234" i="1" s="1"/>
  <c r="BA234" i="1" s="1"/>
  <c r="U210" i="2"/>
  <c r="U209" i="2" s="1"/>
  <c r="T259" i="1"/>
  <c r="T275" i="2"/>
  <c r="T274" i="2" s="1"/>
  <c r="T273" i="2" s="1"/>
  <c r="T269" i="1"/>
  <c r="T256" i="2"/>
  <c r="T255" i="2" s="1"/>
  <c r="T254" i="2" s="1"/>
  <c r="S287" i="1"/>
  <c r="S325" i="2"/>
  <c r="S324" i="2" s="1"/>
  <c r="S323" i="2" s="1"/>
  <c r="S322" i="2" s="1"/>
  <c r="S321" i="2" s="1"/>
  <c r="T290" i="1"/>
  <c r="T328" i="2"/>
  <c r="T327" i="2" s="1"/>
  <c r="T326" i="2" s="1"/>
  <c r="T322" i="2" s="1"/>
  <c r="T321" i="2" s="1"/>
  <c r="T312" i="1"/>
  <c r="AB312" i="1" s="1"/>
  <c r="AJ312" i="1" s="1"/>
  <c r="AR312" i="1" s="1"/>
  <c r="AZ312" i="1" s="1"/>
  <c r="T320" i="2"/>
  <c r="T319" i="2" s="1"/>
  <c r="T239" i="2"/>
  <c r="T238" i="2" s="1"/>
  <c r="T237" i="2" s="1"/>
  <c r="T236" i="2" s="1"/>
  <c r="T235" i="2" s="1"/>
  <c r="T319" i="1"/>
  <c r="AB319" i="1" s="1"/>
  <c r="AJ319" i="1" s="1"/>
  <c r="AR319" i="1" s="1"/>
  <c r="AZ319" i="1" s="1"/>
  <c r="T262" i="2"/>
  <c r="T261" i="2" s="1"/>
  <c r="S304" i="2"/>
  <c r="S296" i="2"/>
  <c r="S295" i="2" s="1"/>
  <c r="T359" i="1"/>
  <c r="AB359" i="1" s="1"/>
  <c r="AJ359" i="1" s="1"/>
  <c r="AR359" i="1" s="1"/>
  <c r="AZ359" i="1" s="1"/>
  <c r="T336" i="2"/>
  <c r="T335" i="2" s="1"/>
  <c r="T368" i="2"/>
  <c r="T367" i="2" s="1"/>
  <c r="R368" i="2"/>
  <c r="R367" i="2" s="1"/>
  <c r="R338" i="2"/>
  <c r="R337" i="2" s="1"/>
  <c r="R296" i="2"/>
  <c r="R295" i="2" s="1"/>
  <c r="R250" i="2"/>
  <c r="R249" i="2" s="1"/>
  <c r="R248" i="2" s="1"/>
  <c r="R264" i="2"/>
  <c r="R263" i="2" s="1"/>
  <c r="R318" i="2"/>
  <c r="R317" i="2" s="1"/>
  <c r="R259" i="2"/>
  <c r="R258" i="2" s="1"/>
  <c r="R257" i="2" s="1"/>
  <c r="R244" i="2"/>
  <c r="R243" i="2" s="1"/>
  <c r="R242" i="2" s="1"/>
  <c r="R272" i="2"/>
  <c r="R271" i="2" s="1"/>
  <c r="R270" i="2" s="1"/>
  <c r="R208" i="2"/>
  <c r="R207" i="2" s="1"/>
  <c r="R206" i="2" s="1"/>
  <c r="R197" i="2"/>
  <c r="R196" i="2" s="1"/>
  <c r="R359" i="2"/>
  <c r="R358" i="2" s="1"/>
  <c r="R230" i="2"/>
  <c r="R229" i="2" s="1"/>
  <c r="R228" i="2" s="1"/>
  <c r="R171" i="2"/>
  <c r="R170" i="2" s="1"/>
  <c r="R158" i="2"/>
  <c r="R157" i="2" s="1"/>
  <c r="R156" i="2" s="1"/>
  <c r="R113" i="2"/>
  <c r="R112" i="2" s="1"/>
  <c r="R111" i="2" s="1"/>
  <c r="R92" i="2"/>
  <c r="R91" i="2" s="1"/>
  <c r="R90" i="2" s="1"/>
  <c r="R20" i="2"/>
  <c r="R19" i="2" s="1"/>
  <c r="R144" i="2"/>
  <c r="R143" i="2" s="1"/>
  <c r="R142" i="2" s="1"/>
  <c r="R141" i="2" s="1"/>
  <c r="R79" i="1"/>
  <c r="R61" i="2"/>
  <c r="R60" i="2" s="1"/>
  <c r="R59" i="1"/>
  <c r="R58" i="1" s="1"/>
  <c r="R70" i="2"/>
  <c r="R69" i="2" s="1"/>
  <c r="R68" i="2" s="1"/>
  <c r="R41" i="1"/>
  <c r="R17" i="2"/>
  <c r="R16" i="2" s="1"/>
  <c r="R29" i="1"/>
  <c r="R28" i="1" s="1"/>
  <c r="R56" i="2"/>
  <c r="R55" i="2" s="1"/>
  <c r="R54" i="2" s="1"/>
  <c r="R18" i="1"/>
  <c r="R30" i="2"/>
  <c r="R29" i="2" s="1"/>
  <c r="O15" i="1"/>
  <c r="N36" i="1"/>
  <c r="N35" i="1" s="1"/>
  <c r="P25" i="2"/>
  <c r="P24" i="2" s="1"/>
  <c r="P23" i="2" s="1"/>
  <c r="P26" i="1"/>
  <c r="P25" i="1" s="1"/>
  <c r="P47" i="2"/>
  <c r="P46" i="2" s="1"/>
  <c r="P45" i="2" s="1"/>
  <c r="O39" i="1"/>
  <c r="O15" i="2"/>
  <c r="O14" i="2" s="1"/>
  <c r="P53" i="1"/>
  <c r="P52" i="1" s="1"/>
  <c r="P50" i="2"/>
  <c r="P49" i="2" s="1"/>
  <c r="P48" i="2" s="1"/>
  <c r="O74" i="1"/>
  <c r="O82" i="2"/>
  <c r="O81" i="2" s="1"/>
  <c r="O76" i="2" s="1"/>
  <c r="O75" i="2" s="1"/>
  <c r="O74" i="2" s="1"/>
  <c r="P144" i="2"/>
  <c r="P143" i="2" s="1"/>
  <c r="P142" i="2" s="1"/>
  <c r="P141" i="2" s="1"/>
  <c r="P95" i="1"/>
  <c r="P94" i="1" s="1"/>
  <c r="P127" i="2"/>
  <c r="P126" i="2" s="1"/>
  <c r="P125" i="2" s="1"/>
  <c r="P124" i="2" s="1"/>
  <c r="P98" i="1"/>
  <c r="P97" i="1" s="1"/>
  <c r="P130" i="2"/>
  <c r="P129" i="2" s="1"/>
  <c r="P128" i="2" s="1"/>
  <c r="P144" i="1"/>
  <c r="P143" i="1" s="1"/>
  <c r="P116" i="2"/>
  <c r="P115" i="2" s="1"/>
  <c r="P114" i="2" s="1"/>
  <c r="P157" i="1"/>
  <c r="P156" i="1" s="1"/>
  <c r="P158" i="2"/>
  <c r="P157" i="2" s="1"/>
  <c r="P156" i="2" s="1"/>
  <c r="P160" i="1"/>
  <c r="P161" i="2"/>
  <c r="P160" i="2" s="1"/>
  <c r="P162" i="1"/>
  <c r="P163" i="2"/>
  <c r="P162" i="2" s="1"/>
  <c r="O205" i="1"/>
  <c r="O204" i="1" s="1"/>
  <c r="O224" i="2"/>
  <c r="O223" i="2" s="1"/>
  <c r="O222" i="2" s="1"/>
  <c r="O218" i="2" s="1"/>
  <c r="O217" i="2" s="1"/>
  <c r="O211" i="2" s="1"/>
  <c r="P256" i="1"/>
  <c r="P255" i="1" s="1"/>
  <c r="P272" i="2"/>
  <c r="P271" i="2" s="1"/>
  <c r="P270" i="2" s="1"/>
  <c r="O262" i="1"/>
  <c r="O261" i="1" s="1"/>
  <c r="O306" i="1"/>
  <c r="O305" i="1" s="1"/>
  <c r="O286" i="2"/>
  <c r="O285" i="2" s="1"/>
  <c r="Q309" i="1"/>
  <c r="Q308" i="1" s="1"/>
  <c r="O288" i="2"/>
  <c r="O287" i="2" s="1"/>
  <c r="Q344" i="1"/>
  <c r="O296" i="2"/>
  <c r="O295" i="2" s="1"/>
  <c r="T25" i="2"/>
  <c r="T24" i="2" s="1"/>
  <c r="T23" i="2" s="1"/>
  <c r="T23" i="1"/>
  <c r="T35" i="2"/>
  <c r="T34" i="2" s="1"/>
  <c r="T33" i="2" s="1"/>
  <c r="U56" i="2"/>
  <c r="U55" i="2" s="1"/>
  <c r="U54" i="2" s="1"/>
  <c r="U10" i="2" s="1"/>
  <c r="S41" i="1"/>
  <c r="AA41" i="1" s="1"/>
  <c r="AI41" i="1" s="1"/>
  <c r="AQ41" i="1" s="1"/>
  <c r="AY41" i="1" s="1"/>
  <c r="S17" i="2"/>
  <c r="S16" i="2" s="1"/>
  <c r="U78" i="2"/>
  <c r="U77" i="2" s="1"/>
  <c r="T83" i="1"/>
  <c r="AB83" i="1" s="1"/>
  <c r="AJ83" i="1" s="1"/>
  <c r="AR83" i="1" s="1"/>
  <c r="AZ83" i="1" s="1"/>
  <c r="T65" i="2"/>
  <c r="T64" i="2" s="1"/>
  <c r="T98" i="1"/>
  <c r="T130" i="2"/>
  <c r="T129" i="2" s="1"/>
  <c r="T128" i="2" s="1"/>
  <c r="T119" i="1"/>
  <c r="T101" i="2"/>
  <c r="T100" i="2" s="1"/>
  <c r="T99" i="2" s="1"/>
  <c r="T152" i="1"/>
  <c r="AB152" i="1" s="1"/>
  <c r="AJ152" i="1" s="1"/>
  <c r="AR152" i="1" s="1"/>
  <c r="AZ152" i="1" s="1"/>
  <c r="T153" i="2"/>
  <c r="T152" i="2" s="1"/>
  <c r="U168" i="1"/>
  <c r="AC168" i="1" s="1"/>
  <c r="AK168" i="1" s="1"/>
  <c r="AS168" i="1" s="1"/>
  <c r="BA168" i="1" s="1"/>
  <c r="S214" i="1"/>
  <c r="AA214" i="1" s="1"/>
  <c r="AI214" i="1" s="1"/>
  <c r="AQ214" i="1" s="1"/>
  <c r="AY214" i="1" s="1"/>
  <c r="T219" i="1"/>
  <c r="T195" i="2"/>
  <c r="T194" i="2" s="1"/>
  <c r="T229" i="1"/>
  <c r="T205" i="2"/>
  <c r="T204" i="2" s="1"/>
  <c r="T203" i="2" s="1"/>
  <c r="U208" i="2"/>
  <c r="U207" i="2" s="1"/>
  <c r="U206" i="2" s="1"/>
  <c r="U192" i="2" s="1"/>
  <c r="T272" i="1"/>
  <c r="T278" i="1"/>
  <c r="S306" i="1"/>
  <c r="S286" i="2"/>
  <c r="S285" i="2" s="1"/>
  <c r="T318" i="2"/>
  <c r="T317" i="2" s="1"/>
  <c r="U314" i="1"/>
  <c r="AC314" i="1" s="1"/>
  <c r="AK314" i="1" s="1"/>
  <c r="AS314" i="1" s="1"/>
  <c r="BA314" i="1" s="1"/>
  <c r="S335" i="1"/>
  <c r="S250" i="2"/>
  <c r="S249" i="2" s="1"/>
  <c r="S248" i="2" s="1"/>
  <c r="S305" i="2"/>
  <c r="S342" i="1"/>
  <c r="S313" i="2"/>
  <c r="S312" i="2" s="1"/>
  <c r="S311" i="2" s="1"/>
  <c r="S310" i="2" s="1"/>
  <c r="S309" i="2" s="1"/>
  <c r="S351" i="1"/>
  <c r="S301" i="2"/>
  <c r="S300" i="2" s="1"/>
  <c r="S299" i="2" s="1"/>
  <c r="T334" i="2"/>
  <c r="T333" i="2" s="1"/>
  <c r="S346" i="2"/>
  <c r="S345" i="2" s="1"/>
  <c r="S344" i="2" s="1"/>
  <c r="S343" i="2" s="1"/>
  <c r="S342" i="2" s="1"/>
  <c r="S329" i="2" s="1"/>
  <c r="T352" i="2"/>
  <c r="T351" i="2" s="1"/>
  <c r="T350" i="2" s="1"/>
  <c r="T343" i="2" s="1"/>
  <c r="T342" i="2" s="1"/>
  <c r="T372" i="2"/>
  <c r="T371" i="2" s="1"/>
  <c r="T396" i="1"/>
  <c r="AB396" i="1" s="1"/>
  <c r="AJ396" i="1" s="1"/>
  <c r="AR396" i="1" s="1"/>
  <c r="AZ396" i="1" s="1"/>
  <c r="T376" i="2"/>
  <c r="T375" i="2" s="1"/>
  <c r="R381" i="2"/>
  <c r="R380" i="2" s="1"/>
  <c r="R379" i="2" s="1"/>
  <c r="R352" i="2"/>
  <c r="R351" i="2" s="1"/>
  <c r="R350" i="2" s="1"/>
  <c r="R336" i="2"/>
  <c r="R335" i="2" s="1"/>
  <c r="R313" i="2"/>
  <c r="R312" i="2" s="1"/>
  <c r="R311" i="2" s="1"/>
  <c r="R310" i="2" s="1"/>
  <c r="R309" i="2" s="1"/>
  <c r="R293" i="2"/>
  <c r="R292" i="2" s="1"/>
  <c r="R291" i="2" s="1"/>
  <c r="R262" i="2"/>
  <c r="R261" i="2" s="1"/>
  <c r="R286" i="2"/>
  <c r="R285" i="2" s="1"/>
  <c r="R328" i="2"/>
  <c r="R327" i="2" s="1"/>
  <c r="R326" i="2" s="1"/>
  <c r="R253" i="2"/>
  <c r="R252" i="2" s="1"/>
  <c r="R251" i="2" s="1"/>
  <c r="R205" i="2"/>
  <c r="R204" i="2" s="1"/>
  <c r="R203" i="2" s="1"/>
  <c r="R195" i="2"/>
  <c r="R194" i="2" s="1"/>
  <c r="R193" i="2" s="1"/>
  <c r="R224" i="2"/>
  <c r="R223" i="2" s="1"/>
  <c r="R222" i="2" s="1"/>
  <c r="R218" i="2" s="1"/>
  <c r="R217" i="2" s="1"/>
  <c r="R216" i="2"/>
  <c r="R215" i="2" s="1"/>
  <c r="R214" i="2" s="1"/>
  <c r="R213" i="2" s="1"/>
  <c r="R212" i="2" s="1"/>
  <c r="R169" i="2"/>
  <c r="R168" i="2" s="1"/>
  <c r="R153" i="2"/>
  <c r="R152" i="2" s="1"/>
  <c r="R110" i="2"/>
  <c r="R109" i="2" s="1"/>
  <c r="R108" i="2" s="1"/>
  <c r="R107" i="2"/>
  <c r="R106" i="2" s="1"/>
  <c r="R105" i="2" s="1"/>
  <c r="R138" i="2"/>
  <c r="R137" i="2" s="1"/>
  <c r="R136" i="2" s="1"/>
  <c r="R135" i="2" s="1"/>
  <c r="R134" i="2" s="1"/>
  <c r="R87" i="2"/>
  <c r="R86" i="2" s="1"/>
  <c r="R85" i="2" s="1"/>
  <c r="R84" i="2" s="1"/>
  <c r="R83" i="2" s="1"/>
  <c r="R74" i="1"/>
  <c r="R82" i="2"/>
  <c r="R81" i="2" s="1"/>
  <c r="R53" i="1"/>
  <c r="R52" i="1" s="1"/>
  <c r="R50" i="2"/>
  <c r="R49" i="2" s="1"/>
  <c r="R48" i="2" s="1"/>
  <c r="R39" i="1"/>
  <c r="R15" i="2"/>
  <c r="R14" i="2" s="1"/>
  <c r="R26" i="1"/>
  <c r="R25" i="1" s="1"/>
  <c r="R47" i="2"/>
  <c r="R46" i="2" s="1"/>
  <c r="R45" i="2" s="1"/>
  <c r="R16" i="1"/>
  <c r="R28" i="2"/>
  <c r="R27" i="2" s="1"/>
  <c r="N15" i="1"/>
  <c r="M36" i="1"/>
  <c r="M35" i="1" s="1"/>
  <c r="P69" i="1"/>
  <c r="P68" i="1" s="1"/>
  <c r="P67" i="1" s="1"/>
  <c r="O37" i="1"/>
  <c r="O13" i="2"/>
  <c r="O12" i="2" s="1"/>
  <c r="P16" i="1"/>
  <c r="P28" i="2"/>
  <c r="P27" i="2" s="1"/>
  <c r="P18" i="1"/>
  <c r="P30" i="2"/>
  <c r="P29" i="2" s="1"/>
  <c r="Q29" i="1"/>
  <c r="Q28" i="1" s="1"/>
  <c r="Q56" i="2"/>
  <c r="Q55" i="2" s="1"/>
  <c r="Q54" i="2" s="1"/>
  <c r="Q10" i="2" s="1"/>
  <c r="O17" i="2"/>
  <c r="O16" i="2" s="1"/>
  <c r="P59" i="1"/>
  <c r="P58" i="1" s="1"/>
  <c r="P70" i="2"/>
  <c r="P69" i="2" s="1"/>
  <c r="P68" i="2" s="1"/>
  <c r="P79" i="1"/>
  <c r="P61" i="2"/>
  <c r="P60" i="2" s="1"/>
  <c r="P81" i="1"/>
  <c r="P63" i="2"/>
  <c r="P62" i="2" s="1"/>
  <c r="P83" i="1"/>
  <c r="P65" i="2"/>
  <c r="P64" i="2" s="1"/>
  <c r="P105" i="1"/>
  <c r="P104" i="1" s="1"/>
  <c r="P103" i="1" s="1"/>
  <c r="P138" i="2"/>
  <c r="P137" i="2" s="1"/>
  <c r="P136" i="2" s="1"/>
  <c r="P135" i="2" s="1"/>
  <c r="P134" i="2" s="1"/>
  <c r="O109" i="1"/>
  <c r="O20" i="2"/>
  <c r="O19" i="2" s="1"/>
  <c r="O111" i="1"/>
  <c r="O22" i="2"/>
  <c r="O21" i="2" s="1"/>
  <c r="O149" i="1"/>
  <c r="O148" i="1" s="1"/>
  <c r="O150" i="2"/>
  <c r="O149" i="2" s="1"/>
  <c r="O148" i="2" s="1"/>
  <c r="P152" i="1"/>
  <c r="P153" i="2"/>
  <c r="P152" i="2" s="1"/>
  <c r="Q168" i="1"/>
  <c r="Q169" i="2"/>
  <c r="Q168" i="2" s="1"/>
  <c r="O266" i="1"/>
  <c r="O265" i="1" s="1"/>
  <c r="O244" i="2"/>
  <c r="O243" i="2" s="1"/>
  <c r="O242" i="2" s="1"/>
  <c r="P272" i="1"/>
  <c r="P271" i="1" s="1"/>
  <c r="O287" i="1"/>
  <c r="O286" i="1" s="1"/>
  <c r="O325" i="2"/>
  <c r="O324" i="2" s="1"/>
  <c r="O323" i="2" s="1"/>
  <c r="O322" i="2" s="1"/>
  <c r="O321" i="2" s="1"/>
  <c r="P290" i="1"/>
  <c r="P289" i="1" s="1"/>
  <c r="P328" i="2"/>
  <c r="P327" i="2" s="1"/>
  <c r="P326" i="2" s="1"/>
  <c r="P322" i="2" s="1"/>
  <c r="P321" i="2" s="1"/>
  <c r="P294" i="1"/>
  <c r="P293" i="1" s="1"/>
  <c r="P292" i="1" s="1"/>
  <c r="P259" i="2"/>
  <c r="P258" i="2" s="1"/>
  <c r="P257" i="2" s="1"/>
  <c r="P318" i="2"/>
  <c r="P317" i="2" s="1"/>
  <c r="O331" i="1"/>
  <c r="O330" i="1" s="1"/>
  <c r="O329" i="1" s="1"/>
  <c r="O293" i="2"/>
  <c r="O292" i="2" s="1"/>
  <c r="O291" i="2" s="1"/>
  <c r="O335" i="1"/>
  <c r="O334" i="1" s="1"/>
  <c r="O250" i="2"/>
  <c r="O249" i="2" s="1"/>
  <c r="O248" i="2" s="1"/>
  <c r="O304" i="2"/>
  <c r="O351" i="1"/>
  <c r="O350" i="1" s="1"/>
  <c r="O301" i="2"/>
  <c r="O300" i="2" s="1"/>
  <c r="O299" i="2" s="1"/>
  <c r="P334" i="2"/>
  <c r="P333" i="2" s="1"/>
  <c r="P336" i="2"/>
  <c r="P335" i="2" s="1"/>
  <c r="P338" i="2"/>
  <c r="P337" i="2" s="1"/>
  <c r="P376" i="2"/>
  <c r="P375" i="2" s="1"/>
  <c r="T32" i="2"/>
  <c r="T31" i="2" s="1"/>
  <c r="T47" i="2"/>
  <c r="T46" i="2" s="1"/>
  <c r="T45" i="2" s="1"/>
  <c r="S39" i="1"/>
  <c r="AA39" i="1" s="1"/>
  <c r="AI39" i="1" s="1"/>
  <c r="AQ39" i="1" s="1"/>
  <c r="AY39" i="1" s="1"/>
  <c r="S15" i="2"/>
  <c r="S14" i="2" s="1"/>
  <c r="T70" i="2"/>
  <c r="T69" i="2" s="1"/>
  <c r="T68" i="2" s="1"/>
  <c r="T81" i="1"/>
  <c r="AB81" i="1" s="1"/>
  <c r="AJ81" i="1" s="1"/>
  <c r="AR81" i="1" s="1"/>
  <c r="AZ81" i="1" s="1"/>
  <c r="T63" i="2"/>
  <c r="T62" i="2" s="1"/>
  <c r="T95" i="1"/>
  <c r="T127" i="2"/>
  <c r="T126" i="2" s="1"/>
  <c r="T125" i="2" s="1"/>
  <c r="T124" i="2" s="1"/>
  <c r="S111" i="1"/>
  <c r="AA111" i="1" s="1"/>
  <c r="AI111" i="1" s="1"/>
  <c r="AQ111" i="1" s="1"/>
  <c r="AY111" i="1" s="1"/>
  <c r="S22" i="2"/>
  <c r="S21" i="2" s="1"/>
  <c r="T104" i="2"/>
  <c r="T103" i="2" s="1"/>
  <c r="T102" i="2" s="1"/>
  <c r="S149" i="1"/>
  <c r="S150" i="2"/>
  <c r="S149" i="2" s="1"/>
  <c r="S148" i="2" s="1"/>
  <c r="S147" i="2" s="1"/>
  <c r="T162" i="1"/>
  <c r="AB162" i="1" s="1"/>
  <c r="AJ162" i="1" s="1"/>
  <c r="AR162" i="1" s="1"/>
  <c r="AZ162" i="1" s="1"/>
  <c r="T163" i="2"/>
  <c r="T162" i="2" s="1"/>
  <c r="S212" i="1"/>
  <c r="AA212" i="1" s="1"/>
  <c r="AI212" i="1" s="1"/>
  <c r="AQ212" i="1" s="1"/>
  <c r="AY212" i="1" s="1"/>
  <c r="T226" i="1"/>
  <c r="AB226" i="1" s="1"/>
  <c r="AJ226" i="1" s="1"/>
  <c r="AR226" i="1" s="1"/>
  <c r="AZ226" i="1" s="1"/>
  <c r="T202" i="2"/>
  <c r="T201" i="2" s="1"/>
  <c r="T256" i="1"/>
  <c r="T272" i="2"/>
  <c r="T271" i="2" s="1"/>
  <c r="T270" i="2" s="1"/>
  <c r="T300" i="1"/>
  <c r="T323" i="1"/>
  <c r="AB323" i="1" s="1"/>
  <c r="AJ323" i="1" s="1"/>
  <c r="AR323" i="1" s="1"/>
  <c r="AZ323" i="1" s="1"/>
  <c r="T266" i="2"/>
  <c r="T265" i="2" s="1"/>
  <c r="S326" i="1"/>
  <c r="S288" i="2"/>
  <c r="S287" i="2" s="1"/>
  <c r="S331" i="1"/>
  <c r="S293" i="2"/>
  <c r="S292" i="2" s="1"/>
  <c r="S291" i="2" s="1"/>
  <c r="T364" i="2"/>
  <c r="T363" i="2" s="1"/>
  <c r="T362" i="2" s="1"/>
  <c r="T361" i="2" s="1"/>
  <c r="T381" i="2"/>
  <c r="T380" i="2" s="1"/>
  <c r="T379" i="2" s="1"/>
  <c r="T399" i="1"/>
  <c r="R378" i="2"/>
  <c r="R377" i="2" s="1"/>
  <c r="R372" i="2"/>
  <c r="R371" i="2" s="1"/>
  <c r="R346" i="2"/>
  <c r="R345" i="2" s="1"/>
  <c r="R344" i="2" s="1"/>
  <c r="R334" i="2"/>
  <c r="R333" i="2" s="1"/>
  <c r="R305" i="2"/>
  <c r="R288" i="2"/>
  <c r="R287" i="2" s="1"/>
  <c r="R239" i="2"/>
  <c r="R238" i="2" s="1"/>
  <c r="R237" i="2" s="1"/>
  <c r="R236" i="2" s="1"/>
  <c r="R235" i="2" s="1"/>
  <c r="R325" i="2"/>
  <c r="R324" i="2" s="1"/>
  <c r="R323" i="2" s="1"/>
  <c r="R275" i="2"/>
  <c r="R274" i="2" s="1"/>
  <c r="R273" i="2" s="1"/>
  <c r="R247" i="2"/>
  <c r="R246" i="2" s="1"/>
  <c r="R245" i="2" s="1"/>
  <c r="R202" i="2"/>
  <c r="R201" i="2" s="1"/>
  <c r="R357" i="2"/>
  <c r="R356" i="2" s="1"/>
  <c r="R355" i="2" s="1"/>
  <c r="R189" i="2"/>
  <c r="R188" i="2" s="1"/>
  <c r="R187" i="2" s="1"/>
  <c r="R186" i="2" s="1"/>
  <c r="R163" i="2"/>
  <c r="R162" i="2" s="1"/>
  <c r="R150" i="2"/>
  <c r="R149" i="2" s="1"/>
  <c r="R148" i="2" s="1"/>
  <c r="R104" i="2"/>
  <c r="R103" i="2" s="1"/>
  <c r="R102" i="2" s="1"/>
  <c r="R101" i="2"/>
  <c r="R100" i="2" s="1"/>
  <c r="R99" i="2" s="1"/>
  <c r="R130" i="2"/>
  <c r="R129" i="2" s="1"/>
  <c r="R128" i="2" s="1"/>
  <c r="R65" i="2"/>
  <c r="R64" i="2" s="1"/>
  <c r="R72" i="1"/>
  <c r="R80" i="2"/>
  <c r="R79" i="2" s="1"/>
  <c r="R47" i="1"/>
  <c r="R46" i="1" s="1"/>
  <c r="R41" i="2"/>
  <c r="R40" i="2" s="1"/>
  <c r="R39" i="2" s="1"/>
  <c r="R37" i="1"/>
  <c r="R13" i="2"/>
  <c r="R12" i="2" s="1"/>
  <c r="R23" i="1"/>
  <c r="R22" i="1" s="1"/>
  <c r="R35" i="2"/>
  <c r="R34" i="2" s="1"/>
  <c r="R33" i="2" s="1"/>
  <c r="R25" i="2"/>
  <c r="R24" i="2" s="1"/>
  <c r="R23" i="2" s="1"/>
  <c r="Q370" i="1"/>
  <c r="S346" i="1"/>
  <c r="AA346" i="1" s="1"/>
  <c r="AI346" i="1" s="1"/>
  <c r="AQ346" i="1" s="1"/>
  <c r="AY346" i="1" s="1"/>
  <c r="T345" i="1"/>
  <c r="P388" i="1"/>
  <c r="S318" i="1"/>
  <c r="AA318" i="1" s="1"/>
  <c r="AI318" i="1" s="1"/>
  <c r="AQ318" i="1" s="1"/>
  <c r="AY318" i="1" s="1"/>
  <c r="O151" i="1"/>
  <c r="U78" i="1"/>
  <c r="U344" i="1"/>
  <c r="AC344" i="1" s="1"/>
  <c r="AK344" i="1" s="1"/>
  <c r="AS344" i="1" s="1"/>
  <c r="BA344" i="1" s="1"/>
  <c r="Q292" i="1"/>
  <c r="T69" i="1"/>
  <c r="S223" i="1"/>
  <c r="T310" i="1"/>
  <c r="P203" i="1"/>
  <c r="O231" i="1"/>
  <c r="O346" i="1"/>
  <c r="N345" i="1"/>
  <c r="Q356" i="1"/>
  <c r="Q355" i="1" s="1"/>
  <c r="P361" i="1"/>
  <c r="U159" i="1"/>
  <c r="AC159" i="1" s="1"/>
  <c r="AK159" i="1" s="1"/>
  <c r="AS159" i="1" s="1"/>
  <c r="BA159" i="1" s="1"/>
  <c r="S218" i="1"/>
  <c r="AA218" i="1" s="1"/>
  <c r="AI218" i="1" s="1"/>
  <c r="AQ218" i="1" s="1"/>
  <c r="AY218" i="1" s="1"/>
  <c r="O41" i="1"/>
  <c r="O69" i="1"/>
  <c r="O68" i="1" s="1"/>
  <c r="O67" i="1" s="1"/>
  <c r="O117" i="1"/>
  <c r="O93" i="1"/>
  <c r="Q232" i="1"/>
  <c r="Q231" i="1" s="1"/>
  <c r="P231" i="1"/>
  <c r="Q333" i="1"/>
  <c r="Q328" i="1" s="1"/>
  <c r="U245" i="1"/>
  <c r="AC245" i="1" s="1"/>
  <c r="AK245" i="1" s="1"/>
  <c r="AS245" i="1" s="1"/>
  <c r="BA245" i="1" s="1"/>
  <c r="U395" i="1"/>
  <c r="AC395" i="1" s="1"/>
  <c r="AK395" i="1" s="1"/>
  <c r="AS395" i="1" s="1"/>
  <c r="BA395" i="1" s="1"/>
  <c r="Q70" i="1"/>
  <c r="Q69" i="1" s="1"/>
  <c r="Q68" i="1" s="1"/>
  <c r="Q67" i="1" s="1"/>
  <c r="O223" i="1"/>
  <c r="Q245" i="1"/>
  <c r="O318" i="1"/>
  <c r="O314" i="1" s="1"/>
  <c r="O354" i="1"/>
  <c r="O218" i="1"/>
  <c r="Q223" i="1"/>
  <c r="Q318" i="1"/>
  <c r="Q314" i="1" s="1"/>
  <c r="Q93" i="1"/>
  <c r="Q108" i="1"/>
  <c r="Q107" i="1" s="1"/>
  <c r="Q159" i="1"/>
  <c r="O167" i="1"/>
  <c r="Q211" i="1"/>
  <c r="Q210" i="1" s="1"/>
  <c r="Q218" i="1"/>
  <c r="U203" i="1"/>
  <c r="AC203" i="1" s="1"/>
  <c r="AK203" i="1" s="1"/>
  <c r="AS203" i="1" s="1"/>
  <c r="BA203" i="1" s="1"/>
  <c r="Q116" i="1"/>
  <c r="Q151" i="1"/>
  <c r="Q193" i="1"/>
  <c r="N231" i="1"/>
  <c r="P333" i="1"/>
  <c r="S15" i="1"/>
  <c r="T108" i="1"/>
  <c r="S117" i="1"/>
  <c r="AA117" i="1" s="1"/>
  <c r="AI117" i="1" s="1"/>
  <c r="AQ117" i="1" s="1"/>
  <c r="AY117" i="1" s="1"/>
  <c r="S167" i="1"/>
  <c r="AA167" i="1" s="1"/>
  <c r="AI167" i="1" s="1"/>
  <c r="AQ167" i="1" s="1"/>
  <c r="AY167" i="1" s="1"/>
  <c r="U333" i="1"/>
  <c r="AC333" i="1" s="1"/>
  <c r="AK333" i="1" s="1"/>
  <c r="AS333" i="1" s="1"/>
  <c r="BA333" i="1" s="1"/>
  <c r="U356" i="1"/>
  <c r="P78" i="1"/>
  <c r="P77" i="1" s="1"/>
  <c r="P76" i="1" s="1"/>
  <c r="Q395" i="1"/>
  <c r="S93" i="1"/>
  <c r="AA93" i="1" s="1"/>
  <c r="AI93" i="1" s="1"/>
  <c r="U108" i="1"/>
  <c r="U117" i="1"/>
  <c r="U223" i="1"/>
  <c r="AC223" i="1" s="1"/>
  <c r="AK223" i="1" s="1"/>
  <c r="AS223" i="1" s="1"/>
  <c r="BA223" i="1" s="1"/>
  <c r="O78" i="1"/>
  <c r="O77" i="1" s="1"/>
  <c r="O76" i="1" s="1"/>
  <c r="P345" i="1"/>
  <c r="Q354" i="1"/>
  <c r="U15" i="1"/>
  <c r="AC15" i="1" s="1"/>
  <c r="AK15" i="1" s="1"/>
  <c r="AS15" i="1" s="1"/>
  <c r="BA15" i="1" s="1"/>
  <c r="S69" i="1"/>
  <c r="U193" i="1"/>
  <c r="AC193" i="1" s="1"/>
  <c r="AK193" i="1" s="1"/>
  <c r="AS193" i="1" s="1"/>
  <c r="BA193" i="1" s="1"/>
  <c r="T211" i="1"/>
  <c r="U383" i="1"/>
  <c r="N78" i="1"/>
  <c r="N77" i="1" s="1"/>
  <c r="N76" i="1" s="1"/>
  <c r="O395" i="1"/>
  <c r="O394" i="1" s="1"/>
  <c r="O393" i="1" s="1"/>
  <c r="O392" i="1" s="1"/>
  <c r="U93" i="1"/>
  <c r="AC93" i="1" s="1"/>
  <c r="AK93" i="1" s="1"/>
  <c r="U211" i="1"/>
  <c r="Q78" i="1"/>
  <c r="Q77" i="1" s="1"/>
  <c r="Q76" i="1" s="1"/>
  <c r="O11" i="1"/>
  <c r="T357" i="1"/>
  <c r="AB357" i="1" s="1"/>
  <c r="AJ357" i="1" s="1"/>
  <c r="AR357" i="1" s="1"/>
  <c r="AZ357" i="1" s="1"/>
  <c r="S373" i="1"/>
  <c r="T384" i="1"/>
  <c r="AB384" i="1" s="1"/>
  <c r="AJ384" i="1" s="1"/>
  <c r="AR384" i="1" s="1"/>
  <c r="AZ384" i="1" s="1"/>
  <c r="U70" i="1"/>
  <c r="T368" i="1"/>
  <c r="T387" i="1"/>
  <c r="T401" i="1"/>
  <c r="AB401" i="1" s="1"/>
  <c r="AJ401" i="1" s="1"/>
  <c r="AR401" i="1" s="1"/>
  <c r="AZ401" i="1" s="1"/>
  <c r="S338" i="1"/>
  <c r="U407" i="1"/>
  <c r="AC407" i="1" s="1"/>
  <c r="AK407" i="1" s="1"/>
  <c r="AS407" i="1" s="1"/>
  <c r="BA407" i="1" s="1"/>
  <c r="N11" i="1"/>
  <c r="N93" i="1"/>
  <c r="N117" i="1"/>
  <c r="N159" i="1"/>
  <c r="P159" i="1"/>
  <c r="P193" i="1"/>
  <c r="N193" i="1"/>
  <c r="N211" i="1"/>
  <c r="N210" i="1" s="1"/>
  <c r="O211" i="1"/>
  <c r="O210" i="1" s="1"/>
  <c r="N218" i="1"/>
  <c r="N292" i="1"/>
  <c r="N309" i="1"/>
  <c r="N308" i="1" s="1"/>
  <c r="N314" i="1"/>
  <c r="P323" i="1"/>
  <c r="P318" i="1" s="1"/>
  <c r="P314" i="1" s="1"/>
  <c r="N333" i="1"/>
  <c r="O338" i="1"/>
  <c r="O337" i="1" s="1"/>
  <c r="O333" i="1" s="1"/>
  <c r="N356" i="1"/>
  <c r="N355" i="1" s="1"/>
  <c r="P359" i="1"/>
  <c r="O373" i="1"/>
  <c r="O372" i="1" s="1"/>
  <c r="O371" i="1" s="1"/>
  <c r="O370" i="1" s="1"/>
  <c r="N370" i="1"/>
  <c r="N383" i="1"/>
  <c r="N382" i="1" s="1"/>
  <c r="N381" i="1" s="1"/>
  <c r="N380" i="1" s="1"/>
  <c r="N379" i="1" s="1"/>
  <c r="P379" i="1" s="1"/>
  <c r="P386" i="1"/>
  <c r="P396" i="1"/>
  <c r="P395" i="1" s="1"/>
  <c r="N394" i="1"/>
  <c r="N393" i="1" s="1"/>
  <c r="N392" i="1" s="1"/>
  <c r="T36" i="1"/>
  <c r="AB36" i="1" s="1"/>
  <c r="AJ36" i="1" s="1"/>
  <c r="AR36" i="1" s="1"/>
  <c r="AZ36" i="1" s="1"/>
  <c r="T79" i="1"/>
  <c r="T13" i="1"/>
  <c r="T20" i="1"/>
  <c r="AB20" i="1" s="1"/>
  <c r="AJ20" i="1" s="1"/>
  <c r="AR20" i="1" s="1"/>
  <c r="AZ20" i="1" s="1"/>
  <c r="T48" i="1"/>
  <c r="AB48" i="1" s="1"/>
  <c r="AJ48" i="1" s="1"/>
  <c r="AR48" i="1" s="1"/>
  <c r="AZ48" i="1" s="1"/>
  <c r="BB48" i="1" s="1"/>
  <c r="T59" i="1"/>
  <c r="T91" i="1"/>
  <c r="S126" i="1"/>
  <c r="S198" i="1"/>
  <c r="U29" i="1"/>
  <c r="T130" i="1"/>
  <c r="AB130" i="1" s="1"/>
  <c r="AJ130" i="1" s="1"/>
  <c r="AR130" i="1" s="1"/>
  <c r="AZ130" i="1" s="1"/>
  <c r="U170" i="1"/>
  <c r="U232" i="1"/>
  <c r="AC232" i="1" s="1"/>
  <c r="AK232" i="1" s="1"/>
  <c r="AS232" i="1" s="1"/>
  <c r="BA232" i="1" s="1"/>
  <c r="T250" i="1"/>
  <c r="T316" i="1"/>
  <c r="T361" i="1"/>
  <c r="AB361" i="1" s="1"/>
  <c r="AJ361" i="1" s="1"/>
  <c r="AR361" i="1" s="1"/>
  <c r="AZ361" i="1" s="1"/>
  <c r="T388" i="1"/>
  <c r="AB388" i="1" s="1"/>
  <c r="AJ388" i="1" s="1"/>
  <c r="AR388" i="1" s="1"/>
  <c r="AZ388" i="1" s="1"/>
  <c r="P13" i="1"/>
  <c r="P12" i="1" s="1"/>
  <c r="N129" i="1"/>
  <c r="N128" i="1" s="1"/>
  <c r="P130" i="1"/>
  <c r="N154" i="1"/>
  <c r="N151" i="1" s="1"/>
  <c r="P191" i="1"/>
  <c r="P190" i="1" s="1"/>
  <c r="P189" i="1" s="1"/>
  <c r="O198" i="1"/>
  <c r="O197" i="1" s="1"/>
  <c r="O193" i="1" s="1"/>
  <c r="O203" i="1"/>
  <c r="P250" i="1"/>
  <c r="P249" i="1" s="1"/>
  <c r="P245" i="1" s="1"/>
  <c r="N344" i="1"/>
  <c r="P48" i="1"/>
  <c r="P155" i="1"/>
  <c r="N245" i="1"/>
  <c r="O292" i="1"/>
  <c r="P344" i="1"/>
  <c r="P328" i="1" s="1"/>
  <c r="P310" i="1"/>
  <c r="P309" i="1" s="1"/>
  <c r="P308" i="1" s="1"/>
  <c r="O349" i="1"/>
  <c r="P401" i="1"/>
  <c r="P400" i="1" s="1"/>
  <c r="P394" i="1" s="1"/>
  <c r="P393" i="1" s="1"/>
  <c r="P392" i="1" s="1"/>
  <c r="Q406" i="1"/>
  <c r="Q405" i="1" s="1"/>
  <c r="N354" i="1"/>
  <c r="P368" i="1"/>
  <c r="P367" i="1" s="1"/>
  <c r="P366" i="1" s="1"/>
  <c r="P377" i="1"/>
  <c r="P376" i="1" s="1"/>
  <c r="P375" i="1" s="1"/>
  <c r="P370" i="1" s="1"/>
  <c r="P357" i="1"/>
  <c r="P384" i="1"/>
  <c r="T316" i="2" l="1"/>
  <c r="T315" i="2" s="1"/>
  <c r="T314" i="2" s="1"/>
  <c r="T193" i="2"/>
  <c r="AP260" i="2"/>
  <c r="Q167" i="2"/>
  <c r="Q147" i="2" s="1"/>
  <c r="AX322" i="2"/>
  <c r="AX321" i="2" s="1"/>
  <c r="P316" i="2"/>
  <c r="P315" i="2" s="1"/>
  <c r="P314" i="2" s="1"/>
  <c r="R11" i="2"/>
  <c r="R260" i="2"/>
  <c r="AX260" i="2"/>
  <c r="AZ260" i="2"/>
  <c r="AP316" i="2"/>
  <c r="AP315" i="2" s="1"/>
  <c r="AP314" i="2" s="1"/>
  <c r="Q353" i="1"/>
  <c r="R343" i="2"/>
  <c r="R342" i="2" s="1"/>
  <c r="P374" i="2"/>
  <c r="P373" i="2" s="1"/>
  <c r="P117" i="1"/>
  <c r="T105" i="1"/>
  <c r="AR316" i="2"/>
  <c r="AR315" i="2" s="1"/>
  <c r="AR314" i="2" s="1"/>
  <c r="AY89" i="2"/>
  <c r="AY88" i="2" s="1"/>
  <c r="AZ25" i="2"/>
  <c r="AZ24" i="2" s="1"/>
  <c r="AZ23" i="2" s="1"/>
  <c r="BB358" i="1"/>
  <c r="AZ334" i="2"/>
  <c r="AZ333" i="2" s="1"/>
  <c r="AY313" i="2"/>
  <c r="AY312" i="2" s="1"/>
  <c r="AY311" i="2" s="1"/>
  <c r="AY310" i="2" s="1"/>
  <c r="AY309" i="2" s="1"/>
  <c r="BB24" i="1"/>
  <c r="AZ35" i="2"/>
  <c r="AZ34" i="2" s="1"/>
  <c r="AZ33" i="2" s="1"/>
  <c r="AX39" i="1"/>
  <c r="BB40" i="1"/>
  <c r="AZ32" i="2"/>
  <c r="AZ31" i="2" s="1"/>
  <c r="AX38" i="2"/>
  <c r="AX37" i="2" s="1"/>
  <c r="AX36" i="2" s="1"/>
  <c r="AX44" i="1"/>
  <c r="AX43" i="1" s="1"/>
  <c r="AZ138" i="2"/>
  <c r="AZ137" i="2" s="1"/>
  <c r="AZ136" i="2" s="1"/>
  <c r="AZ135" i="2" s="1"/>
  <c r="AZ134" i="2" s="1"/>
  <c r="AZ110" i="2"/>
  <c r="AZ109" i="2" s="1"/>
  <c r="AZ108" i="2" s="1"/>
  <c r="AY22" i="2"/>
  <c r="AY21" i="2" s="1"/>
  <c r="AZ116" i="2"/>
  <c r="AZ115" i="2" s="1"/>
  <c r="AZ114" i="2" s="1"/>
  <c r="AY305" i="2"/>
  <c r="AX378" i="2"/>
  <c r="AX377" i="2" s="1"/>
  <c r="BB169" i="1"/>
  <c r="AX169" i="2"/>
  <c r="AX168" i="2" s="1"/>
  <c r="AX167" i="2" s="1"/>
  <c r="AZ195" i="2"/>
  <c r="AZ194" i="2" s="1"/>
  <c r="AZ193" i="2" s="1"/>
  <c r="BB378" i="1"/>
  <c r="AX352" i="2"/>
  <c r="AX351" i="2" s="1"/>
  <c r="AX350" i="2" s="1"/>
  <c r="AX381" i="2"/>
  <c r="AX380" i="2" s="1"/>
  <c r="AX379" i="2" s="1"/>
  <c r="AX368" i="2"/>
  <c r="AX367" i="2" s="1"/>
  <c r="BB385" i="1"/>
  <c r="AY233" i="2"/>
  <c r="AY232" i="2" s="1"/>
  <c r="AY231" i="2" s="1"/>
  <c r="AY227" i="2" s="1"/>
  <c r="AZ200" i="2"/>
  <c r="AZ199" i="2" s="1"/>
  <c r="AZ198" i="2" s="1"/>
  <c r="AX304" i="2"/>
  <c r="BB369" i="1"/>
  <c r="AX364" i="2"/>
  <c r="AX363" i="2" s="1"/>
  <c r="AX362" i="2" s="1"/>
  <c r="AX361" i="2" s="1"/>
  <c r="AZ104" i="2"/>
  <c r="AZ103" i="2" s="1"/>
  <c r="AZ102" i="2" s="1"/>
  <c r="AZ50" i="2"/>
  <c r="AZ49" i="2" s="1"/>
  <c r="AZ48" i="2" s="1"/>
  <c r="AZ47" i="2"/>
  <c r="AZ46" i="2" s="1"/>
  <c r="AZ45" i="2" s="1"/>
  <c r="AI89" i="2"/>
  <c r="AI88" i="2" s="1"/>
  <c r="AK76" i="2"/>
  <c r="AK75" i="2" s="1"/>
  <c r="AK74" i="2" s="1"/>
  <c r="AS76" i="2"/>
  <c r="AS75" i="2" s="1"/>
  <c r="AS74" i="2" s="1"/>
  <c r="AX28" i="1"/>
  <c r="BB41" i="1"/>
  <c r="AX140" i="2"/>
  <c r="AX139" i="2"/>
  <c r="BB313" i="1"/>
  <c r="AX320" i="2"/>
  <c r="AX319" i="2" s="1"/>
  <c r="AX316" i="2" s="1"/>
  <c r="AX315" i="2" s="1"/>
  <c r="AX314" i="2" s="1"/>
  <c r="BB136" i="1"/>
  <c r="AX185" i="2"/>
  <c r="AX184" i="2"/>
  <c r="BA384" i="2"/>
  <c r="BA383" i="2" s="1"/>
  <c r="BA382" i="2" s="1"/>
  <c r="BA373" i="2" s="1"/>
  <c r="BA353" i="2" s="1"/>
  <c r="BB14" i="1"/>
  <c r="AX25" i="2"/>
  <c r="AX24" i="2" s="1"/>
  <c r="AX23" i="2" s="1"/>
  <c r="AX13" i="1"/>
  <c r="AX37" i="1"/>
  <c r="AX36" i="1" s="1"/>
  <c r="BB38" i="1"/>
  <c r="BB84" i="1"/>
  <c r="AX65" i="2"/>
  <c r="AX64" i="2" s="1"/>
  <c r="AX59" i="2" s="1"/>
  <c r="AX58" i="2" s="1"/>
  <c r="AX57" i="2" s="1"/>
  <c r="BB123" i="1"/>
  <c r="AX107" i="2"/>
  <c r="AX106" i="2" s="1"/>
  <c r="AX105" i="2" s="1"/>
  <c r="BB153" i="1"/>
  <c r="AX153" i="2"/>
  <c r="AX152" i="2" s="1"/>
  <c r="BB130" i="1"/>
  <c r="AX95" i="2"/>
  <c r="AX94" i="2" s="1"/>
  <c r="AX93" i="2" s="1"/>
  <c r="BB161" i="1"/>
  <c r="AX161" i="2"/>
  <c r="AX160" i="2" s="1"/>
  <c r="AX159" i="2" s="1"/>
  <c r="AX334" i="2"/>
  <c r="AX333" i="2" s="1"/>
  <c r="BA169" i="2"/>
  <c r="BA168" i="2" s="1"/>
  <c r="AX224" i="2"/>
  <c r="AX223" i="2" s="1"/>
  <c r="AX222" i="2" s="1"/>
  <c r="AX218" i="2" s="1"/>
  <c r="AX217" i="2" s="1"/>
  <c r="BB206" i="1"/>
  <c r="AX205" i="2"/>
  <c r="AX204" i="2" s="1"/>
  <c r="AX203" i="2" s="1"/>
  <c r="BB230" i="1"/>
  <c r="AZ352" i="2"/>
  <c r="AZ351" i="2" s="1"/>
  <c r="AZ350" i="2" s="1"/>
  <c r="AZ343" i="2" s="1"/>
  <c r="AZ342" i="2" s="1"/>
  <c r="BB174" i="1"/>
  <c r="AX174" i="2"/>
  <c r="AX173" i="2" s="1"/>
  <c r="AX172" i="2" s="1"/>
  <c r="BB235" i="1"/>
  <c r="AX210" i="2"/>
  <c r="AX209" i="2" s="1"/>
  <c r="AX206" i="2" s="1"/>
  <c r="BB339" i="1"/>
  <c r="AY304" i="2"/>
  <c r="AY303" i="2" s="1"/>
  <c r="AY302" i="2" s="1"/>
  <c r="AZ364" i="2"/>
  <c r="AZ363" i="2" s="1"/>
  <c r="AZ362" i="2" s="1"/>
  <c r="AZ361" i="2" s="1"/>
  <c r="BB397" i="1"/>
  <c r="AX376" i="2"/>
  <c r="AX375" i="2" s="1"/>
  <c r="AX374" i="2" s="1"/>
  <c r="AH260" i="2"/>
  <c r="AZ279" i="1"/>
  <c r="AZ301" i="1"/>
  <c r="AZ273" i="1"/>
  <c r="AY215" i="1"/>
  <c r="BB54" i="1"/>
  <c r="AZ185" i="2"/>
  <c r="AZ184" i="2"/>
  <c r="AX32" i="1"/>
  <c r="AZ139" i="2"/>
  <c r="AZ140" i="2"/>
  <c r="AX46" i="1"/>
  <c r="AZ225" i="2"/>
  <c r="AZ226" i="2"/>
  <c r="P356" i="1"/>
  <c r="P355" i="1" s="1"/>
  <c r="AZ95" i="2"/>
  <c r="AZ94" i="2" s="1"/>
  <c r="AZ93" i="2" s="1"/>
  <c r="AZ41" i="2"/>
  <c r="AZ40" i="2" s="1"/>
  <c r="AZ39" i="2" s="1"/>
  <c r="BB39" i="1"/>
  <c r="AZ65" i="2"/>
  <c r="AZ64" i="2" s="1"/>
  <c r="AZ59" i="2" s="1"/>
  <c r="AZ58" i="2" s="1"/>
  <c r="AZ57" i="2" s="1"/>
  <c r="AZ107" i="2"/>
  <c r="AZ106" i="2" s="1"/>
  <c r="AZ105" i="2" s="1"/>
  <c r="AZ153" i="2"/>
  <c r="AZ152" i="2" s="1"/>
  <c r="AZ161" i="2"/>
  <c r="AZ160" i="2" s="1"/>
  <c r="AZ159" i="2" s="1"/>
  <c r="AX372" i="2"/>
  <c r="AX371" i="2" s="1"/>
  <c r="BB389" i="1"/>
  <c r="AY224" i="2"/>
  <c r="AY223" i="2" s="1"/>
  <c r="AY222" i="2" s="1"/>
  <c r="AY218" i="2" s="1"/>
  <c r="AY217" i="2" s="1"/>
  <c r="AY211" i="2" s="1"/>
  <c r="AZ205" i="2"/>
  <c r="AZ204" i="2" s="1"/>
  <c r="AZ203" i="2" s="1"/>
  <c r="AX293" i="2"/>
  <c r="AX292" i="2" s="1"/>
  <c r="AX291" i="2" s="1"/>
  <c r="BB332" i="1"/>
  <c r="AX360" i="1"/>
  <c r="BB390" i="1"/>
  <c r="BB391" i="1"/>
  <c r="AZ174" i="2"/>
  <c r="AZ173" i="2" s="1"/>
  <c r="AZ172" i="2" s="1"/>
  <c r="BA210" i="2"/>
  <c r="BA209" i="2" s="1"/>
  <c r="BA206" i="2" s="1"/>
  <c r="BA192" i="2" s="1"/>
  <c r="BB352" i="1"/>
  <c r="AX301" i="2"/>
  <c r="AX300" i="2" s="1"/>
  <c r="AX299" i="2" s="1"/>
  <c r="AZ376" i="2"/>
  <c r="AZ375" i="2" s="1"/>
  <c r="BB347" i="1"/>
  <c r="AY296" i="2"/>
  <c r="AY295" i="2" s="1"/>
  <c r="AX209" i="1"/>
  <c r="AX76" i="2"/>
  <c r="AX75" i="2" s="1"/>
  <c r="AX74" i="2" s="1"/>
  <c r="BB27" i="1"/>
  <c r="BB407" i="1"/>
  <c r="AZ320" i="2"/>
  <c r="AZ319" i="2" s="1"/>
  <c r="AZ316" i="2" s="1"/>
  <c r="AZ315" i="2" s="1"/>
  <c r="AZ314" i="2" s="1"/>
  <c r="AX343" i="2"/>
  <c r="AX342" i="2" s="1"/>
  <c r="BA76" i="2"/>
  <c r="BA75" i="2" s="1"/>
  <c r="BA74" i="2" s="1"/>
  <c r="AY346" i="2"/>
  <c r="AY345" i="2" s="1"/>
  <c r="AY344" i="2" s="1"/>
  <c r="AY343" i="2" s="1"/>
  <c r="AY342" i="2" s="1"/>
  <c r="AY329" i="2" s="1"/>
  <c r="AX35" i="2"/>
  <c r="AX34" i="2" s="1"/>
  <c r="AX33" i="2" s="1"/>
  <c r="AX23" i="1"/>
  <c r="AX22" i="1" s="1"/>
  <c r="AX16" i="1"/>
  <c r="AX28" i="2"/>
  <c r="AX27" i="2" s="1"/>
  <c r="AX20" i="1"/>
  <c r="BB20" i="1" s="1"/>
  <c r="BB21" i="1"/>
  <c r="AX32" i="2"/>
  <c r="AX31" i="2" s="1"/>
  <c r="BB106" i="1"/>
  <c r="AX138" i="2"/>
  <c r="AX137" i="2" s="1"/>
  <c r="AX136" i="2" s="1"/>
  <c r="AX135" i="2" s="1"/>
  <c r="AX134" i="2" s="1"/>
  <c r="BB139" i="1"/>
  <c r="AX110" i="2"/>
  <c r="AX109" i="2" s="1"/>
  <c r="AX108" i="2" s="1"/>
  <c r="AX22" i="2"/>
  <c r="AX21" i="2" s="1"/>
  <c r="AX18" i="2" s="1"/>
  <c r="BB112" i="1"/>
  <c r="BB145" i="1"/>
  <c r="AX116" i="2"/>
  <c r="AX115" i="2" s="1"/>
  <c r="AX114" i="2" s="1"/>
  <c r="AZ372" i="2"/>
  <c r="AZ371" i="2" s="1"/>
  <c r="AX220" i="1"/>
  <c r="AY293" i="2"/>
  <c r="AY292" i="2" s="1"/>
  <c r="AY291" i="2" s="1"/>
  <c r="AZ360" i="1"/>
  <c r="AX199" i="1"/>
  <c r="AX200" i="2"/>
  <c r="AX199" i="2" s="1"/>
  <c r="AX198" i="2" s="1"/>
  <c r="BB225" i="1"/>
  <c r="AX254" i="1"/>
  <c r="AY301" i="2"/>
  <c r="AY300" i="2" s="1"/>
  <c r="AY299" i="2" s="1"/>
  <c r="AZ298" i="1"/>
  <c r="AX25" i="1"/>
  <c r="AX211" i="2"/>
  <c r="BB343" i="1"/>
  <c r="AY18" i="2"/>
  <c r="BB374" i="1"/>
  <c r="BB402" i="1"/>
  <c r="AZ381" i="2"/>
  <c r="AZ380" i="2" s="1"/>
  <c r="AZ379" i="2" s="1"/>
  <c r="AX69" i="1"/>
  <c r="BB74" i="1"/>
  <c r="AY82" i="2"/>
  <c r="AY81" i="2" s="1"/>
  <c r="AY76" i="2" s="1"/>
  <c r="AY75" i="2" s="1"/>
  <c r="AY74" i="2" s="1"/>
  <c r="BB75" i="1"/>
  <c r="AS93" i="1"/>
  <c r="BA94" i="1"/>
  <c r="BA93" i="1" s="1"/>
  <c r="AQ93" i="1"/>
  <c r="AY94" i="1"/>
  <c r="AY93" i="1" s="1"/>
  <c r="AP381" i="2"/>
  <c r="AP380" i="2" s="1"/>
  <c r="AP379" i="2" s="1"/>
  <c r="Z322" i="2"/>
  <c r="Z321" i="2" s="1"/>
  <c r="P188" i="1"/>
  <c r="O36" i="1"/>
  <c r="O35" i="1" s="1"/>
  <c r="R15" i="1"/>
  <c r="AP69" i="1"/>
  <c r="AP68" i="1" s="1"/>
  <c r="AP67" i="1" s="1"/>
  <c r="AQ34" i="1"/>
  <c r="AY34" i="1" s="1"/>
  <c r="AS384" i="2"/>
  <c r="AS383" i="2" s="1"/>
  <c r="AS382" i="2" s="1"/>
  <c r="AS373" i="2" s="1"/>
  <c r="AS353" i="2" s="1"/>
  <c r="AR25" i="2"/>
  <c r="AR24" i="2" s="1"/>
  <c r="AR23" i="2" s="1"/>
  <c r="AR334" i="2"/>
  <c r="AR333" i="2" s="1"/>
  <c r="AQ313" i="2"/>
  <c r="AQ312" i="2" s="1"/>
  <c r="AQ311" i="2" s="1"/>
  <c r="AQ310" i="2" s="1"/>
  <c r="AQ309" i="2" s="1"/>
  <c r="AR35" i="2"/>
  <c r="AR34" i="2" s="1"/>
  <c r="AR33" i="2" s="1"/>
  <c r="AP39" i="1"/>
  <c r="AR32" i="2"/>
  <c r="AR31" i="2" s="1"/>
  <c r="AP44" i="1"/>
  <c r="AP43" i="1" s="1"/>
  <c r="AP38" i="2"/>
  <c r="AP37" i="2" s="1"/>
  <c r="AP36" i="2" s="1"/>
  <c r="AR138" i="2"/>
  <c r="AR137" i="2" s="1"/>
  <c r="AR136" i="2" s="1"/>
  <c r="AR135" i="2" s="1"/>
  <c r="AR134" i="2" s="1"/>
  <c r="AR110" i="2"/>
  <c r="AR109" i="2" s="1"/>
  <c r="AR108" i="2" s="1"/>
  <c r="AQ22" i="2"/>
  <c r="AQ21" i="2" s="1"/>
  <c r="AQ18" i="2" s="1"/>
  <c r="AR116" i="2"/>
  <c r="AR115" i="2" s="1"/>
  <c r="AR114" i="2" s="1"/>
  <c r="AP273" i="1"/>
  <c r="AX273" i="1" s="1"/>
  <c r="AP301" i="1"/>
  <c r="AQ305" i="2"/>
  <c r="AP378" i="2"/>
  <c r="AP377" i="2" s="1"/>
  <c r="AP169" i="2"/>
  <c r="AP168" i="2" s="1"/>
  <c r="AP167" i="2" s="1"/>
  <c r="AR195" i="2"/>
  <c r="AR194" i="2" s="1"/>
  <c r="AR193" i="2" s="1"/>
  <c r="AP352" i="2"/>
  <c r="AP351" i="2" s="1"/>
  <c r="AP350" i="2" s="1"/>
  <c r="AP343" i="2" s="1"/>
  <c r="AP342" i="2" s="1"/>
  <c r="AP279" i="1"/>
  <c r="AX279" i="1" s="1"/>
  <c r="AP368" i="2"/>
  <c r="AP367" i="2" s="1"/>
  <c r="AQ233" i="2"/>
  <c r="AQ232" i="2" s="1"/>
  <c r="AQ231" i="2" s="1"/>
  <c r="AQ227" i="2" s="1"/>
  <c r="AR200" i="2"/>
  <c r="AR199" i="2" s="1"/>
  <c r="AR198" i="2" s="1"/>
  <c r="AP304" i="2"/>
  <c r="AP364" i="2"/>
  <c r="AP363" i="2" s="1"/>
  <c r="AP362" i="2" s="1"/>
  <c r="AP361" i="2" s="1"/>
  <c r="AR104" i="2"/>
  <c r="AR103" i="2" s="1"/>
  <c r="AR102" i="2" s="1"/>
  <c r="AR50" i="2"/>
  <c r="AR49" i="2" s="1"/>
  <c r="AR48" i="2" s="1"/>
  <c r="AR47" i="2"/>
  <c r="AR46" i="2" s="1"/>
  <c r="AR45" i="2" s="1"/>
  <c r="AH316" i="2"/>
  <c r="AH315" i="2" s="1"/>
  <c r="AH314" i="2" s="1"/>
  <c r="AR95" i="2"/>
  <c r="AR94" i="2" s="1"/>
  <c r="AR93" i="2" s="1"/>
  <c r="AR41" i="2"/>
  <c r="AR40" i="2" s="1"/>
  <c r="AR39" i="2" s="1"/>
  <c r="AP25" i="2"/>
  <c r="AP24" i="2" s="1"/>
  <c r="AP23" i="2" s="1"/>
  <c r="AP13" i="1"/>
  <c r="AP12" i="1" s="1"/>
  <c r="AP37" i="1"/>
  <c r="AP65" i="2"/>
  <c r="AP64" i="2" s="1"/>
  <c r="AP59" i="2" s="1"/>
  <c r="AP58" i="2" s="1"/>
  <c r="AP57" i="2" s="1"/>
  <c r="AQ15" i="2"/>
  <c r="AQ14" i="2" s="1"/>
  <c r="AP107" i="2"/>
  <c r="AP106" i="2" s="1"/>
  <c r="AP105" i="2" s="1"/>
  <c r="AP153" i="2"/>
  <c r="AP152" i="2" s="1"/>
  <c r="AP95" i="2"/>
  <c r="AP94" i="2" s="1"/>
  <c r="AP93" i="2" s="1"/>
  <c r="AP161" i="2"/>
  <c r="AP160" i="2" s="1"/>
  <c r="AP215" i="1"/>
  <c r="AP334" i="2"/>
  <c r="AP333" i="2" s="1"/>
  <c r="AS169" i="2"/>
  <c r="AS168" i="2" s="1"/>
  <c r="AP224" i="2"/>
  <c r="AP223" i="2" s="1"/>
  <c r="AP222" i="2" s="1"/>
  <c r="AP218" i="2" s="1"/>
  <c r="AP217" i="2" s="1"/>
  <c r="AP205" i="2"/>
  <c r="AP204" i="2" s="1"/>
  <c r="AP203" i="2" s="1"/>
  <c r="AR352" i="2"/>
  <c r="AR351" i="2" s="1"/>
  <c r="AR350" i="2" s="1"/>
  <c r="AR343" i="2" s="1"/>
  <c r="AR342" i="2" s="1"/>
  <c r="AP174" i="2"/>
  <c r="AP173" i="2" s="1"/>
  <c r="AP172" i="2" s="1"/>
  <c r="AP213" i="1"/>
  <c r="AP210" i="2"/>
  <c r="AP209" i="2" s="1"/>
  <c r="AP298" i="1"/>
  <c r="AQ304" i="2"/>
  <c r="AQ303" i="2" s="1"/>
  <c r="AQ302" i="2" s="1"/>
  <c r="AR364" i="2"/>
  <c r="AR363" i="2" s="1"/>
  <c r="AR362" i="2" s="1"/>
  <c r="AR361" i="2" s="1"/>
  <c r="AP376" i="2"/>
  <c r="AP375" i="2" s="1"/>
  <c r="AP185" i="2"/>
  <c r="AP184" i="2"/>
  <c r="AR260" i="2"/>
  <c r="AQ213" i="1"/>
  <c r="AR65" i="2"/>
  <c r="AR64" i="2" s="1"/>
  <c r="AR59" i="2" s="1"/>
  <c r="AR58" i="2" s="1"/>
  <c r="AR57" i="2" s="1"/>
  <c r="AR107" i="2"/>
  <c r="AR106" i="2" s="1"/>
  <c r="AR105" i="2" s="1"/>
  <c r="AR153" i="2"/>
  <c r="AR152" i="2" s="1"/>
  <c r="AR96" i="1"/>
  <c r="AZ96" i="1" s="1"/>
  <c r="AR161" i="2"/>
  <c r="AR160" i="2" s="1"/>
  <c r="AR159" i="2" s="1"/>
  <c r="AP372" i="2"/>
  <c r="AP371" i="2" s="1"/>
  <c r="AQ224" i="2"/>
  <c r="AQ223" i="2" s="1"/>
  <c r="AQ222" i="2" s="1"/>
  <c r="AQ218" i="2" s="1"/>
  <c r="AQ217" i="2" s="1"/>
  <c r="AQ211" i="2" s="1"/>
  <c r="AR205" i="2"/>
  <c r="AR204" i="2" s="1"/>
  <c r="AR203" i="2" s="1"/>
  <c r="AP293" i="2"/>
  <c r="AP292" i="2" s="1"/>
  <c r="AP291" i="2" s="1"/>
  <c r="AP336" i="2"/>
  <c r="AP335" i="2" s="1"/>
  <c r="AR174" i="2"/>
  <c r="AR173" i="2" s="1"/>
  <c r="AR172" i="2" s="1"/>
  <c r="AS210" i="2"/>
  <c r="AS209" i="2" s="1"/>
  <c r="AS206" i="2" s="1"/>
  <c r="AS192" i="2" s="1"/>
  <c r="AP301" i="2"/>
  <c r="AP300" i="2" s="1"/>
  <c r="AP299" i="2" s="1"/>
  <c r="AR376" i="2"/>
  <c r="AR375" i="2" s="1"/>
  <c r="AQ285" i="1"/>
  <c r="AY285" i="1" s="1"/>
  <c r="AQ82" i="2"/>
  <c r="AQ81" i="2" s="1"/>
  <c r="AQ76" i="2" s="1"/>
  <c r="AQ75" i="2" s="1"/>
  <c r="AQ74" i="2" s="1"/>
  <c r="AQ296" i="2"/>
  <c r="AQ295" i="2" s="1"/>
  <c r="AQ121" i="2"/>
  <c r="AQ120" i="2" s="1"/>
  <c r="AQ119" i="2" s="1"/>
  <c r="AQ118" i="2" s="1"/>
  <c r="AQ117" i="2" s="1"/>
  <c r="AR185" i="2"/>
  <c r="AR184" i="2"/>
  <c r="AR275" i="2"/>
  <c r="AR274" i="2" s="1"/>
  <c r="AR273" i="2" s="1"/>
  <c r="AR226" i="2"/>
  <c r="AR225" i="2"/>
  <c r="AQ346" i="2"/>
  <c r="AQ345" i="2" s="1"/>
  <c r="AQ344" i="2" s="1"/>
  <c r="AQ343" i="2" s="1"/>
  <c r="AQ342" i="2" s="1"/>
  <c r="AQ329" i="2" s="1"/>
  <c r="AR381" i="2"/>
  <c r="AR380" i="2" s="1"/>
  <c r="AR379" i="2" s="1"/>
  <c r="AP35" i="2"/>
  <c r="AP34" i="2" s="1"/>
  <c r="AP33" i="2" s="1"/>
  <c r="AP23" i="1"/>
  <c r="AP22" i="1" s="1"/>
  <c r="AP16" i="1"/>
  <c r="AP28" i="2"/>
  <c r="AP27" i="2" s="1"/>
  <c r="AP32" i="2"/>
  <c r="AP31" i="2" s="1"/>
  <c r="AP20" i="1"/>
  <c r="AP138" i="2"/>
  <c r="AP137" i="2" s="1"/>
  <c r="AP136" i="2" s="1"/>
  <c r="AP135" i="2" s="1"/>
  <c r="AP134" i="2" s="1"/>
  <c r="AP110" i="2"/>
  <c r="AP109" i="2" s="1"/>
  <c r="AP108" i="2" s="1"/>
  <c r="AP22" i="2"/>
  <c r="AP21" i="2" s="1"/>
  <c r="AP18" i="2" s="1"/>
  <c r="AP116" i="2"/>
  <c r="AP115" i="2" s="1"/>
  <c r="AP114" i="2" s="1"/>
  <c r="AP340" i="1"/>
  <c r="AX340" i="1" s="1"/>
  <c r="AR372" i="2"/>
  <c r="AR371" i="2" s="1"/>
  <c r="AP195" i="2"/>
  <c r="AP194" i="2" s="1"/>
  <c r="AP193" i="2" s="1"/>
  <c r="AP276" i="1"/>
  <c r="AX276" i="1" s="1"/>
  <c r="AQ293" i="2"/>
  <c r="AQ292" i="2" s="1"/>
  <c r="AQ291" i="2" s="1"/>
  <c r="AR336" i="2"/>
  <c r="AR335" i="2" s="1"/>
  <c r="AP233" i="2"/>
  <c r="AP232" i="2" s="1"/>
  <c r="AP231" i="2" s="1"/>
  <c r="AP227" i="2" s="1"/>
  <c r="AP200" i="2"/>
  <c r="AP199" i="2" s="1"/>
  <c r="AP198" i="2" s="1"/>
  <c r="AP285" i="1"/>
  <c r="AX285" i="1" s="1"/>
  <c r="AQ301" i="2"/>
  <c r="AQ300" i="2" s="1"/>
  <c r="AQ299" i="2" s="1"/>
  <c r="AR276" i="1"/>
  <c r="AZ276" i="1" s="1"/>
  <c r="AP159" i="2"/>
  <c r="AP322" i="2"/>
  <c r="AP321" i="2" s="1"/>
  <c r="AP211" i="2"/>
  <c r="AR140" i="2"/>
  <c r="AR139" i="2"/>
  <c r="AP140" i="2"/>
  <c r="AP139" i="2"/>
  <c r="AP206" i="2"/>
  <c r="AP76" i="2"/>
  <c r="AP75" i="2" s="1"/>
  <c r="AP74" i="2" s="1"/>
  <c r="AC151" i="1"/>
  <c r="AA151" i="1"/>
  <c r="AJ25" i="2"/>
  <c r="AJ24" i="2" s="1"/>
  <c r="AJ23" i="2" s="1"/>
  <c r="AH35" i="2"/>
  <c r="AH34" i="2" s="1"/>
  <c r="AH33" i="2" s="1"/>
  <c r="AH23" i="1"/>
  <c r="AH22" i="1" s="1"/>
  <c r="AH28" i="2"/>
  <c r="AH27" i="2" s="1"/>
  <c r="AH16" i="1"/>
  <c r="AH32" i="2"/>
  <c r="AH31" i="2" s="1"/>
  <c r="AH20" i="1"/>
  <c r="AH138" i="2"/>
  <c r="AH137" i="2" s="1"/>
  <c r="AH136" i="2" s="1"/>
  <c r="AH135" i="2" s="1"/>
  <c r="AH134" i="2" s="1"/>
  <c r="AH110" i="2"/>
  <c r="AH109" i="2" s="1"/>
  <c r="AH108" i="2" s="1"/>
  <c r="AH22" i="2"/>
  <c r="AH21" i="2" s="1"/>
  <c r="AH18" i="2" s="1"/>
  <c r="AH116" i="2"/>
  <c r="AH115" i="2" s="1"/>
  <c r="AH114" i="2" s="1"/>
  <c r="AI224" i="2"/>
  <c r="AI223" i="2" s="1"/>
  <c r="AI222" i="2" s="1"/>
  <c r="AI218" i="2" s="1"/>
  <c r="AI217" i="2" s="1"/>
  <c r="AI211" i="2" s="1"/>
  <c r="AJ205" i="2"/>
  <c r="AJ204" i="2" s="1"/>
  <c r="AJ203" i="2" s="1"/>
  <c r="AH293" i="2"/>
  <c r="AH292" i="2" s="1"/>
  <c r="AH291" i="2" s="1"/>
  <c r="AJ174" i="2"/>
  <c r="AJ173" i="2" s="1"/>
  <c r="AJ172" i="2" s="1"/>
  <c r="AK210" i="2"/>
  <c r="AK209" i="2" s="1"/>
  <c r="AK206" i="2" s="1"/>
  <c r="AK192" i="2" s="1"/>
  <c r="AI82" i="2"/>
  <c r="AI81" i="2" s="1"/>
  <c r="AI76" i="2" s="1"/>
  <c r="AI75" i="2" s="1"/>
  <c r="AI74" i="2" s="1"/>
  <c r="AI296" i="2"/>
  <c r="AI295" i="2" s="1"/>
  <c r="AK171" i="1"/>
  <c r="AH272" i="2"/>
  <c r="AH271" i="2" s="1"/>
  <c r="AH270" i="2" s="1"/>
  <c r="AJ225" i="2"/>
  <c r="AJ226" i="2"/>
  <c r="AH76" i="2"/>
  <c r="AH75" i="2" s="1"/>
  <c r="AH74" i="2" s="1"/>
  <c r="AJ260" i="2"/>
  <c r="AJ185" i="2"/>
  <c r="AJ184" i="2"/>
  <c r="AJ95" i="2"/>
  <c r="AJ94" i="2" s="1"/>
  <c r="AJ93" i="2" s="1"/>
  <c r="AJ41" i="2"/>
  <c r="AJ40" i="2" s="1"/>
  <c r="AJ39" i="2" s="1"/>
  <c r="AI313" i="2"/>
  <c r="AI312" i="2" s="1"/>
  <c r="AI311" i="2" s="1"/>
  <c r="AI310" i="2" s="1"/>
  <c r="AI309" i="2" s="1"/>
  <c r="AJ35" i="2"/>
  <c r="AJ34" i="2" s="1"/>
  <c r="AJ33" i="2" s="1"/>
  <c r="AH15" i="2"/>
  <c r="AH14" i="2" s="1"/>
  <c r="AH39" i="1"/>
  <c r="Z88" i="1"/>
  <c r="Z87" i="1" s="1"/>
  <c r="AH89" i="1"/>
  <c r="AP89" i="1" s="1"/>
  <c r="AX89" i="1" s="1"/>
  <c r="AJ32" i="2"/>
  <c r="AJ31" i="2" s="1"/>
  <c r="AH38" i="2"/>
  <c r="AH37" i="2" s="1"/>
  <c r="AH36" i="2" s="1"/>
  <c r="AH44" i="1"/>
  <c r="AH43" i="1" s="1"/>
  <c r="AJ138" i="2"/>
  <c r="AJ137" i="2" s="1"/>
  <c r="AJ136" i="2" s="1"/>
  <c r="AJ135" i="2" s="1"/>
  <c r="AJ134" i="2" s="1"/>
  <c r="AJ110" i="2"/>
  <c r="AJ109" i="2" s="1"/>
  <c r="AJ108" i="2" s="1"/>
  <c r="AI22" i="2"/>
  <c r="AI21" i="2" s="1"/>
  <c r="AI18" i="2" s="1"/>
  <c r="AJ116" i="2"/>
  <c r="AJ115" i="2" s="1"/>
  <c r="AJ114" i="2" s="1"/>
  <c r="AH195" i="2"/>
  <c r="AH194" i="2" s="1"/>
  <c r="AH193" i="2" s="1"/>
  <c r="AH251" i="1"/>
  <c r="AP251" i="1" s="1"/>
  <c r="AX251" i="1" s="1"/>
  <c r="AI293" i="2"/>
  <c r="AI292" i="2" s="1"/>
  <c r="AI291" i="2" s="1"/>
  <c r="AH233" i="2"/>
  <c r="AH232" i="2" s="1"/>
  <c r="AH231" i="2" s="1"/>
  <c r="AH227" i="2" s="1"/>
  <c r="AH200" i="2"/>
  <c r="AH199" i="2" s="1"/>
  <c r="AH198" i="2" s="1"/>
  <c r="AH269" i="2"/>
  <c r="AH268" i="2" s="1"/>
  <c r="AH267" i="2" s="1"/>
  <c r="AI150" i="1"/>
  <c r="AJ60" i="1"/>
  <c r="AH322" i="2"/>
  <c r="AH321" i="2" s="1"/>
  <c r="AJ316" i="2"/>
  <c r="AJ315" i="2" s="1"/>
  <c r="AJ314" i="2" s="1"/>
  <c r="AH25" i="2"/>
  <c r="AH24" i="2" s="1"/>
  <c r="AH23" i="2" s="1"/>
  <c r="AH13" i="1"/>
  <c r="AH12" i="1" s="1"/>
  <c r="AH37" i="1"/>
  <c r="AH36" i="1" s="1"/>
  <c r="AH13" i="2"/>
  <c r="AH12" i="2" s="1"/>
  <c r="AH11" i="2" s="1"/>
  <c r="AH65" i="2"/>
  <c r="AH64" i="2" s="1"/>
  <c r="AH59" i="2" s="1"/>
  <c r="AH58" i="2" s="1"/>
  <c r="AH57" i="2" s="1"/>
  <c r="AI15" i="2"/>
  <c r="AI14" i="2" s="1"/>
  <c r="AH107" i="2"/>
  <c r="AH106" i="2" s="1"/>
  <c r="AH105" i="2" s="1"/>
  <c r="AH153" i="2"/>
  <c r="AH152" i="2" s="1"/>
  <c r="AH96" i="1"/>
  <c r="AP96" i="1" s="1"/>
  <c r="AX96" i="1" s="1"/>
  <c r="AH95" i="2"/>
  <c r="AH94" i="2" s="1"/>
  <c r="AH93" i="2" s="1"/>
  <c r="AH161" i="2"/>
  <c r="AH160" i="2" s="1"/>
  <c r="AH159" i="2" s="1"/>
  <c r="AI305" i="2"/>
  <c r="AH169" i="2"/>
  <c r="AH168" i="2" s="1"/>
  <c r="AH167" i="2" s="1"/>
  <c r="AJ195" i="2"/>
  <c r="AJ194" i="2" s="1"/>
  <c r="AJ193" i="2" s="1"/>
  <c r="AI233" i="2"/>
  <c r="AI232" i="2" s="1"/>
  <c r="AI231" i="2" s="1"/>
  <c r="AI227" i="2" s="1"/>
  <c r="AJ200" i="2"/>
  <c r="AJ199" i="2" s="1"/>
  <c r="AJ198" i="2" s="1"/>
  <c r="T253" i="1"/>
  <c r="AB254" i="1"/>
  <c r="AJ254" i="1" s="1"/>
  <c r="AR254" i="1" s="1"/>
  <c r="AZ254" i="1" s="1"/>
  <c r="AJ104" i="2"/>
  <c r="AJ103" i="2" s="1"/>
  <c r="AJ102" i="2" s="1"/>
  <c r="AJ50" i="2"/>
  <c r="AJ49" i="2" s="1"/>
  <c r="AJ48" i="2" s="1"/>
  <c r="AJ47" i="2"/>
  <c r="AJ46" i="2" s="1"/>
  <c r="AJ45" i="2" s="1"/>
  <c r="AH19" i="1"/>
  <c r="AH60" i="1"/>
  <c r="AI248" i="1"/>
  <c r="AQ248" i="1" s="1"/>
  <c r="AY248" i="1" s="1"/>
  <c r="AJ19" i="1"/>
  <c r="AI13" i="2"/>
  <c r="AI12" i="2" s="1"/>
  <c r="AJ65" i="2"/>
  <c r="AJ64" i="2" s="1"/>
  <c r="AJ59" i="2" s="1"/>
  <c r="AJ58" i="2" s="1"/>
  <c r="AJ57" i="2" s="1"/>
  <c r="AJ107" i="2"/>
  <c r="AJ106" i="2" s="1"/>
  <c r="AJ105" i="2" s="1"/>
  <c r="AJ153" i="2"/>
  <c r="AJ152" i="2" s="1"/>
  <c r="AJ127" i="2"/>
  <c r="AJ126" i="2" s="1"/>
  <c r="AJ125" i="2" s="1"/>
  <c r="AJ161" i="2"/>
  <c r="AJ160" i="2" s="1"/>
  <c r="AJ159" i="2" s="1"/>
  <c r="AK169" i="2"/>
  <c r="AK168" i="2" s="1"/>
  <c r="AH224" i="2"/>
  <c r="AH223" i="2" s="1"/>
  <c r="AH222" i="2" s="1"/>
  <c r="AH218" i="2" s="1"/>
  <c r="AH217" i="2" s="1"/>
  <c r="AH211" i="2" s="1"/>
  <c r="AH205" i="2"/>
  <c r="AH204" i="2" s="1"/>
  <c r="AH203" i="2" s="1"/>
  <c r="Z286" i="2"/>
  <c r="Z285" i="2" s="1"/>
  <c r="AH263" i="1"/>
  <c r="AH174" i="2"/>
  <c r="AH173" i="2" s="1"/>
  <c r="AH172" i="2" s="1"/>
  <c r="AH210" i="2"/>
  <c r="AH209" i="2" s="1"/>
  <c r="AH206" i="2" s="1"/>
  <c r="AI304" i="2"/>
  <c r="AJ139" i="2"/>
  <c r="AJ140" i="2"/>
  <c r="AK30" i="1"/>
  <c r="AH140" i="2"/>
  <c r="AH139" i="2"/>
  <c r="AJ272" i="2"/>
  <c r="AJ271" i="2" s="1"/>
  <c r="AJ270" i="2" s="1"/>
  <c r="AI121" i="2"/>
  <c r="AI120" i="2" s="1"/>
  <c r="AI119" i="2" s="1"/>
  <c r="AI118" i="2" s="1"/>
  <c r="AI117" i="2" s="1"/>
  <c r="AH185" i="2"/>
  <c r="AH184" i="2"/>
  <c r="AH275" i="2"/>
  <c r="AH274" i="2" s="1"/>
  <c r="AH273" i="2" s="1"/>
  <c r="T377" i="1"/>
  <c r="AH334" i="2"/>
  <c r="AH333" i="2" s="1"/>
  <c r="AJ352" i="2"/>
  <c r="AJ351" i="2" s="1"/>
  <c r="AJ350" i="2" s="1"/>
  <c r="AJ343" i="2" s="1"/>
  <c r="AJ342" i="2" s="1"/>
  <c r="AJ364" i="2"/>
  <c r="AJ363" i="2" s="1"/>
  <c r="AJ362" i="2" s="1"/>
  <c r="AJ361" i="2" s="1"/>
  <c r="AH376" i="2"/>
  <c r="AH375" i="2" s="1"/>
  <c r="AI346" i="2"/>
  <c r="AI345" i="2" s="1"/>
  <c r="AI344" i="2" s="1"/>
  <c r="AI343" i="2" s="1"/>
  <c r="AI342" i="2" s="1"/>
  <c r="AI329" i="2" s="1"/>
  <c r="AJ381" i="2"/>
  <c r="AJ380" i="2" s="1"/>
  <c r="AJ379" i="2" s="1"/>
  <c r="AH372" i="2"/>
  <c r="AH371" i="2" s="1"/>
  <c r="AH336" i="2"/>
  <c r="AH335" i="2" s="1"/>
  <c r="AH301" i="2"/>
  <c r="AH300" i="2" s="1"/>
  <c r="AH299" i="2" s="1"/>
  <c r="AJ376" i="2"/>
  <c r="AJ375" i="2" s="1"/>
  <c r="AJ334" i="2"/>
  <c r="AJ333" i="2" s="1"/>
  <c r="AH305" i="2"/>
  <c r="AJ372" i="2"/>
  <c r="AJ371" i="2" s="1"/>
  <c r="AJ336" i="2"/>
  <c r="AJ335" i="2" s="1"/>
  <c r="AI301" i="2"/>
  <c r="AI300" i="2" s="1"/>
  <c r="AI299" i="2" s="1"/>
  <c r="AK384" i="2"/>
  <c r="AK383" i="2" s="1"/>
  <c r="AK382" i="2" s="1"/>
  <c r="AK373" i="2" s="1"/>
  <c r="AK353" i="2" s="1"/>
  <c r="AH378" i="2"/>
  <c r="AH377" i="2" s="1"/>
  <c r="AH352" i="2"/>
  <c r="AH351" i="2" s="1"/>
  <c r="AH350" i="2" s="1"/>
  <c r="AH343" i="2" s="1"/>
  <c r="AH342" i="2" s="1"/>
  <c r="AH381" i="2"/>
  <c r="AH380" i="2" s="1"/>
  <c r="AH379" i="2" s="1"/>
  <c r="AH368" i="2"/>
  <c r="AH367" i="2" s="1"/>
  <c r="AH304" i="2"/>
  <c r="AH364" i="2"/>
  <c r="AH363" i="2" s="1"/>
  <c r="AH362" i="2" s="1"/>
  <c r="AH361" i="2" s="1"/>
  <c r="Z316" i="2"/>
  <c r="Z315" i="2" s="1"/>
  <c r="Z314" i="2" s="1"/>
  <c r="T210" i="1"/>
  <c r="AB210" i="1" s="1"/>
  <c r="AJ210" i="1" s="1"/>
  <c r="AR210" i="1" s="1"/>
  <c r="AZ210" i="1" s="1"/>
  <c r="AB211" i="1"/>
  <c r="AJ211" i="1" s="1"/>
  <c r="AR211" i="1" s="1"/>
  <c r="AZ211" i="1" s="1"/>
  <c r="T68" i="1"/>
  <c r="AB69" i="1"/>
  <c r="AJ69" i="1" s="1"/>
  <c r="AR69" i="1" s="1"/>
  <c r="AZ69" i="1" s="1"/>
  <c r="U77" i="1"/>
  <c r="AC78" i="1"/>
  <c r="AK78" i="1" s="1"/>
  <c r="AS78" i="1" s="1"/>
  <c r="BA78" i="1" s="1"/>
  <c r="T344" i="1"/>
  <c r="AB344" i="1" s="1"/>
  <c r="AJ344" i="1" s="1"/>
  <c r="AR344" i="1" s="1"/>
  <c r="AZ344" i="1" s="1"/>
  <c r="AB345" i="1"/>
  <c r="AJ345" i="1" s="1"/>
  <c r="AR345" i="1" s="1"/>
  <c r="AZ345" i="1" s="1"/>
  <c r="R241" i="2"/>
  <c r="S308" i="1"/>
  <c r="AA308" i="1" s="1"/>
  <c r="AI308" i="1" s="1"/>
  <c r="AQ308" i="1" s="1"/>
  <c r="AY308" i="1" s="1"/>
  <c r="AA309" i="1"/>
  <c r="AI309" i="1" s="1"/>
  <c r="AQ309" i="1" s="1"/>
  <c r="AY309" i="1" s="1"/>
  <c r="U107" i="1"/>
  <c r="AC107" i="1" s="1"/>
  <c r="AK107" i="1" s="1"/>
  <c r="AS107" i="1" s="1"/>
  <c r="BA107" i="1" s="1"/>
  <c r="AC108" i="1"/>
  <c r="AK108" i="1" s="1"/>
  <c r="AS108" i="1" s="1"/>
  <c r="BA108" i="1" s="1"/>
  <c r="T107" i="1"/>
  <c r="AB107" i="1" s="1"/>
  <c r="AJ107" i="1" s="1"/>
  <c r="AR107" i="1" s="1"/>
  <c r="AZ107" i="1" s="1"/>
  <c r="AB108" i="1"/>
  <c r="AJ108" i="1" s="1"/>
  <c r="AR108" i="1" s="1"/>
  <c r="AZ108" i="1" s="1"/>
  <c r="U35" i="1"/>
  <c r="AC35" i="1" s="1"/>
  <c r="AK35" i="1" s="1"/>
  <c r="AS35" i="1" s="1"/>
  <c r="BA35" i="1" s="1"/>
  <c r="AC36" i="1"/>
  <c r="AK36" i="1" s="1"/>
  <c r="AS36" i="1" s="1"/>
  <c r="BA36" i="1" s="1"/>
  <c r="S77" i="1"/>
  <c r="AA78" i="1"/>
  <c r="AI78" i="1" s="1"/>
  <c r="AQ78" i="1" s="1"/>
  <c r="AY78" i="1" s="1"/>
  <c r="U329" i="1"/>
  <c r="AC329" i="1" s="1"/>
  <c r="AK329" i="1" s="1"/>
  <c r="AS329" i="1" s="1"/>
  <c r="BA329" i="1" s="1"/>
  <c r="AC330" i="1"/>
  <c r="AK330" i="1" s="1"/>
  <c r="AS330" i="1" s="1"/>
  <c r="BA330" i="1" s="1"/>
  <c r="S11" i="1"/>
  <c r="AA11" i="1" s="1"/>
  <c r="AI11" i="1" s="1"/>
  <c r="AQ11" i="1" s="1"/>
  <c r="AY11" i="1" s="1"/>
  <c r="AA15" i="1"/>
  <c r="AI15" i="1" s="1"/>
  <c r="AQ15" i="1" s="1"/>
  <c r="AY15" i="1" s="1"/>
  <c r="O241" i="2"/>
  <c r="O240" i="2" s="1"/>
  <c r="U210" i="1"/>
  <c r="AC210" i="1" s="1"/>
  <c r="AK210" i="1" s="1"/>
  <c r="AS210" i="1" s="1"/>
  <c r="BA210" i="1" s="1"/>
  <c r="AC211" i="1"/>
  <c r="AK211" i="1" s="1"/>
  <c r="AS211" i="1" s="1"/>
  <c r="BA211" i="1" s="1"/>
  <c r="S217" i="1"/>
  <c r="AA223" i="1"/>
  <c r="AI223" i="1" s="1"/>
  <c r="AQ223" i="1" s="1"/>
  <c r="AY223" i="1" s="1"/>
  <c r="S241" i="2"/>
  <c r="U308" i="1"/>
  <c r="AC308" i="1" s="1"/>
  <c r="AK308" i="1" s="1"/>
  <c r="AS308" i="1" s="1"/>
  <c r="BA308" i="1" s="1"/>
  <c r="AC309" i="1"/>
  <c r="AK309" i="1" s="1"/>
  <c r="AS309" i="1" s="1"/>
  <c r="BA309" i="1" s="1"/>
  <c r="AC293" i="1"/>
  <c r="U292" i="1"/>
  <c r="AA293" i="1"/>
  <c r="T329" i="1"/>
  <c r="AB329" i="1" s="1"/>
  <c r="AJ329" i="1" s="1"/>
  <c r="AR329" i="1" s="1"/>
  <c r="AZ329" i="1" s="1"/>
  <c r="AB330" i="1"/>
  <c r="AJ330" i="1" s="1"/>
  <c r="AR330" i="1" s="1"/>
  <c r="AZ330" i="1" s="1"/>
  <c r="T376" i="1"/>
  <c r="AB377" i="1"/>
  <c r="AJ377" i="1" s="1"/>
  <c r="AR377" i="1" s="1"/>
  <c r="AZ377" i="1" s="1"/>
  <c r="U355" i="1"/>
  <c r="AC356" i="1"/>
  <c r="AK356" i="1" s="1"/>
  <c r="AS356" i="1" s="1"/>
  <c r="S394" i="1"/>
  <c r="AA395" i="1"/>
  <c r="AI395" i="1" s="1"/>
  <c r="AQ395" i="1" s="1"/>
  <c r="AY395" i="1" s="1"/>
  <c r="U375" i="1"/>
  <c r="AC375" i="1" s="1"/>
  <c r="AK375" i="1" s="1"/>
  <c r="AS375" i="1" s="1"/>
  <c r="BA375" i="1" s="1"/>
  <c r="AC376" i="1"/>
  <c r="AK376" i="1" s="1"/>
  <c r="AS376" i="1" s="1"/>
  <c r="BA376" i="1" s="1"/>
  <c r="S366" i="1"/>
  <c r="AA366" i="1" s="1"/>
  <c r="AI366" i="1" s="1"/>
  <c r="AQ366" i="1" s="1"/>
  <c r="AY366" i="1" s="1"/>
  <c r="AA367" i="1"/>
  <c r="AI367" i="1" s="1"/>
  <c r="AQ367" i="1" s="1"/>
  <c r="AY367" i="1" s="1"/>
  <c r="AB387" i="1"/>
  <c r="AJ387" i="1" s="1"/>
  <c r="AR387" i="1" s="1"/>
  <c r="AZ387" i="1" s="1"/>
  <c r="S382" i="1"/>
  <c r="AA383" i="1"/>
  <c r="AI383" i="1" s="1"/>
  <c r="AQ383" i="1" s="1"/>
  <c r="AY383" i="1" s="1"/>
  <c r="S355" i="1"/>
  <c r="AA356" i="1"/>
  <c r="AI356" i="1" s="1"/>
  <c r="AQ356" i="1" s="1"/>
  <c r="S372" i="1"/>
  <c r="AA373" i="1"/>
  <c r="AI373" i="1" s="1"/>
  <c r="AQ373" i="1" s="1"/>
  <c r="AY373" i="1" s="1"/>
  <c r="U382" i="1"/>
  <c r="AC383" i="1"/>
  <c r="AK383" i="1" s="1"/>
  <c r="AS383" i="1" s="1"/>
  <c r="BA383" i="1" s="1"/>
  <c r="T398" i="1"/>
  <c r="AB399" i="1"/>
  <c r="AJ399" i="1" s="1"/>
  <c r="AR399" i="1" s="1"/>
  <c r="AZ399" i="1" s="1"/>
  <c r="U366" i="1"/>
  <c r="AC366" i="1" s="1"/>
  <c r="AK366" i="1" s="1"/>
  <c r="AS366" i="1" s="1"/>
  <c r="BA366" i="1" s="1"/>
  <c r="AC367" i="1"/>
  <c r="AK367" i="1" s="1"/>
  <c r="AS367" i="1" s="1"/>
  <c r="BA367" i="1" s="1"/>
  <c r="S375" i="1"/>
  <c r="AA375" i="1" s="1"/>
  <c r="AI375" i="1" s="1"/>
  <c r="AQ375" i="1" s="1"/>
  <c r="AY375" i="1" s="1"/>
  <c r="AA376" i="1"/>
  <c r="AI376" i="1" s="1"/>
  <c r="AQ376" i="1" s="1"/>
  <c r="AY376" i="1" s="1"/>
  <c r="U371" i="1"/>
  <c r="AC372" i="1"/>
  <c r="AK372" i="1" s="1"/>
  <c r="AS372" i="1" s="1"/>
  <c r="BA372" i="1" s="1"/>
  <c r="T371" i="1"/>
  <c r="AB372" i="1"/>
  <c r="AJ372" i="1" s="1"/>
  <c r="AR372" i="1" s="1"/>
  <c r="AZ372" i="1" s="1"/>
  <c r="T228" i="1"/>
  <c r="AB228" i="1" s="1"/>
  <c r="AJ228" i="1" s="1"/>
  <c r="AR228" i="1" s="1"/>
  <c r="AZ228" i="1" s="1"/>
  <c r="AB229" i="1"/>
  <c r="AJ229" i="1" s="1"/>
  <c r="AR229" i="1" s="1"/>
  <c r="AZ229" i="1" s="1"/>
  <c r="T194" i="1"/>
  <c r="AB194" i="1" s="1"/>
  <c r="AJ194" i="1" s="1"/>
  <c r="AR194" i="1" s="1"/>
  <c r="AZ194" i="1" s="1"/>
  <c r="AB195" i="1"/>
  <c r="AJ195" i="1" s="1"/>
  <c r="AR195" i="1" s="1"/>
  <c r="AZ195" i="1" s="1"/>
  <c r="T104" i="1"/>
  <c r="AB105" i="1"/>
  <c r="AJ105" i="1" s="1"/>
  <c r="AR105" i="1" s="1"/>
  <c r="AZ105" i="1" s="1"/>
  <c r="AA263" i="1"/>
  <c r="AI263" i="1" s="1"/>
  <c r="T252" i="1"/>
  <c r="AB252" i="1" s="1"/>
  <c r="AJ252" i="1" s="1"/>
  <c r="AR252" i="1" s="1"/>
  <c r="AZ252" i="1" s="1"/>
  <c r="AB253" i="1"/>
  <c r="AJ253" i="1" s="1"/>
  <c r="AR253" i="1" s="1"/>
  <c r="AZ253" i="1" s="1"/>
  <c r="T78" i="1"/>
  <c r="AB79" i="1"/>
  <c r="AJ79" i="1" s="1"/>
  <c r="AR79" i="1" s="1"/>
  <c r="AZ79" i="1" s="1"/>
  <c r="BB79" i="1" s="1"/>
  <c r="S148" i="1"/>
  <c r="AA148" i="1" s="1"/>
  <c r="AI148" i="1" s="1"/>
  <c r="AQ148" i="1" s="1"/>
  <c r="AY148" i="1" s="1"/>
  <c r="AA149" i="1"/>
  <c r="AI149" i="1" s="1"/>
  <c r="AQ149" i="1" s="1"/>
  <c r="AY149" i="1" s="1"/>
  <c r="T309" i="1"/>
  <c r="AB310" i="1"/>
  <c r="AJ310" i="1" s="1"/>
  <c r="AR310" i="1" s="1"/>
  <c r="AZ310" i="1" s="1"/>
  <c r="S325" i="1"/>
  <c r="AA326" i="1"/>
  <c r="AI326" i="1" s="1"/>
  <c r="AQ326" i="1" s="1"/>
  <c r="AY326" i="1" s="1"/>
  <c r="T97" i="1"/>
  <c r="AB97" i="1" s="1"/>
  <c r="AJ97" i="1" s="1"/>
  <c r="AR97" i="1" s="1"/>
  <c r="AZ97" i="1" s="1"/>
  <c r="AB98" i="1"/>
  <c r="AJ98" i="1" s="1"/>
  <c r="AR98" i="1" s="1"/>
  <c r="AZ98" i="1" s="1"/>
  <c r="U76" i="2"/>
  <c r="U75" i="2" s="1"/>
  <c r="U74" i="2" s="1"/>
  <c r="R316" i="2"/>
  <c r="R315" i="2" s="1"/>
  <c r="R314" i="2" s="1"/>
  <c r="T268" i="1"/>
  <c r="AB268" i="1" s="1"/>
  <c r="AJ268" i="1" s="1"/>
  <c r="AR268" i="1" s="1"/>
  <c r="AZ268" i="1" s="1"/>
  <c r="AB269" i="1"/>
  <c r="AJ269" i="1" s="1"/>
  <c r="AR269" i="1" s="1"/>
  <c r="AZ269" i="1" s="1"/>
  <c r="T121" i="1"/>
  <c r="AB121" i="1" s="1"/>
  <c r="AJ121" i="1" s="1"/>
  <c r="AR121" i="1" s="1"/>
  <c r="AZ121" i="1" s="1"/>
  <c r="AB122" i="1"/>
  <c r="AJ122" i="1" s="1"/>
  <c r="AR122" i="1" s="1"/>
  <c r="AZ122" i="1" s="1"/>
  <c r="S246" i="1"/>
  <c r="AA247" i="1"/>
  <c r="AI247" i="1" s="1"/>
  <c r="AQ247" i="1" s="1"/>
  <c r="AY247" i="1" s="1"/>
  <c r="S172" i="1"/>
  <c r="AA172" i="1" s="1"/>
  <c r="AI172" i="1" s="1"/>
  <c r="AQ172" i="1" s="1"/>
  <c r="AY172" i="1" s="1"/>
  <c r="AA173" i="1"/>
  <c r="AI173" i="1" s="1"/>
  <c r="AQ173" i="1" s="1"/>
  <c r="AY173" i="1" s="1"/>
  <c r="T137" i="1"/>
  <c r="AB137" i="1" s="1"/>
  <c r="AJ137" i="1" s="1"/>
  <c r="AR137" i="1" s="1"/>
  <c r="AZ137" i="1" s="1"/>
  <c r="AB138" i="1"/>
  <c r="AJ138" i="1" s="1"/>
  <c r="AR138" i="1" s="1"/>
  <c r="AZ138" i="1" s="1"/>
  <c r="S283" i="1"/>
  <c r="AA283" i="1" s="1"/>
  <c r="AI283" i="1" s="1"/>
  <c r="AQ283" i="1" s="1"/>
  <c r="AY283" i="1" s="1"/>
  <c r="AA284" i="1"/>
  <c r="AI284" i="1" s="1"/>
  <c r="AQ284" i="1" s="1"/>
  <c r="AY284" i="1" s="1"/>
  <c r="AB17" i="1"/>
  <c r="AJ17" i="1" s="1"/>
  <c r="AR17" i="1" s="1"/>
  <c r="AZ17" i="1" s="1"/>
  <c r="S189" i="1"/>
  <c r="AA189" i="1" s="1"/>
  <c r="AI189" i="1" s="1"/>
  <c r="AQ189" i="1" s="1"/>
  <c r="AY189" i="1" s="1"/>
  <c r="AA190" i="1"/>
  <c r="AI190" i="1" s="1"/>
  <c r="AQ190" i="1" s="1"/>
  <c r="AY190" i="1" s="1"/>
  <c r="S103" i="1"/>
  <c r="AA103" i="1" s="1"/>
  <c r="AI103" i="1" s="1"/>
  <c r="AQ103" i="1" s="1"/>
  <c r="AY103" i="1" s="1"/>
  <c r="AA104" i="1"/>
  <c r="AI104" i="1" s="1"/>
  <c r="AQ104" i="1" s="1"/>
  <c r="AY104" i="1" s="1"/>
  <c r="U31" i="1"/>
  <c r="AC31" i="1" s="1"/>
  <c r="AK31" i="1" s="1"/>
  <c r="AS31" i="1" s="1"/>
  <c r="BA31" i="1" s="1"/>
  <c r="AC32" i="1"/>
  <c r="AK32" i="1" s="1"/>
  <c r="AS32" i="1" s="1"/>
  <c r="BA32" i="1" s="1"/>
  <c r="T134" i="1"/>
  <c r="AB134" i="1" s="1"/>
  <c r="AJ134" i="1" s="1"/>
  <c r="AR134" i="1" s="1"/>
  <c r="AZ134" i="1" s="1"/>
  <c r="AB135" i="1"/>
  <c r="AJ135" i="1" s="1"/>
  <c r="AR135" i="1" s="1"/>
  <c r="AZ135" i="1" s="1"/>
  <c r="T52" i="1"/>
  <c r="AB52" i="1" s="1"/>
  <c r="AJ52" i="1" s="1"/>
  <c r="AR52" i="1" s="1"/>
  <c r="AZ52" i="1" s="1"/>
  <c r="BB52" i="1" s="1"/>
  <c r="AB53" i="1"/>
  <c r="AJ53" i="1" s="1"/>
  <c r="AR53" i="1" s="1"/>
  <c r="AZ53" i="1" s="1"/>
  <c r="BB53" i="1" s="1"/>
  <c r="T25" i="1"/>
  <c r="AB25" i="1" s="1"/>
  <c r="AJ25" i="1" s="1"/>
  <c r="AR25" i="1" s="1"/>
  <c r="AZ25" i="1" s="1"/>
  <c r="AB26" i="1"/>
  <c r="AJ26" i="1" s="1"/>
  <c r="AR26" i="1" s="1"/>
  <c r="AZ26" i="1" s="1"/>
  <c r="BB26" i="1" s="1"/>
  <c r="U184" i="1"/>
  <c r="AC184" i="1" s="1"/>
  <c r="AK184" i="1" s="1"/>
  <c r="AS184" i="1" s="1"/>
  <c r="BA184" i="1" s="1"/>
  <c r="AC185" i="1"/>
  <c r="AK185" i="1" s="1"/>
  <c r="AS185" i="1" s="1"/>
  <c r="BA185" i="1" s="1"/>
  <c r="U189" i="1"/>
  <c r="AC189" i="1" s="1"/>
  <c r="AK189" i="1" s="1"/>
  <c r="AS189" i="1" s="1"/>
  <c r="BA189" i="1" s="1"/>
  <c r="AC190" i="1"/>
  <c r="AK190" i="1" s="1"/>
  <c r="AS190" i="1" s="1"/>
  <c r="BA190" i="1" s="1"/>
  <c r="U103" i="1"/>
  <c r="AC103" i="1" s="1"/>
  <c r="AK103" i="1" s="1"/>
  <c r="AS103" i="1" s="1"/>
  <c r="BA103" i="1" s="1"/>
  <c r="AC104" i="1"/>
  <c r="AK104" i="1" s="1"/>
  <c r="AS104" i="1" s="1"/>
  <c r="BA104" i="1" s="1"/>
  <c r="U86" i="1"/>
  <c r="AC86" i="1" s="1"/>
  <c r="AK86" i="1" s="1"/>
  <c r="AS86" i="1" s="1"/>
  <c r="BA86" i="1" s="1"/>
  <c r="AC90" i="1"/>
  <c r="AK90" i="1" s="1"/>
  <c r="AS90" i="1" s="1"/>
  <c r="BA90" i="1" s="1"/>
  <c r="U28" i="1"/>
  <c r="AC29" i="1"/>
  <c r="AK29" i="1" s="1"/>
  <c r="AS29" i="1" s="1"/>
  <c r="BA29" i="1" s="1"/>
  <c r="BB29" i="1" s="1"/>
  <c r="T255" i="1"/>
  <c r="AB255" i="1" s="1"/>
  <c r="AJ255" i="1" s="1"/>
  <c r="AR255" i="1" s="1"/>
  <c r="AZ255" i="1" s="1"/>
  <c r="AB256" i="1"/>
  <c r="AJ256" i="1" s="1"/>
  <c r="AR256" i="1" s="1"/>
  <c r="AZ256" i="1" s="1"/>
  <c r="T315" i="1"/>
  <c r="AB316" i="1"/>
  <c r="AJ316" i="1" s="1"/>
  <c r="AR316" i="1" s="1"/>
  <c r="AZ316" i="1" s="1"/>
  <c r="U167" i="1"/>
  <c r="U147" i="1" s="1"/>
  <c r="AC170" i="1"/>
  <c r="AK170" i="1" s="1"/>
  <c r="AS170" i="1" s="1"/>
  <c r="BA170" i="1" s="1"/>
  <c r="T90" i="1"/>
  <c r="AB91" i="1"/>
  <c r="AJ91" i="1" s="1"/>
  <c r="AR91" i="1" s="1"/>
  <c r="AZ91" i="1" s="1"/>
  <c r="S337" i="1"/>
  <c r="AA338" i="1"/>
  <c r="AI338" i="1" s="1"/>
  <c r="AQ338" i="1" s="1"/>
  <c r="AY338" i="1" s="1"/>
  <c r="T367" i="1"/>
  <c r="AB368" i="1"/>
  <c r="AJ368" i="1" s="1"/>
  <c r="AR368" i="1" s="1"/>
  <c r="AZ368" i="1" s="1"/>
  <c r="U69" i="1"/>
  <c r="AC70" i="1"/>
  <c r="AK70" i="1" s="1"/>
  <c r="AS70" i="1" s="1"/>
  <c r="BA70" i="1" s="1"/>
  <c r="BB70" i="1" s="1"/>
  <c r="S68" i="1"/>
  <c r="AA69" i="1"/>
  <c r="AI69" i="1" s="1"/>
  <c r="AQ69" i="1" s="1"/>
  <c r="AY69" i="1" s="1"/>
  <c r="S330" i="1"/>
  <c r="AA331" i="1"/>
  <c r="AI331" i="1" s="1"/>
  <c r="AQ331" i="1" s="1"/>
  <c r="AY331" i="1" s="1"/>
  <c r="T299" i="1"/>
  <c r="AB299" i="1" s="1"/>
  <c r="AJ299" i="1" s="1"/>
  <c r="AR299" i="1" s="1"/>
  <c r="AZ299" i="1" s="1"/>
  <c r="AB300" i="1"/>
  <c r="AJ300" i="1" s="1"/>
  <c r="AR300" i="1" s="1"/>
  <c r="AZ300" i="1" s="1"/>
  <c r="S341" i="1"/>
  <c r="AA341" i="1" s="1"/>
  <c r="AI341" i="1" s="1"/>
  <c r="AQ341" i="1" s="1"/>
  <c r="AY341" i="1" s="1"/>
  <c r="AA342" i="1"/>
  <c r="AI342" i="1" s="1"/>
  <c r="AQ342" i="1" s="1"/>
  <c r="AY342" i="1" s="1"/>
  <c r="S305" i="1"/>
  <c r="S292" i="1" s="1"/>
  <c r="AA306" i="1"/>
  <c r="AI306" i="1" s="1"/>
  <c r="AQ306" i="1" s="1"/>
  <c r="AY306" i="1" s="1"/>
  <c r="T271" i="1"/>
  <c r="AB271" i="1" s="1"/>
  <c r="AJ271" i="1" s="1"/>
  <c r="AR271" i="1" s="1"/>
  <c r="AZ271" i="1" s="1"/>
  <c r="AB272" i="1"/>
  <c r="AJ272" i="1" s="1"/>
  <c r="AR272" i="1" s="1"/>
  <c r="AZ272" i="1" s="1"/>
  <c r="U169" i="2"/>
  <c r="U168" i="2" s="1"/>
  <c r="U167" i="2" s="1"/>
  <c r="U147" i="2" s="1"/>
  <c r="T118" i="1"/>
  <c r="AB118" i="1" s="1"/>
  <c r="AJ118" i="1" s="1"/>
  <c r="AR118" i="1" s="1"/>
  <c r="AZ118" i="1" s="1"/>
  <c r="AB119" i="1"/>
  <c r="AJ119" i="1" s="1"/>
  <c r="AR119" i="1" s="1"/>
  <c r="AZ119" i="1" s="1"/>
  <c r="S286" i="1"/>
  <c r="AA286" i="1" s="1"/>
  <c r="AI286" i="1" s="1"/>
  <c r="AQ286" i="1" s="1"/>
  <c r="AY286" i="1" s="1"/>
  <c r="AA287" i="1"/>
  <c r="AI287" i="1" s="1"/>
  <c r="AQ287" i="1" s="1"/>
  <c r="AY287" i="1" s="1"/>
  <c r="T258" i="1"/>
  <c r="AB258" i="1" s="1"/>
  <c r="AJ258" i="1" s="1"/>
  <c r="AR258" i="1" s="1"/>
  <c r="AZ258" i="1" s="1"/>
  <c r="AB259" i="1"/>
  <c r="AJ259" i="1" s="1"/>
  <c r="AR259" i="1" s="1"/>
  <c r="AZ259" i="1" s="1"/>
  <c r="T200" i="1"/>
  <c r="AB201" i="1"/>
  <c r="AJ201" i="1" s="1"/>
  <c r="AR201" i="1" s="1"/>
  <c r="AZ201" i="1" s="1"/>
  <c r="S32" i="1"/>
  <c r="AA33" i="1"/>
  <c r="AI33" i="1" s="1"/>
  <c r="AQ33" i="1" s="1"/>
  <c r="AY33" i="1" s="1"/>
  <c r="BB33" i="1" s="1"/>
  <c r="T293" i="1"/>
  <c r="AB294" i="1"/>
  <c r="AJ294" i="1" s="1"/>
  <c r="AR294" i="1" s="1"/>
  <c r="AZ294" i="1" s="1"/>
  <c r="S265" i="1"/>
  <c r="AA265" i="1" s="1"/>
  <c r="AI265" i="1" s="1"/>
  <c r="AQ265" i="1" s="1"/>
  <c r="AY265" i="1" s="1"/>
  <c r="AA266" i="1"/>
  <c r="AI266" i="1" s="1"/>
  <c r="AQ266" i="1" s="1"/>
  <c r="AY266" i="1" s="1"/>
  <c r="T200" i="2"/>
  <c r="T199" i="2" s="1"/>
  <c r="T198" i="2" s="1"/>
  <c r="T192" i="2" s="1"/>
  <c r="T185" i="1"/>
  <c r="AB186" i="1"/>
  <c r="AJ186" i="1" s="1"/>
  <c r="AR186" i="1" s="1"/>
  <c r="AZ186" i="1" s="1"/>
  <c r="T161" i="2"/>
  <c r="T160" i="2" s="1"/>
  <c r="S140" i="1"/>
  <c r="AA140" i="1" s="1"/>
  <c r="AI140" i="1" s="1"/>
  <c r="AQ140" i="1" s="1"/>
  <c r="AY140" i="1" s="1"/>
  <c r="AA141" i="1"/>
  <c r="AI141" i="1" s="1"/>
  <c r="AQ141" i="1" s="1"/>
  <c r="AY141" i="1" s="1"/>
  <c r="S76" i="1"/>
  <c r="AA77" i="1"/>
  <c r="AI77" i="1" s="1"/>
  <c r="AQ77" i="1" s="1"/>
  <c r="AY77" i="1" s="1"/>
  <c r="U124" i="1"/>
  <c r="AC124" i="1" s="1"/>
  <c r="AK124" i="1" s="1"/>
  <c r="AS124" i="1" s="1"/>
  <c r="BA124" i="1" s="1"/>
  <c r="S88" i="1"/>
  <c r="AA89" i="1"/>
  <c r="T44" i="1"/>
  <c r="AB45" i="1"/>
  <c r="AJ45" i="1" s="1"/>
  <c r="AR45" i="1" s="1"/>
  <c r="AZ45" i="1" s="1"/>
  <c r="BB45" i="1" s="1"/>
  <c r="Z275" i="2"/>
  <c r="Z274" i="2" s="1"/>
  <c r="Z273" i="2" s="1"/>
  <c r="AB174" i="2"/>
  <c r="AB173" i="2" s="1"/>
  <c r="AB172" i="2" s="1"/>
  <c r="T58" i="1"/>
  <c r="AB58" i="1" s="1"/>
  <c r="AJ58" i="1" s="1"/>
  <c r="AR58" i="1" s="1"/>
  <c r="AZ58" i="1" s="1"/>
  <c r="AB59" i="1"/>
  <c r="AJ59" i="1" s="1"/>
  <c r="AR59" i="1" s="1"/>
  <c r="AZ59" i="1" s="1"/>
  <c r="AC117" i="1"/>
  <c r="AK117" i="1" s="1"/>
  <c r="AS117" i="1" s="1"/>
  <c r="BA117" i="1" s="1"/>
  <c r="T94" i="1"/>
  <c r="AB94" i="1" s="1"/>
  <c r="AJ94" i="1" s="1"/>
  <c r="AR94" i="1" s="1"/>
  <c r="AB95" i="1"/>
  <c r="AJ95" i="1" s="1"/>
  <c r="AR95" i="1" s="1"/>
  <c r="AZ95" i="1" s="1"/>
  <c r="T277" i="1"/>
  <c r="AB277" i="1" s="1"/>
  <c r="AJ277" i="1" s="1"/>
  <c r="AR277" i="1" s="1"/>
  <c r="AZ277" i="1" s="1"/>
  <c r="AB278" i="1"/>
  <c r="AJ278" i="1" s="1"/>
  <c r="AR278" i="1" s="1"/>
  <c r="AZ278" i="1" s="1"/>
  <c r="S197" i="1"/>
  <c r="AA198" i="1"/>
  <c r="AI198" i="1" s="1"/>
  <c r="AQ198" i="1" s="1"/>
  <c r="AY198" i="1" s="1"/>
  <c r="T223" i="1"/>
  <c r="T249" i="1"/>
  <c r="AB249" i="1" s="1"/>
  <c r="AJ249" i="1" s="1"/>
  <c r="AR249" i="1" s="1"/>
  <c r="AZ249" i="1" s="1"/>
  <c r="AB250" i="1"/>
  <c r="AJ250" i="1" s="1"/>
  <c r="AR250" i="1" s="1"/>
  <c r="AZ250" i="1" s="1"/>
  <c r="T12" i="1"/>
  <c r="AB12" i="1" s="1"/>
  <c r="AJ12" i="1" s="1"/>
  <c r="AR12" i="1" s="1"/>
  <c r="AZ12" i="1" s="1"/>
  <c r="AB13" i="1"/>
  <c r="AJ13" i="1" s="1"/>
  <c r="AR13" i="1" s="1"/>
  <c r="AZ13" i="1" s="1"/>
  <c r="T318" i="1"/>
  <c r="AB318" i="1" s="1"/>
  <c r="AJ318" i="1" s="1"/>
  <c r="AR318" i="1" s="1"/>
  <c r="AZ318" i="1" s="1"/>
  <c r="T67" i="1"/>
  <c r="AB68" i="1"/>
  <c r="AJ68" i="1" s="1"/>
  <c r="AR68" i="1" s="1"/>
  <c r="AZ68" i="1" s="1"/>
  <c r="U76" i="1"/>
  <c r="AC77" i="1"/>
  <c r="AK77" i="1" s="1"/>
  <c r="AS77" i="1" s="1"/>
  <c r="BA77" i="1" s="1"/>
  <c r="R36" i="1"/>
  <c r="O147" i="2"/>
  <c r="S350" i="1"/>
  <c r="AA350" i="1" s="1"/>
  <c r="AI350" i="1" s="1"/>
  <c r="AQ350" i="1" s="1"/>
  <c r="AY350" i="1" s="1"/>
  <c r="AA351" i="1"/>
  <c r="AI351" i="1" s="1"/>
  <c r="AQ351" i="1" s="1"/>
  <c r="AY351" i="1" s="1"/>
  <c r="S334" i="1"/>
  <c r="AA334" i="1" s="1"/>
  <c r="AI334" i="1" s="1"/>
  <c r="AQ334" i="1" s="1"/>
  <c r="AY334" i="1" s="1"/>
  <c r="AA335" i="1"/>
  <c r="AI335" i="1" s="1"/>
  <c r="AQ335" i="1" s="1"/>
  <c r="AY335" i="1" s="1"/>
  <c r="T218" i="1"/>
  <c r="AB218" i="1" s="1"/>
  <c r="AJ218" i="1" s="1"/>
  <c r="AR218" i="1" s="1"/>
  <c r="AZ218" i="1" s="1"/>
  <c r="AB219" i="1"/>
  <c r="AJ219" i="1" s="1"/>
  <c r="AR219" i="1" s="1"/>
  <c r="AZ219" i="1" s="1"/>
  <c r="T22" i="1"/>
  <c r="AB22" i="1" s="1"/>
  <c r="AJ22" i="1" s="1"/>
  <c r="AR22" i="1" s="1"/>
  <c r="AZ22" i="1" s="1"/>
  <c r="BB22" i="1" s="1"/>
  <c r="AB23" i="1"/>
  <c r="AJ23" i="1" s="1"/>
  <c r="AR23" i="1" s="1"/>
  <c r="AZ23" i="1" s="1"/>
  <c r="BB23" i="1" s="1"/>
  <c r="T289" i="1"/>
  <c r="AB289" i="1" s="1"/>
  <c r="AJ289" i="1" s="1"/>
  <c r="AR289" i="1" s="1"/>
  <c r="AZ289" i="1" s="1"/>
  <c r="AB290" i="1"/>
  <c r="AJ290" i="1" s="1"/>
  <c r="AR290" i="1" s="1"/>
  <c r="AZ290" i="1" s="1"/>
  <c r="S262" i="1"/>
  <c r="S204" i="1"/>
  <c r="AA205" i="1"/>
  <c r="AI205" i="1" s="1"/>
  <c r="AQ205" i="1" s="1"/>
  <c r="AY205" i="1" s="1"/>
  <c r="S233" i="2"/>
  <c r="S232" i="2" s="1"/>
  <c r="S231" i="2" s="1"/>
  <c r="S227" i="2" s="1"/>
  <c r="S225" i="2" s="1"/>
  <c r="T190" i="1"/>
  <c r="AB191" i="1"/>
  <c r="AJ191" i="1" s="1"/>
  <c r="AR191" i="1" s="1"/>
  <c r="AZ191" i="1" s="1"/>
  <c r="T296" i="1"/>
  <c r="AB296" i="1" s="1"/>
  <c r="AB297" i="1"/>
  <c r="AJ297" i="1" s="1"/>
  <c r="AR297" i="1" s="1"/>
  <c r="AZ297" i="1" s="1"/>
  <c r="T274" i="1"/>
  <c r="AB274" i="1" s="1"/>
  <c r="AJ274" i="1" s="1"/>
  <c r="AR274" i="1" s="1"/>
  <c r="AZ274" i="1" s="1"/>
  <c r="AB275" i="1"/>
  <c r="AJ275" i="1" s="1"/>
  <c r="AR275" i="1" s="1"/>
  <c r="AZ275" i="1" s="1"/>
  <c r="T207" i="1"/>
  <c r="AB208" i="1"/>
  <c r="AJ208" i="1" s="1"/>
  <c r="AR208" i="1" s="1"/>
  <c r="AZ208" i="1" s="1"/>
  <c r="T156" i="1"/>
  <c r="AB156" i="1" s="1"/>
  <c r="AJ156" i="1" s="1"/>
  <c r="AR156" i="1" s="1"/>
  <c r="AZ156" i="1" s="1"/>
  <c r="AB157" i="1"/>
  <c r="AJ157" i="1" s="1"/>
  <c r="AR157" i="1" s="1"/>
  <c r="AZ157" i="1" s="1"/>
  <c r="T143" i="1"/>
  <c r="AB143" i="1" s="1"/>
  <c r="AJ143" i="1" s="1"/>
  <c r="AR143" i="1" s="1"/>
  <c r="AZ143" i="1" s="1"/>
  <c r="AB144" i="1"/>
  <c r="AJ144" i="1" s="1"/>
  <c r="AR144" i="1" s="1"/>
  <c r="AZ144" i="1" s="1"/>
  <c r="U264" i="1"/>
  <c r="AC264" i="1" s="1"/>
  <c r="AK264" i="1" s="1"/>
  <c r="AS264" i="1" s="1"/>
  <c r="BA264" i="1" s="1"/>
  <c r="AB251" i="1"/>
  <c r="T31" i="1"/>
  <c r="AB31" i="1" s="1"/>
  <c r="AJ31" i="1" s="1"/>
  <c r="AR31" i="1" s="1"/>
  <c r="AZ31" i="1" s="1"/>
  <c r="AB32" i="1"/>
  <c r="AJ32" i="1" s="1"/>
  <c r="AR32" i="1" s="1"/>
  <c r="AZ32" i="1" s="1"/>
  <c r="S184" i="1"/>
  <c r="AA184" i="1" s="1"/>
  <c r="AI184" i="1" s="1"/>
  <c r="AQ184" i="1" s="1"/>
  <c r="AY184" i="1" s="1"/>
  <c r="AA185" i="1"/>
  <c r="AI185" i="1" s="1"/>
  <c r="AQ185" i="1" s="1"/>
  <c r="AY185" i="1" s="1"/>
  <c r="S125" i="1"/>
  <c r="AA125" i="1" s="1"/>
  <c r="AI125" i="1" s="1"/>
  <c r="AQ125" i="1" s="1"/>
  <c r="AY125" i="1" s="1"/>
  <c r="AA126" i="1"/>
  <c r="AI126" i="1" s="1"/>
  <c r="AQ126" i="1" s="1"/>
  <c r="AY126" i="1" s="1"/>
  <c r="AB202" i="2"/>
  <c r="AB201" i="2" s="1"/>
  <c r="Z334" i="2"/>
  <c r="Z333" i="2" s="1"/>
  <c r="Z378" i="2"/>
  <c r="Z377" i="2" s="1"/>
  <c r="Z293" i="2"/>
  <c r="Z292" i="2" s="1"/>
  <c r="Z291" i="2" s="1"/>
  <c r="AB318" i="2"/>
  <c r="AB317" i="2" s="1"/>
  <c r="Z260" i="2"/>
  <c r="Z233" i="2"/>
  <c r="Z232" i="2" s="1"/>
  <c r="Z231" i="2" s="1"/>
  <c r="Z227" i="2" s="1"/>
  <c r="Z200" i="2"/>
  <c r="Z199" i="2" s="1"/>
  <c r="Z198" i="2" s="1"/>
  <c r="Z269" i="2"/>
  <c r="Z268" i="2" s="1"/>
  <c r="Z267" i="2" s="1"/>
  <c r="AB370" i="2"/>
  <c r="AB369" i="2" s="1"/>
  <c r="P93" i="1"/>
  <c r="AB357" i="2"/>
  <c r="AB356" i="2" s="1"/>
  <c r="AB355" i="2" s="1"/>
  <c r="AB354" i="2" s="1"/>
  <c r="Z169" i="2"/>
  <c r="Z168" i="2" s="1"/>
  <c r="Z167" i="2" s="1"/>
  <c r="Z195" i="2"/>
  <c r="Z194" i="2" s="1"/>
  <c r="Z193" i="2" s="1"/>
  <c r="Z253" i="2"/>
  <c r="Z252" i="2" s="1"/>
  <c r="Z251" i="2" s="1"/>
  <c r="Z336" i="2"/>
  <c r="Z335" i="2" s="1"/>
  <c r="AB272" i="2"/>
  <c r="AB271" i="2" s="1"/>
  <c r="AB270" i="2" s="1"/>
  <c r="AB338" i="2"/>
  <c r="AB337" i="2" s="1"/>
  <c r="Z368" i="2"/>
  <c r="Z367" i="2" s="1"/>
  <c r="AA286" i="2"/>
  <c r="AA285" i="2" s="1"/>
  <c r="AB320" i="2"/>
  <c r="AB319" i="2" s="1"/>
  <c r="AB266" i="2"/>
  <c r="AB265" i="2" s="1"/>
  <c r="Z304" i="2"/>
  <c r="Z364" i="2"/>
  <c r="Z363" i="2" s="1"/>
  <c r="Z362" i="2" s="1"/>
  <c r="Z361" i="2" s="1"/>
  <c r="AB189" i="2"/>
  <c r="AB188" i="2" s="1"/>
  <c r="AB187" i="2" s="1"/>
  <c r="AB186" i="2" s="1"/>
  <c r="Z305" i="2"/>
  <c r="AA346" i="2"/>
  <c r="AA345" i="2" s="1"/>
  <c r="AA344" i="2" s="1"/>
  <c r="AA343" i="2" s="1"/>
  <c r="AA342" i="2" s="1"/>
  <c r="AA329" i="2" s="1"/>
  <c r="Z372" i="2"/>
  <c r="Z371" i="2" s="1"/>
  <c r="AB216" i="2"/>
  <c r="AB215" i="2" s="1"/>
  <c r="AB214" i="2" s="1"/>
  <c r="AB213" i="2" s="1"/>
  <c r="AB212" i="2" s="1"/>
  <c r="AB211" i="2" s="1"/>
  <c r="Z284" i="2"/>
  <c r="Z283" i="2" s="1"/>
  <c r="Z282" i="2" s="1"/>
  <c r="AB226" i="2"/>
  <c r="AB225" i="2"/>
  <c r="AC171" i="2"/>
  <c r="AC170" i="2" s="1"/>
  <c r="AC208" i="2"/>
  <c r="AC207" i="2" s="1"/>
  <c r="Z272" i="2"/>
  <c r="Z271" i="2" s="1"/>
  <c r="Z270" i="2" s="1"/>
  <c r="AA244" i="2"/>
  <c r="AA243" i="2" s="1"/>
  <c r="AA242" i="2" s="1"/>
  <c r="AB264" i="2"/>
  <c r="AB263" i="2" s="1"/>
  <c r="AA296" i="2"/>
  <c r="AA295" i="2" s="1"/>
  <c r="Z174" i="2"/>
  <c r="Z173" i="2" s="1"/>
  <c r="Z172" i="2" s="1"/>
  <c r="Z210" i="2"/>
  <c r="Z209" i="2" s="1"/>
  <c r="Z206" i="2" s="1"/>
  <c r="AB256" i="2"/>
  <c r="AB255" i="2" s="1"/>
  <c r="AB254" i="2" s="1"/>
  <c r="S13" i="2"/>
  <c r="S12" i="2" s="1"/>
  <c r="AB163" i="2"/>
  <c r="AB162" i="2" s="1"/>
  <c r="Z185" i="2"/>
  <c r="Z184" i="2"/>
  <c r="AA247" i="2"/>
  <c r="AA246" i="2" s="1"/>
  <c r="AA245" i="2" s="1"/>
  <c r="AA325" i="2"/>
  <c r="AA324" i="2" s="1"/>
  <c r="AA323" i="2" s="1"/>
  <c r="AA322" i="2" s="1"/>
  <c r="AA321" i="2" s="1"/>
  <c r="AB239" i="2"/>
  <c r="AB238" i="2" s="1"/>
  <c r="AB237" i="2" s="1"/>
  <c r="AB236" i="2" s="1"/>
  <c r="AB235" i="2" s="1"/>
  <c r="AA288" i="2"/>
  <c r="AA287" i="2" s="1"/>
  <c r="Z224" i="2"/>
  <c r="Z223" i="2" s="1"/>
  <c r="Z222" i="2" s="1"/>
  <c r="Z218" i="2" s="1"/>
  <c r="Z217" i="2" s="1"/>
  <c r="Z211" i="2" s="1"/>
  <c r="Z205" i="2"/>
  <c r="Z204" i="2" s="1"/>
  <c r="Z203" i="2" s="1"/>
  <c r="AB328" i="2"/>
  <c r="AB327" i="2" s="1"/>
  <c r="AB326" i="2" s="1"/>
  <c r="AB322" i="2" s="1"/>
  <c r="AB321" i="2" s="1"/>
  <c r="AB262" i="2"/>
  <c r="AB261" i="2" s="1"/>
  <c r="AA313" i="2"/>
  <c r="AA312" i="2" s="1"/>
  <c r="AA311" i="2" s="1"/>
  <c r="AA310" i="2" s="1"/>
  <c r="AA309" i="2" s="1"/>
  <c r="Z352" i="2"/>
  <c r="Z351" i="2" s="1"/>
  <c r="Z350" i="2" s="1"/>
  <c r="Z343" i="2" s="1"/>
  <c r="Z342" i="2" s="1"/>
  <c r="Z381" i="2"/>
  <c r="Z380" i="2" s="1"/>
  <c r="Z379" i="2" s="1"/>
  <c r="AB197" i="2"/>
  <c r="AB196" i="2" s="1"/>
  <c r="AB259" i="2"/>
  <c r="AB258" i="2" s="1"/>
  <c r="AB257" i="2" s="1"/>
  <c r="AA250" i="2"/>
  <c r="AA249" i="2" s="1"/>
  <c r="AA248" i="2" s="1"/>
  <c r="T174" i="2"/>
  <c r="T173" i="2" s="1"/>
  <c r="T172" i="2" s="1"/>
  <c r="T173" i="1"/>
  <c r="Z301" i="2"/>
  <c r="Z300" i="2" s="1"/>
  <c r="Z299" i="2" s="1"/>
  <c r="Z376" i="2"/>
  <c r="Z375" i="2" s="1"/>
  <c r="Z374" i="2" s="1"/>
  <c r="AC384" i="2"/>
  <c r="AC383" i="2" s="1"/>
  <c r="AC382" i="2" s="1"/>
  <c r="AC373" i="2" s="1"/>
  <c r="AC353" i="2" s="1"/>
  <c r="AB101" i="2"/>
  <c r="AB100" i="2" s="1"/>
  <c r="AB99" i="2" s="1"/>
  <c r="AA150" i="2"/>
  <c r="AA149" i="2" s="1"/>
  <c r="AA148" i="2" s="1"/>
  <c r="AA113" i="2"/>
  <c r="AA112" i="2" s="1"/>
  <c r="AA111" i="2" s="1"/>
  <c r="Z22" i="2"/>
  <c r="Z21" i="2" s="1"/>
  <c r="Z18" i="2" s="1"/>
  <c r="Z116" i="2"/>
  <c r="Z115" i="2" s="1"/>
  <c r="Z114" i="2" s="1"/>
  <c r="T67" i="2"/>
  <c r="T66" i="2" s="1"/>
  <c r="P67" i="2"/>
  <c r="P66" i="2" s="1"/>
  <c r="Z69" i="1"/>
  <c r="Z68" i="1" s="1"/>
  <c r="Z67" i="1" s="1"/>
  <c r="AB130" i="2"/>
  <c r="AB129" i="2" s="1"/>
  <c r="AB128" i="2" s="1"/>
  <c r="AB104" i="2"/>
  <c r="AB103" i="2" s="1"/>
  <c r="AB102" i="2" s="1"/>
  <c r="Z138" i="2"/>
  <c r="Z137" i="2" s="1"/>
  <c r="Z136" i="2" s="1"/>
  <c r="Z135" i="2" s="1"/>
  <c r="Z134" i="2" s="1"/>
  <c r="Z110" i="2"/>
  <c r="Z109" i="2" s="1"/>
  <c r="Z108" i="2" s="1"/>
  <c r="AB144" i="2"/>
  <c r="AB143" i="2" s="1"/>
  <c r="AB142" i="2" s="1"/>
  <c r="AB141" i="2" s="1"/>
  <c r="AA92" i="2"/>
  <c r="AA91" i="2" s="1"/>
  <c r="AA90" i="2" s="1"/>
  <c r="AB158" i="2"/>
  <c r="AB157" i="2" s="1"/>
  <c r="AB156" i="2" s="1"/>
  <c r="R67" i="2"/>
  <c r="R66" i="2" s="1"/>
  <c r="Z127" i="2"/>
  <c r="Z126" i="2" s="1"/>
  <c r="Z125" i="2" s="1"/>
  <c r="Z124" i="2" s="1"/>
  <c r="Z123" i="2" s="1"/>
  <c r="Z122" i="2" s="1"/>
  <c r="Z95" i="2"/>
  <c r="Z94" i="2" s="1"/>
  <c r="Z93" i="2" s="1"/>
  <c r="Z161" i="2"/>
  <c r="Z160" i="2" s="1"/>
  <c r="Z159" i="2" s="1"/>
  <c r="Z107" i="2"/>
  <c r="Z106" i="2" s="1"/>
  <c r="Z105" i="2" s="1"/>
  <c r="Z153" i="2"/>
  <c r="Z152" i="2" s="1"/>
  <c r="Z140" i="2"/>
  <c r="Z139" i="2"/>
  <c r="AA20" i="2"/>
  <c r="AA19" i="2" s="1"/>
  <c r="Z67" i="2"/>
  <c r="Z66" i="2" s="1"/>
  <c r="AB41" i="2"/>
  <c r="AB40" i="2" s="1"/>
  <c r="AB39" i="2" s="1"/>
  <c r="Z35" i="2"/>
  <c r="Z34" i="2" s="1"/>
  <c r="Z33" i="2" s="1"/>
  <c r="Z23" i="1"/>
  <c r="Z22" i="1" s="1"/>
  <c r="Z65" i="2"/>
  <c r="Z64" i="2" s="1"/>
  <c r="Z59" i="2" s="1"/>
  <c r="Z58" i="2" s="1"/>
  <c r="Z57" i="2" s="1"/>
  <c r="AB47" i="2"/>
  <c r="AB46" i="2" s="1"/>
  <c r="AB45" i="2" s="1"/>
  <c r="Z39" i="1"/>
  <c r="Z15" i="2"/>
  <c r="Z14" i="2" s="1"/>
  <c r="AB30" i="2"/>
  <c r="AB29" i="2" s="1"/>
  <c r="Z32" i="2"/>
  <c r="Z31" i="2" s="1"/>
  <c r="Z20" i="1"/>
  <c r="AC78" i="2"/>
  <c r="AC77" i="2" s="1"/>
  <c r="AB63" i="2"/>
  <c r="AB62" i="2" s="1"/>
  <c r="AB61" i="2"/>
  <c r="AB60" i="2" s="1"/>
  <c r="S37" i="1"/>
  <c r="T28" i="2"/>
  <c r="T27" i="2" s="1"/>
  <c r="T26" i="2" s="1"/>
  <c r="AC80" i="2"/>
  <c r="AC79" i="2" s="1"/>
  <c r="AA82" i="2"/>
  <c r="AA81" i="2" s="1"/>
  <c r="AA76" i="2" s="1"/>
  <c r="AA75" i="2" s="1"/>
  <c r="AA74" i="2" s="1"/>
  <c r="AA121" i="2"/>
  <c r="AA120" i="2" s="1"/>
  <c r="AA119" i="2" s="1"/>
  <c r="AA118" i="2" s="1"/>
  <c r="AA117" i="2" s="1"/>
  <c r="Z76" i="2"/>
  <c r="Z75" i="2" s="1"/>
  <c r="Z74" i="2" s="1"/>
  <c r="Z25" i="2"/>
  <c r="Z24" i="2" s="1"/>
  <c r="Z23" i="2" s="1"/>
  <c r="Z13" i="1"/>
  <c r="Z12" i="1" s="1"/>
  <c r="Z37" i="1"/>
  <c r="Z13" i="2"/>
  <c r="Z12" i="2" s="1"/>
  <c r="Z11" i="2" s="1"/>
  <c r="Z28" i="2"/>
  <c r="Z27" i="2" s="1"/>
  <c r="Z16" i="1"/>
  <c r="AB50" i="2"/>
  <c r="AB49" i="2" s="1"/>
  <c r="AB48" i="2" s="1"/>
  <c r="Z87" i="2"/>
  <c r="Z86" i="2" s="1"/>
  <c r="Z85" i="2" s="1"/>
  <c r="Z84" i="2" s="1"/>
  <c r="Z83" i="2" s="1"/>
  <c r="AC56" i="2"/>
  <c r="AC55" i="2" s="1"/>
  <c r="AC54" i="2" s="1"/>
  <c r="AC10" i="2" s="1"/>
  <c r="AC9" i="2" s="1"/>
  <c r="AA17" i="2"/>
  <c r="AA16" i="2" s="1"/>
  <c r="AB70" i="2"/>
  <c r="AB69" i="2" s="1"/>
  <c r="AB68" i="2" s="1"/>
  <c r="Z44" i="1"/>
  <c r="Z43" i="1" s="1"/>
  <c r="Z38" i="2"/>
  <c r="Z37" i="2" s="1"/>
  <c r="Z36" i="2" s="1"/>
  <c r="N188" i="1"/>
  <c r="T93" i="1"/>
  <c r="AB93" i="1" s="1"/>
  <c r="AJ93" i="1" s="1"/>
  <c r="P85" i="1"/>
  <c r="O245" i="1"/>
  <c r="P218" i="1"/>
  <c r="S108" i="1"/>
  <c r="P223" i="1"/>
  <c r="Q217" i="1"/>
  <c r="Q216" i="1" s="1"/>
  <c r="O217" i="1"/>
  <c r="O216" i="1" s="1"/>
  <c r="T245" i="1"/>
  <c r="AB245" i="1" s="1"/>
  <c r="AJ245" i="1" s="1"/>
  <c r="AR245" i="1" s="1"/>
  <c r="AZ245" i="1" s="1"/>
  <c r="T117" i="1"/>
  <c r="AB117" i="1" s="1"/>
  <c r="AJ117" i="1" s="1"/>
  <c r="AR117" i="1" s="1"/>
  <c r="AZ117" i="1" s="1"/>
  <c r="U231" i="1"/>
  <c r="T15" i="1"/>
  <c r="AB15" i="1" s="1"/>
  <c r="AJ15" i="1" s="1"/>
  <c r="AR15" i="1" s="1"/>
  <c r="AZ15" i="1" s="1"/>
  <c r="Q167" i="1"/>
  <c r="Q147" i="1" s="1"/>
  <c r="Q146" i="1" s="1"/>
  <c r="Q11" i="1"/>
  <c r="Q10" i="1" s="1"/>
  <c r="R354" i="2"/>
  <c r="O303" i="2"/>
  <c r="O302" i="2" s="1"/>
  <c r="O264" i="1"/>
  <c r="S264" i="1"/>
  <c r="AA264" i="1" s="1"/>
  <c r="AI264" i="1" s="1"/>
  <c r="AQ264" i="1" s="1"/>
  <c r="AY264" i="1" s="1"/>
  <c r="T264" i="1"/>
  <c r="AB264" i="1" s="1"/>
  <c r="AJ264" i="1" s="1"/>
  <c r="AR264" i="1" s="1"/>
  <c r="AZ264" i="1" s="1"/>
  <c r="R35" i="1"/>
  <c r="P264" i="1"/>
  <c r="P244" i="1" s="1"/>
  <c r="P238" i="1" s="1"/>
  <c r="N147" i="1"/>
  <c r="N146" i="1" s="1"/>
  <c r="Q188" i="1"/>
  <c r="O147" i="1"/>
  <c r="O146" i="1" s="1"/>
  <c r="O108" i="1"/>
  <c r="O107" i="1" s="1"/>
  <c r="O85" i="1" s="1"/>
  <c r="S89" i="2"/>
  <c r="S88" i="2" s="1"/>
  <c r="O89" i="2"/>
  <c r="O88" i="2" s="1"/>
  <c r="S124" i="1"/>
  <c r="U244" i="1"/>
  <c r="AC244" i="1" s="1"/>
  <c r="R89" i="2"/>
  <c r="R88" i="2" s="1"/>
  <c r="O124" i="1"/>
  <c r="O116" i="1" s="1"/>
  <c r="N124" i="1"/>
  <c r="N116" i="1" s="1"/>
  <c r="R11" i="1"/>
  <c r="T354" i="2"/>
  <c r="S211" i="1"/>
  <c r="T123" i="2"/>
  <c r="T122" i="2" s="1"/>
  <c r="T332" i="2"/>
  <c r="T331" i="2" s="1"/>
  <c r="T330" i="2" s="1"/>
  <c r="T329" i="2" s="1"/>
  <c r="R18" i="2"/>
  <c r="R332" i="2"/>
  <c r="R331" i="2" s="1"/>
  <c r="R330" i="2" s="1"/>
  <c r="R26" i="2"/>
  <c r="R227" i="2"/>
  <c r="R225" i="2" s="1"/>
  <c r="P198" i="2"/>
  <c r="N217" i="1"/>
  <c r="N216" i="1" s="1"/>
  <c r="P354" i="2"/>
  <c r="Q244" i="1"/>
  <c r="P15" i="1"/>
  <c r="P11" i="1" s="1"/>
  <c r="R167" i="2"/>
  <c r="U9" i="2"/>
  <c r="Q9" i="2"/>
  <c r="O18" i="2"/>
  <c r="P59" i="2"/>
  <c r="P58" i="2" s="1"/>
  <c r="P57" i="2" s="1"/>
  <c r="Q206" i="2"/>
  <c r="Q192" i="2" s="1"/>
  <c r="Q190" i="2" s="1"/>
  <c r="P26" i="2"/>
  <c r="O284" i="2"/>
  <c r="O283" i="2" s="1"/>
  <c r="O282" i="2" s="1"/>
  <c r="P366" i="2"/>
  <c r="P365" i="2" s="1"/>
  <c r="O298" i="2"/>
  <c r="O297" i="2" s="1"/>
  <c r="O294" i="2" s="1"/>
  <c r="P383" i="1"/>
  <c r="P382" i="1" s="1"/>
  <c r="P381" i="1" s="1"/>
  <c r="P380" i="1" s="1"/>
  <c r="P47" i="1"/>
  <c r="P46" i="1" s="1"/>
  <c r="P35" i="1" s="1"/>
  <c r="P41" i="2"/>
  <c r="P40" i="2" s="1"/>
  <c r="P39" i="2" s="1"/>
  <c r="P95" i="2"/>
  <c r="P94" i="2" s="1"/>
  <c r="P93" i="2" s="1"/>
  <c r="T386" i="1"/>
  <c r="T370" i="2"/>
  <c r="T369" i="2" s="1"/>
  <c r="U328" i="1"/>
  <c r="R322" i="2"/>
  <c r="R321" i="2" s="1"/>
  <c r="S284" i="2"/>
  <c r="S283" i="2" s="1"/>
  <c r="S282" i="2" s="1"/>
  <c r="R59" i="2"/>
  <c r="R58" i="2" s="1"/>
  <c r="R57" i="2" s="1"/>
  <c r="T225" i="2"/>
  <c r="T226" i="2"/>
  <c r="P193" i="2"/>
  <c r="P226" i="2"/>
  <c r="P225" i="2"/>
  <c r="R374" i="2"/>
  <c r="R373" i="2" s="1"/>
  <c r="T59" i="2"/>
  <c r="T58" i="2" s="1"/>
  <c r="T57" i="2" s="1"/>
  <c r="S11" i="2"/>
  <c r="T47" i="1"/>
  <c r="T41" i="2"/>
  <c r="T40" i="2" s="1"/>
  <c r="T39" i="2" s="1"/>
  <c r="T378" i="2"/>
  <c r="T377" i="2" s="1"/>
  <c r="T374" i="2" s="1"/>
  <c r="T373" i="2" s="1"/>
  <c r="Q146" i="2"/>
  <c r="Q145" i="2"/>
  <c r="R240" i="2"/>
  <c r="P140" i="2"/>
  <c r="P139" i="2"/>
  <c r="S303" i="2"/>
  <c r="S302" i="2" s="1"/>
  <c r="S226" i="2"/>
  <c r="O225" i="2"/>
  <c r="O226" i="2"/>
  <c r="P185" i="2"/>
  <c r="P184" i="2"/>
  <c r="R76" i="2"/>
  <c r="R75" i="2" s="1"/>
  <c r="R74" i="2" s="1"/>
  <c r="R198" i="2"/>
  <c r="R192" i="2" s="1"/>
  <c r="T159" i="2"/>
  <c r="P154" i="1"/>
  <c r="P151" i="1" s="1"/>
  <c r="P155" i="2"/>
  <c r="P154" i="2" s="1"/>
  <c r="P151" i="2" s="1"/>
  <c r="T95" i="2"/>
  <c r="T94" i="2" s="1"/>
  <c r="T93" i="2" s="1"/>
  <c r="R184" i="2"/>
  <c r="R185" i="2"/>
  <c r="S145" i="2"/>
  <c r="S146" i="2"/>
  <c r="P332" i="2"/>
  <c r="P331" i="2" s="1"/>
  <c r="P330" i="2" s="1"/>
  <c r="P329" i="2" s="1"/>
  <c r="O11" i="2"/>
  <c r="P159" i="2"/>
  <c r="P123" i="2"/>
  <c r="P122" i="2" s="1"/>
  <c r="R123" i="2"/>
  <c r="R122" i="2" s="1"/>
  <c r="R159" i="2"/>
  <c r="R303" i="2"/>
  <c r="R302" i="2" s="1"/>
  <c r="S240" i="2"/>
  <c r="T185" i="2"/>
  <c r="T184" i="2"/>
  <c r="T140" i="2"/>
  <c r="T139" i="2"/>
  <c r="U384" i="2"/>
  <c r="U383" i="2" s="1"/>
  <c r="U382" i="2" s="1"/>
  <c r="U373" i="2" s="1"/>
  <c r="U353" i="2" s="1"/>
  <c r="O145" i="2"/>
  <c r="O146" i="2"/>
  <c r="R211" i="2"/>
  <c r="R284" i="2"/>
  <c r="R283" i="2" s="1"/>
  <c r="R282" i="2" s="1"/>
  <c r="U190" i="2"/>
  <c r="U191" i="2"/>
  <c r="R139" i="2"/>
  <c r="R140" i="2"/>
  <c r="R366" i="2"/>
  <c r="R365" i="2" s="1"/>
  <c r="T260" i="2"/>
  <c r="T241" i="2" s="1"/>
  <c r="P260" i="2"/>
  <c r="P241" i="2" s="1"/>
  <c r="R69" i="1"/>
  <c r="R68" i="1" s="1"/>
  <c r="R67" i="1" s="1"/>
  <c r="T159" i="1"/>
  <c r="AB159" i="1" s="1"/>
  <c r="AJ159" i="1" s="1"/>
  <c r="AR159" i="1" s="1"/>
  <c r="AZ159" i="1" s="1"/>
  <c r="S18" i="2"/>
  <c r="Q76" i="2"/>
  <c r="Q75" i="2" s="1"/>
  <c r="Q74" i="2" s="1"/>
  <c r="U406" i="1"/>
  <c r="N85" i="1"/>
  <c r="Q85" i="1"/>
  <c r="O353" i="1"/>
  <c r="U188" i="1"/>
  <c r="AC188" i="1" s="1"/>
  <c r="AK188" i="1" s="1"/>
  <c r="AS188" i="1" s="1"/>
  <c r="BA188" i="1" s="1"/>
  <c r="P217" i="1"/>
  <c r="P216" i="1" s="1"/>
  <c r="T356" i="1"/>
  <c r="N10" i="1"/>
  <c r="O10" i="1"/>
  <c r="O188" i="1"/>
  <c r="N244" i="1"/>
  <c r="N328" i="1"/>
  <c r="N353" i="1"/>
  <c r="T129" i="1"/>
  <c r="P354" i="1"/>
  <c r="P353" i="1" s="1"/>
  <c r="Q394" i="1"/>
  <c r="Q393" i="1" s="1"/>
  <c r="Q392" i="1" s="1"/>
  <c r="P129" i="1"/>
  <c r="P128" i="1" s="1"/>
  <c r="O348" i="1"/>
  <c r="O345" i="1" s="1"/>
  <c r="O344" i="1" s="1"/>
  <c r="O328" i="1" s="1"/>
  <c r="K239" i="2"/>
  <c r="K238" i="2" s="1"/>
  <c r="K237" i="2" s="1"/>
  <c r="K236" i="2" s="1"/>
  <c r="K235" i="2" s="1"/>
  <c r="M239" i="2"/>
  <c r="M238" i="2" s="1"/>
  <c r="M237" i="2" s="1"/>
  <c r="M236" i="2" s="1"/>
  <c r="M235" i="2" s="1"/>
  <c r="L244" i="2"/>
  <c r="L243" i="2" s="1"/>
  <c r="L242" i="2" s="1"/>
  <c r="M244" i="2"/>
  <c r="M243" i="2" s="1"/>
  <c r="M242" i="2" s="1"/>
  <c r="L247" i="2"/>
  <c r="L246" i="2" s="1"/>
  <c r="L245" i="2" s="1"/>
  <c r="M247" i="2"/>
  <c r="M246" i="2" s="1"/>
  <c r="M245" i="2" s="1"/>
  <c r="L250" i="2"/>
  <c r="L249" i="2" s="1"/>
  <c r="L248" i="2" s="1"/>
  <c r="M250" i="2"/>
  <c r="M249" i="2" s="1"/>
  <c r="M248" i="2" s="1"/>
  <c r="K253" i="2"/>
  <c r="K252" i="2" s="1"/>
  <c r="K251" i="2" s="1"/>
  <c r="M253" i="2"/>
  <c r="M252" i="2" s="1"/>
  <c r="M251" i="2" s="1"/>
  <c r="K256" i="2"/>
  <c r="K255" i="2" s="1"/>
  <c r="K254" i="2" s="1"/>
  <c r="M256" i="2"/>
  <c r="M255" i="2" s="1"/>
  <c r="M254" i="2" s="1"/>
  <c r="K259" i="2"/>
  <c r="K258" i="2" s="1"/>
  <c r="K257" i="2" s="1"/>
  <c r="M259" i="2"/>
  <c r="M258" i="2" s="1"/>
  <c r="M257" i="2" s="1"/>
  <c r="K262" i="2"/>
  <c r="K261" i="2" s="1"/>
  <c r="M262" i="2"/>
  <c r="M261" i="2" s="1"/>
  <c r="K264" i="2"/>
  <c r="K263" i="2" s="1"/>
  <c r="M264" i="2"/>
  <c r="M263" i="2" s="1"/>
  <c r="K266" i="2"/>
  <c r="K265" i="2" s="1"/>
  <c r="M266" i="2"/>
  <c r="M265" i="2" s="1"/>
  <c r="K269" i="2"/>
  <c r="K268" i="2" s="1"/>
  <c r="K267" i="2" s="1"/>
  <c r="M269" i="2"/>
  <c r="M268" i="2" s="1"/>
  <c r="M267" i="2" s="1"/>
  <c r="K272" i="2"/>
  <c r="K271" i="2" s="1"/>
  <c r="K270" i="2" s="1"/>
  <c r="M272" i="2"/>
  <c r="M271" i="2" s="1"/>
  <c r="M270" i="2" s="1"/>
  <c r="K275" i="2"/>
  <c r="K274" i="2" s="1"/>
  <c r="K273" i="2" s="1"/>
  <c r="M275" i="2"/>
  <c r="M274" i="2" s="1"/>
  <c r="M273" i="2" s="1"/>
  <c r="L286" i="2"/>
  <c r="L285" i="2" s="1"/>
  <c r="M286" i="2"/>
  <c r="M285" i="2" s="1"/>
  <c r="L288" i="2"/>
  <c r="L287" i="2" s="1"/>
  <c r="M288" i="2"/>
  <c r="M287" i="2" s="1"/>
  <c r="L293" i="2"/>
  <c r="L292" i="2" s="1"/>
  <c r="L291" i="2" s="1"/>
  <c r="M293" i="2"/>
  <c r="M292" i="2" s="1"/>
  <c r="M291" i="2" s="1"/>
  <c r="L296" i="2"/>
  <c r="L295" i="2" s="1"/>
  <c r="M296" i="2"/>
  <c r="M295" i="2" s="1"/>
  <c r="L298" i="2"/>
  <c r="L297" i="2" s="1"/>
  <c r="M298" i="2"/>
  <c r="M297" i="2" s="1"/>
  <c r="L301" i="2"/>
  <c r="L300" i="2" s="1"/>
  <c r="L299" i="2" s="1"/>
  <c r="M301" i="2"/>
  <c r="M300" i="2" s="1"/>
  <c r="M299" i="2" s="1"/>
  <c r="L304" i="2"/>
  <c r="M304" i="2"/>
  <c r="L305" i="2"/>
  <c r="M305" i="2"/>
  <c r="M303" i="2" s="1"/>
  <c r="M302" i="2" s="1"/>
  <c r="L313" i="2"/>
  <c r="L312" i="2" s="1"/>
  <c r="L311" i="2" s="1"/>
  <c r="L310" i="2" s="1"/>
  <c r="L309" i="2" s="1"/>
  <c r="M313" i="2"/>
  <c r="M312" i="2" s="1"/>
  <c r="M311" i="2" s="1"/>
  <c r="M310" i="2" s="1"/>
  <c r="M309" i="2" s="1"/>
  <c r="K318" i="2"/>
  <c r="K317" i="2" s="1"/>
  <c r="M318" i="2"/>
  <c r="M317" i="2" s="1"/>
  <c r="K320" i="2"/>
  <c r="K319" i="2" s="1"/>
  <c r="K316" i="2" s="1"/>
  <c r="K315" i="2" s="1"/>
  <c r="K314" i="2" s="1"/>
  <c r="M320" i="2"/>
  <c r="M319" i="2" s="1"/>
  <c r="L325" i="2"/>
  <c r="L324" i="2" s="1"/>
  <c r="L323" i="2" s="1"/>
  <c r="M325" i="2"/>
  <c r="M324" i="2" s="1"/>
  <c r="M323" i="2" s="1"/>
  <c r="K328" i="2"/>
  <c r="K327" i="2" s="1"/>
  <c r="K326" i="2" s="1"/>
  <c r="M328" i="2"/>
  <c r="M327" i="2" s="1"/>
  <c r="M326" i="2" s="1"/>
  <c r="K334" i="2"/>
  <c r="K333" i="2" s="1"/>
  <c r="M334" i="2"/>
  <c r="M333" i="2" s="1"/>
  <c r="K336" i="2"/>
  <c r="K335" i="2" s="1"/>
  <c r="M336" i="2"/>
  <c r="M335" i="2" s="1"/>
  <c r="K338" i="2"/>
  <c r="K337" i="2" s="1"/>
  <c r="M338" i="2"/>
  <c r="M337" i="2" s="1"/>
  <c r="L346" i="2"/>
  <c r="L345" i="2" s="1"/>
  <c r="L344" i="2" s="1"/>
  <c r="M346" i="2"/>
  <c r="M345" i="2" s="1"/>
  <c r="M344" i="2" s="1"/>
  <c r="K352" i="2"/>
  <c r="K351" i="2" s="1"/>
  <c r="K350" i="2" s="1"/>
  <c r="M352" i="2"/>
  <c r="M351" i="2" s="1"/>
  <c r="M350" i="2" s="1"/>
  <c r="K357" i="2"/>
  <c r="K356" i="2" s="1"/>
  <c r="K355" i="2" s="1"/>
  <c r="M357" i="2"/>
  <c r="M356" i="2" s="1"/>
  <c r="M355" i="2" s="1"/>
  <c r="K359" i="2"/>
  <c r="K358" i="2" s="1"/>
  <c r="M359" i="2"/>
  <c r="M358" i="2" s="1"/>
  <c r="K364" i="2"/>
  <c r="K363" i="2" s="1"/>
  <c r="K362" i="2" s="1"/>
  <c r="K361" i="2" s="1"/>
  <c r="M364" i="2"/>
  <c r="M363" i="2" s="1"/>
  <c r="M362" i="2" s="1"/>
  <c r="M361" i="2" s="1"/>
  <c r="K368" i="2"/>
  <c r="K367" i="2" s="1"/>
  <c r="M368" i="2"/>
  <c r="M367" i="2" s="1"/>
  <c r="K370" i="2"/>
  <c r="K369" i="2" s="1"/>
  <c r="M370" i="2"/>
  <c r="M369" i="2" s="1"/>
  <c r="K372" i="2"/>
  <c r="K371" i="2" s="1"/>
  <c r="M372" i="2"/>
  <c r="M371" i="2" s="1"/>
  <c r="K376" i="2"/>
  <c r="K375" i="2" s="1"/>
  <c r="M376" i="2"/>
  <c r="M375" i="2" s="1"/>
  <c r="K378" i="2"/>
  <c r="K377" i="2" s="1"/>
  <c r="M378" i="2"/>
  <c r="M377" i="2" s="1"/>
  <c r="K381" i="2"/>
  <c r="K380" i="2" s="1"/>
  <c r="K379" i="2" s="1"/>
  <c r="M381" i="2"/>
  <c r="M380" i="2" s="1"/>
  <c r="M379" i="2" s="1"/>
  <c r="K384" i="2"/>
  <c r="K383" i="2" s="1"/>
  <c r="K382" i="2" s="1"/>
  <c r="L384" i="2"/>
  <c r="L383" i="2" s="1"/>
  <c r="L382" i="2" s="1"/>
  <c r="L13" i="2"/>
  <c r="L12" i="2" s="1"/>
  <c r="M13" i="2"/>
  <c r="M12" i="2" s="1"/>
  <c r="L15" i="2"/>
  <c r="L14" i="2" s="1"/>
  <c r="M15" i="2"/>
  <c r="M14" i="2" s="1"/>
  <c r="L17" i="2"/>
  <c r="L16" i="2" s="1"/>
  <c r="M17" i="2"/>
  <c r="M16" i="2" s="1"/>
  <c r="L20" i="2"/>
  <c r="L19" i="2" s="1"/>
  <c r="M20" i="2"/>
  <c r="M19" i="2" s="1"/>
  <c r="L22" i="2"/>
  <c r="L21" i="2" s="1"/>
  <c r="M22" i="2"/>
  <c r="M21" i="2" s="1"/>
  <c r="K25" i="2"/>
  <c r="K24" i="2" s="1"/>
  <c r="K23" i="2" s="1"/>
  <c r="M25" i="2"/>
  <c r="M24" i="2" s="1"/>
  <c r="M23" i="2" s="1"/>
  <c r="K28" i="2"/>
  <c r="K27" i="2" s="1"/>
  <c r="M28" i="2"/>
  <c r="M27" i="2" s="1"/>
  <c r="K30" i="2"/>
  <c r="K29" i="2" s="1"/>
  <c r="M30" i="2"/>
  <c r="M29" i="2" s="1"/>
  <c r="K32" i="2"/>
  <c r="K31" i="2" s="1"/>
  <c r="M32" i="2"/>
  <c r="M31" i="2" s="1"/>
  <c r="K35" i="2"/>
  <c r="K34" i="2" s="1"/>
  <c r="K33" i="2" s="1"/>
  <c r="M35" i="2"/>
  <c r="M34" i="2" s="1"/>
  <c r="M33" i="2" s="1"/>
  <c r="K38" i="2"/>
  <c r="K37" i="2" s="1"/>
  <c r="K36" i="2" s="1"/>
  <c r="M38" i="2"/>
  <c r="M37" i="2" s="1"/>
  <c r="M36" i="2" s="1"/>
  <c r="K41" i="2"/>
  <c r="K40" i="2" s="1"/>
  <c r="K39" i="2" s="1"/>
  <c r="M41" i="2"/>
  <c r="M40" i="2" s="1"/>
  <c r="M39" i="2" s="1"/>
  <c r="K47" i="2"/>
  <c r="K46" i="2" s="1"/>
  <c r="K45" i="2" s="1"/>
  <c r="M47" i="2"/>
  <c r="M46" i="2" s="1"/>
  <c r="M45" i="2" s="1"/>
  <c r="K50" i="2"/>
  <c r="K49" i="2" s="1"/>
  <c r="K48" i="2" s="1"/>
  <c r="M50" i="2"/>
  <c r="M49" i="2" s="1"/>
  <c r="M48" i="2" s="1"/>
  <c r="K56" i="2"/>
  <c r="K55" i="2" s="1"/>
  <c r="K54" i="2" s="1"/>
  <c r="L56" i="2"/>
  <c r="L55" i="2" s="1"/>
  <c r="L54" i="2" s="1"/>
  <c r="K61" i="2"/>
  <c r="K60" i="2" s="1"/>
  <c r="M61" i="2"/>
  <c r="M60" i="2" s="1"/>
  <c r="K63" i="2"/>
  <c r="K62" i="2" s="1"/>
  <c r="M63" i="2"/>
  <c r="M62" i="2" s="1"/>
  <c r="K65" i="2"/>
  <c r="K64" i="2" s="1"/>
  <c r="M65" i="2"/>
  <c r="M64" i="2" s="1"/>
  <c r="K70" i="2"/>
  <c r="K69" i="2" s="1"/>
  <c r="K68" i="2" s="1"/>
  <c r="K67" i="2" s="1"/>
  <c r="M70" i="2"/>
  <c r="M69" i="2" s="1"/>
  <c r="M68" i="2" s="1"/>
  <c r="M67" i="2" s="1"/>
  <c r="K78" i="2"/>
  <c r="K77" i="2" s="1"/>
  <c r="L78" i="2"/>
  <c r="L77" i="2" s="1"/>
  <c r="K80" i="2"/>
  <c r="K79" i="2" s="1"/>
  <c r="L80" i="2"/>
  <c r="L79" i="2" s="1"/>
  <c r="L82" i="2"/>
  <c r="L81" i="2" s="1"/>
  <c r="M82" i="2"/>
  <c r="M81" i="2" s="1"/>
  <c r="L87" i="2"/>
  <c r="L86" i="2" s="1"/>
  <c r="L85" i="2" s="1"/>
  <c r="L84" i="2" s="1"/>
  <c r="L83" i="2" s="1"/>
  <c r="M87" i="2"/>
  <c r="M86" i="2" s="1"/>
  <c r="M85" i="2" s="1"/>
  <c r="M84" i="2" s="1"/>
  <c r="M83" i="2" s="1"/>
  <c r="L92" i="2"/>
  <c r="L91" i="2" s="1"/>
  <c r="L90" i="2" s="1"/>
  <c r="M92" i="2"/>
  <c r="M91" i="2" s="1"/>
  <c r="M90" i="2" s="1"/>
  <c r="K95" i="2"/>
  <c r="K94" i="2" s="1"/>
  <c r="K93" i="2" s="1"/>
  <c r="M95" i="2"/>
  <c r="M94" i="2" s="1"/>
  <c r="M93" i="2" s="1"/>
  <c r="K101" i="2"/>
  <c r="K100" i="2" s="1"/>
  <c r="K99" i="2" s="1"/>
  <c r="M101" i="2"/>
  <c r="M100" i="2" s="1"/>
  <c r="M99" i="2" s="1"/>
  <c r="K104" i="2"/>
  <c r="K103" i="2" s="1"/>
  <c r="K102" i="2" s="1"/>
  <c r="M104" i="2"/>
  <c r="M103" i="2" s="1"/>
  <c r="M102" i="2" s="1"/>
  <c r="K107" i="2"/>
  <c r="K106" i="2" s="1"/>
  <c r="K105" i="2" s="1"/>
  <c r="M107" i="2"/>
  <c r="M106" i="2" s="1"/>
  <c r="M105" i="2" s="1"/>
  <c r="K110" i="2"/>
  <c r="K109" i="2" s="1"/>
  <c r="K108" i="2" s="1"/>
  <c r="M110" i="2"/>
  <c r="M109" i="2" s="1"/>
  <c r="M108" i="2" s="1"/>
  <c r="L113" i="2"/>
  <c r="L112" i="2" s="1"/>
  <c r="L111" i="2" s="1"/>
  <c r="M113" i="2"/>
  <c r="M112" i="2" s="1"/>
  <c r="M111" i="2" s="1"/>
  <c r="K116" i="2"/>
  <c r="K115" i="2" s="1"/>
  <c r="K114" i="2" s="1"/>
  <c r="M116" i="2"/>
  <c r="M115" i="2" s="1"/>
  <c r="M114" i="2" s="1"/>
  <c r="L121" i="2"/>
  <c r="L120" i="2" s="1"/>
  <c r="L119" i="2" s="1"/>
  <c r="L118" i="2" s="1"/>
  <c r="L117" i="2" s="1"/>
  <c r="M121" i="2"/>
  <c r="M120" i="2" s="1"/>
  <c r="M119" i="2" s="1"/>
  <c r="M118" i="2" s="1"/>
  <c r="M117" i="2" s="1"/>
  <c r="K127" i="2"/>
  <c r="K126" i="2" s="1"/>
  <c r="K125" i="2" s="1"/>
  <c r="K124" i="2" s="1"/>
  <c r="M127" i="2"/>
  <c r="M126" i="2" s="1"/>
  <c r="M125" i="2" s="1"/>
  <c r="M124" i="2" s="1"/>
  <c r="K130" i="2"/>
  <c r="K129" i="2" s="1"/>
  <c r="K128" i="2" s="1"/>
  <c r="M130" i="2"/>
  <c r="M129" i="2" s="1"/>
  <c r="M128" i="2" s="1"/>
  <c r="K138" i="2"/>
  <c r="K137" i="2" s="1"/>
  <c r="K136" i="2" s="1"/>
  <c r="K135" i="2" s="1"/>
  <c r="K134" i="2" s="1"/>
  <c r="M138" i="2"/>
  <c r="M137" i="2" s="1"/>
  <c r="M136" i="2" s="1"/>
  <c r="M135" i="2" s="1"/>
  <c r="M134" i="2" s="1"/>
  <c r="K144" i="2"/>
  <c r="K143" i="2" s="1"/>
  <c r="K142" i="2" s="1"/>
  <c r="K141" i="2" s="1"/>
  <c r="M144" i="2"/>
  <c r="M143" i="2" s="1"/>
  <c r="M142" i="2" s="1"/>
  <c r="M141" i="2" s="1"/>
  <c r="L150" i="2"/>
  <c r="L149" i="2" s="1"/>
  <c r="L148" i="2" s="1"/>
  <c r="M150" i="2"/>
  <c r="M149" i="2" s="1"/>
  <c r="M148" i="2" s="1"/>
  <c r="K153" i="2"/>
  <c r="K152" i="2" s="1"/>
  <c r="M153" i="2"/>
  <c r="M152" i="2" s="1"/>
  <c r="K155" i="2"/>
  <c r="K154" i="2" s="1"/>
  <c r="M155" i="2"/>
  <c r="M154" i="2" s="1"/>
  <c r="K158" i="2"/>
  <c r="K157" i="2" s="1"/>
  <c r="K156" i="2" s="1"/>
  <c r="M158" i="2"/>
  <c r="M157" i="2" s="1"/>
  <c r="M156" i="2" s="1"/>
  <c r="K161" i="2"/>
  <c r="K160" i="2" s="1"/>
  <c r="M161" i="2"/>
  <c r="M160" i="2" s="1"/>
  <c r="K163" i="2"/>
  <c r="K162" i="2" s="1"/>
  <c r="M163" i="2"/>
  <c r="M162" i="2" s="1"/>
  <c r="K169" i="2"/>
  <c r="K168" i="2" s="1"/>
  <c r="L169" i="2"/>
  <c r="L168" i="2" s="1"/>
  <c r="K171" i="2"/>
  <c r="K170" i="2" s="1"/>
  <c r="L171" i="2"/>
  <c r="L170" i="2" s="1"/>
  <c r="L174" i="2"/>
  <c r="L173" i="2" s="1"/>
  <c r="L172" i="2" s="1"/>
  <c r="M174" i="2"/>
  <c r="M173" i="2" s="1"/>
  <c r="M172" i="2" s="1"/>
  <c r="K189" i="2"/>
  <c r="K188" i="2" s="1"/>
  <c r="K187" i="2" s="1"/>
  <c r="K186" i="2" s="1"/>
  <c r="M189" i="2"/>
  <c r="M188" i="2" s="1"/>
  <c r="M187" i="2" s="1"/>
  <c r="M186" i="2" s="1"/>
  <c r="K195" i="2"/>
  <c r="K194" i="2" s="1"/>
  <c r="M195" i="2"/>
  <c r="M194" i="2" s="1"/>
  <c r="K197" i="2"/>
  <c r="K196" i="2" s="1"/>
  <c r="M197" i="2"/>
  <c r="M196" i="2" s="1"/>
  <c r="K200" i="2"/>
  <c r="K199" i="2" s="1"/>
  <c r="M200" i="2"/>
  <c r="M199" i="2" s="1"/>
  <c r="K202" i="2"/>
  <c r="K201" i="2" s="1"/>
  <c r="M202" i="2"/>
  <c r="M201" i="2" s="1"/>
  <c r="K205" i="2"/>
  <c r="K204" i="2" s="1"/>
  <c r="K203" i="2" s="1"/>
  <c r="M205" i="2"/>
  <c r="M204" i="2" s="1"/>
  <c r="M203" i="2" s="1"/>
  <c r="K208" i="2"/>
  <c r="K207" i="2" s="1"/>
  <c r="L208" i="2"/>
  <c r="L207" i="2" s="1"/>
  <c r="K210" i="2"/>
  <c r="K209" i="2" s="1"/>
  <c r="L210" i="2"/>
  <c r="L209" i="2" s="1"/>
  <c r="K216" i="2"/>
  <c r="K215" i="2" s="1"/>
  <c r="K214" i="2" s="1"/>
  <c r="K213" i="2" s="1"/>
  <c r="M216" i="2"/>
  <c r="M215" i="2" s="1"/>
  <c r="M214" i="2" s="1"/>
  <c r="M213" i="2" s="1"/>
  <c r="K220" i="2"/>
  <c r="K219" i="2" s="1"/>
  <c r="L220" i="2"/>
  <c r="L219" i="2" s="1"/>
  <c r="M220" i="2"/>
  <c r="M219" i="2" s="1"/>
  <c r="L224" i="2"/>
  <c r="L223" i="2" s="1"/>
  <c r="L222" i="2" s="1"/>
  <c r="M224" i="2"/>
  <c r="M223" i="2" s="1"/>
  <c r="M222" i="2" s="1"/>
  <c r="K230" i="2"/>
  <c r="K229" i="2" s="1"/>
  <c r="K228" i="2" s="1"/>
  <c r="M230" i="2"/>
  <c r="M229" i="2" s="1"/>
  <c r="M228" i="2" s="1"/>
  <c r="L233" i="2"/>
  <c r="L232" i="2" s="1"/>
  <c r="L231" i="2" s="1"/>
  <c r="M233" i="2"/>
  <c r="M232" i="2" s="1"/>
  <c r="M231" i="2" s="1"/>
  <c r="M322" i="2" l="1"/>
  <c r="M321" i="2" s="1"/>
  <c r="R329" i="2"/>
  <c r="Z26" i="2"/>
  <c r="T328" i="1"/>
  <c r="AB328" i="1" s="1"/>
  <c r="AJ328" i="1" s="1"/>
  <c r="AR328" i="1" s="1"/>
  <c r="AZ328" i="1" s="1"/>
  <c r="U85" i="1"/>
  <c r="T11" i="1"/>
  <c r="AB11" i="1" s="1"/>
  <c r="AJ11" i="1" s="1"/>
  <c r="AR11" i="1" s="1"/>
  <c r="AZ11" i="1" s="1"/>
  <c r="Q238" i="1"/>
  <c r="AH303" i="2"/>
  <c r="AH302" i="2" s="1"/>
  <c r="AP374" i="2"/>
  <c r="AP373" i="2" s="1"/>
  <c r="O290" i="2"/>
  <c r="O289" i="2" s="1"/>
  <c r="O234" i="2" s="1"/>
  <c r="Z15" i="1"/>
  <c r="AX253" i="2"/>
  <c r="AX252" i="2" s="1"/>
  <c r="AX251" i="2" s="1"/>
  <c r="BB25" i="1"/>
  <c r="BB360" i="1"/>
  <c r="AZ336" i="2"/>
  <c r="AZ335" i="2" s="1"/>
  <c r="BB220" i="1"/>
  <c r="AX195" i="2"/>
  <c r="AX194" i="2" s="1"/>
  <c r="AX193" i="2" s="1"/>
  <c r="AX192" i="2" s="1"/>
  <c r="AX89" i="2"/>
  <c r="AX88" i="2" s="1"/>
  <c r="BA191" i="2"/>
  <c r="BA190" i="2"/>
  <c r="AZ89" i="2"/>
  <c r="AZ88" i="2" s="1"/>
  <c r="AX366" i="2"/>
  <c r="AX365" i="2" s="1"/>
  <c r="AZ378" i="2"/>
  <c r="AZ377" i="2" s="1"/>
  <c r="AZ374" i="2" s="1"/>
  <c r="AZ373" i="2" s="1"/>
  <c r="AX127" i="2"/>
  <c r="AX126" i="2" s="1"/>
  <c r="AX125" i="2" s="1"/>
  <c r="BB96" i="1"/>
  <c r="AZ272" i="2"/>
  <c r="AZ271" i="2" s="1"/>
  <c r="AZ270" i="2" s="1"/>
  <c r="BB285" i="1"/>
  <c r="AZ127" i="2"/>
  <c r="AZ126" i="2" s="1"/>
  <c r="AZ125" i="2" s="1"/>
  <c r="BB273" i="1"/>
  <c r="BB254" i="1"/>
  <c r="BB279" i="1"/>
  <c r="AZ275" i="2"/>
  <c r="AZ274" i="2" s="1"/>
  <c r="AZ273" i="2" s="1"/>
  <c r="AY15" i="2"/>
  <c r="AY14" i="2" s="1"/>
  <c r="AZ192" i="2"/>
  <c r="AZ332" i="2"/>
  <c r="AZ331" i="2" s="1"/>
  <c r="AZ330" i="2" s="1"/>
  <c r="AZ329" i="2" s="1"/>
  <c r="AZ38" i="2"/>
  <c r="AZ37" i="2" s="1"/>
  <c r="AZ36" i="2" s="1"/>
  <c r="AZ28" i="2"/>
  <c r="AZ27" i="2" s="1"/>
  <c r="AY247" i="2"/>
  <c r="AY246" i="2" s="1"/>
  <c r="AY245" i="2" s="1"/>
  <c r="AY241" i="2" s="1"/>
  <c r="AY240" i="2" s="1"/>
  <c r="BB248" i="1"/>
  <c r="AX87" i="2"/>
  <c r="AX86" i="2" s="1"/>
  <c r="AX85" i="2" s="1"/>
  <c r="AX84" i="2" s="1"/>
  <c r="AX83" i="2" s="1"/>
  <c r="AX88" i="1"/>
  <c r="AX305" i="2"/>
  <c r="AX303" i="2" s="1"/>
  <c r="AX302" i="2" s="1"/>
  <c r="BB340" i="1"/>
  <c r="AY213" i="1"/>
  <c r="BB199" i="1"/>
  <c r="AX233" i="2"/>
  <c r="AX232" i="2" s="1"/>
  <c r="AX231" i="2" s="1"/>
  <c r="AX227" i="2" s="1"/>
  <c r="BB16" i="1"/>
  <c r="BB209" i="1"/>
  <c r="AX336" i="2"/>
  <c r="AX335" i="2" s="1"/>
  <c r="AX332" i="2" s="1"/>
  <c r="AZ370" i="2"/>
  <c r="BB387" i="1"/>
  <c r="AZ269" i="2"/>
  <c r="AZ268" i="2" s="1"/>
  <c r="AZ267" i="2" s="1"/>
  <c r="BB276" i="1"/>
  <c r="AX272" i="2"/>
  <c r="AX271" i="2" s="1"/>
  <c r="AX270" i="2" s="1"/>
  <c r="AX298" i="1"/>
  <c r="AX213" i="1"/>
  <c r="AX215" i="1"/>
  <c r="AX301" i="1"/>
  <c r="AY121" i="2"/>
  <c r="AY120" i="2" s="1"/>
  <c r="AY119" i="2" s="1"/>
  <c r="AY118" i="2" s="1"/>
  <c r="AY117" i="2" s="1"/>
  <c r="BB34" i="1"/>
  <c r="BB17" i="1"/>
  <c r="AX31" i="1"/>
  <c r="BB13" i="1"/>
  <c r="AX12" i="1"/>
  <c r="BB12" i="1" s="1"/>
  <c r="AY225" i="2"/>
  <c r="AY226" i="2"/>
  <c r="AX373" i="2"/>
  <c r="BB399" i="1"/>
  <c r="AX68" i="1"/>
  <c r="AR93" i="1"/>
  <c r="AZ94" i="1"/>
  <c r="AZ93" i="1" s="1"/>
  <c r="AQ355" i="1"/>
  <c r="AY356" i="1"/>
  <c r="AY355" i="1" s="1"/>
  <c r="AS355" i="1"/>
  <c r="BA356" i="1"/>
  <c r="BA355" i="1" s="1"/>
  <c r="AI11" i="2"/>
  <c r="AI303" i="2"/>
  <c r="AI302" i="2" s="1"/>
  <c r="O244" i="1"/>
  <c r="AJ124" i="2"/>
  <c r="AJ123" i="2"/>
  <c r="AR60" i="1"/>
  <c r="AQ150" i="1"/>
  <c r="AQ150" i="2" s="1"/>
  <c r="AQ149" i="2" s="1"/>
  <c r="AQ148" i="2" s="1"/>
  <c r="AQ147" i="2" s="1"/>
  <c r="AR19" i="1"/>
  <c r="AS30" i="1"/>
  <c r="AP60" i="1"/>
  <c r="AS171" i="1"/>
  <c r="AQ13" i="2"/>
  <c r="AQ12" i="2" s="1"/>
  <c r="AQ11" i="2" s="1"/>
  <c r="AQ10" i="2" s="1"/>
  <c r="AQ9" i="2" s="1"/>
  <c r="AP19" i="1"/>
  <c r="AP89" i="2"/>
  <c r="AP88" i="2" s="1"/>
  <c r="AS191" i="2"/>
  <c r="AS190" i="2"/>
  <c r="AP226" i="2"/>
  <c r="AP225" i="2"/>
  <c r="AR269" i="2"/>
  <c r="AR268" i="2" s="1"/>
  <c r="AR267" i="2" s="1"/>
  <c r="AR70" i="2"/>
  <c r="AR69" i="2" s="1"/>
  <c r="AR68" i="2" s="1"/>
  <c r="AR67" i="2" s="1"/>
  <c r="AR66" i="2" s="1"/>
  <c r="AP87" i="2"/>
  <c r="AP86" i="2" s="1"/>
  <c r="AP85" i="2" s="1"/>
  <c r="AP84" i="2" s="1"/>
  <c r="AP83" i="2" s="1"/>
  <c r="AP88" i="1"/>
  <c r="AP87" i="1" s="1"/>
  <c r="AP272" i="2"/>
  <c r="AP271" i="2" s="1"/>
  <c r="AP270" i="2" s="1"/>
  <c r="AR127" i="2"/>
  <c r="AR126" i="2" s="1"/>
  <c r="AR125" i="2" s="1"/>
  <c r="AQ226" i="2"/>
  <c r="AQ225" i="2"/>
  <c r="AP366" i="2"/>
  <c r="AP365" i="2" s="1"/>
  <c r="AP353" i="2" s="1"/>
  <c r="AP36" i="1"/>
  <c r="AR378" i="2"/>
  <c r="AR377" i="2" s="1"/>
  <c r="AR374" i="2" s="1"/>
  <c r="AR373" i="2" s="1"/>
  <c r="AR30" i="2"/>
  <c r="AR29" i="2" s="1"/>
  <c r="AR272" i="2"/>
  <c r="AR271" i="2" s="1"/>
  <c r="AR270" i="2" s="1"/>
  <c r="AP332" i="2"/>
  <c r="AP331" i="2" s="1"/>
  <c r="AP330" i="2" s="1"/>
  <c r="AP329" i="2" s="1"/>
  <c r="AP269" i="2"/>
  <c r="AP268" i="2" s="1"/>
  <c r="AP267" i="2" s="1"/>
  <c r="AR38" i="2"/>
  <c r="AR37" i="2" s="1"/>
  <c r="AR36" i="2" s="1"/>
  <c r="AR28" i="2"/>
  <c r="AR27" i="2" s="1"/>
  <c r="AQ263" i="1"/>
  <c r="AY263" i="1" s="1"/>
  <c r="AS56" i="2"/>
  <c r="AS55" i="2" s="1"/>
  <c r="AS54" i="2" s="1"/>
  <c r="AS10" i="2" s="1"/>
  <c r="AS9" i="2" s="1"/>
  <c r="AP263" i="1"/>
  <c r="AQ247" i="2"/>
  <c r="AQ246" i="2" s="1"/>
  <c r="AQ245" i="2" s="1"/>
  <c r="AQ241" i="2" s="1"/>
  <c r="AQ240" i="2" s="1"/>
  <c r="AP59" i="1"/>
  <c r="AP58" i="1" s="1"/>
  <c r="AP70" i="2"/>
  <c r="AP69" i="2" s="1"/>
  <c r="AP68" i="2" s="1"/>
  <c r="AP67" i="2" s="1"/>
  <c r="AP66" i="2" s="1"/>
  <c r="AP127" i="2"/>
  <c r="AP126" i="2" s="1"/>
  <c r="AP125" i="2" s="1"/>
  <c r="AP253" i="2"/>
  <c r="AP252" i="2" s="1"/>
  <c r="AP251" i="2" s="1"/>
  <c r="AS171" i="2"/>
  <c r="AS170" i="2" s="1"/>
  <c r="AS167" i="2" s="1"/>
  <c r="AS147" i="2" s="1"/>
  <c r="AP192" i="2"/>
  <c r="AP13" i="2"/>
  <c r="AP12" i="2" s="1"/>
  <c r="AR89" i="2"/>
  <c r="AR88" i="2" s="1"/>
  <c r="AP275" i="2"/>
  <c r="AP274" i="2" s="1"/>
  <c r="AP273" i="2" s="1"/>
  <c r="AR192" i="2"/>
  <c r="AP15" i="2"/>
  <c r="AP14" i="2" s="1"/>
  <c r="AR332" i="2"/>
  <c r="AR331" i="2" s="1"/>
  <c r="AR330" i="2" s="1"/>
  <c r="AR329" i="2" s="1"/>
  <c r="Z36" i="1"/>
  <c r="Z35" i="1" s="1"/>
  <c r="Z10" i="1" s="1"/>
  <c r="AR370" i="2"/>
  <c r="AP30" i="2"/>
  <c r="AP29" i="2" s="1"/>
  <c r="AP26" i="2" s="1"/>
  <c r="AP18" i="1"/>
  <c r="AP15" i="1" s="1"/>
  <c r="AP11" i="1" s="1"/>
  <c r="AP305" i="2"/>
  <c r="AP303" i="2" s="1"/>
  <c r="AP302" i="2" s="1"/>
  <c r="AH366" i="2"/>
  <c r="AH365" i="2" s="1"/>
  <c r="S147" i="1"/>
  <c r="S146" i="1" s="1"/>
  <c r="Z11" i="1"/>
  <c r="AI151" i="1"/>
  <c r="AA147" i="1"/>
  <c r="AK151" i="1"/>
  <c r="AH89" i="2"/>
  <c r="AH88" i="2" s="1"/>
  <c r="AJ192" i="2"/>
  <c r="AJ191" i="2" s="1"/>
  <c r="U116" i="1"/>
  <c r="AK191" i="2"/>
  <c r="AK190" i="2"/>
  <c r="AI150" i="2"/>
  <c r="AI149" i="2" s="1"/>
  <c r="AI148" i="2" s="1"/>
  <c r="AI147" i="2" s="1"/>
  <c r="AH226" i="2"/>
  <c r="AH225" i="2"/>
  <c r="AH70" i="2"/>
  <c r="AH69" i="2" s="1"/>
  <c r="AH68" i="2" s="1"/>
  <c r="AH67" i="2" s="1"/>
  <c r="AH66" i="2" s="1"/>
  <c r="AH59" i="1"/>
  <c r="AH58" i="1" s="1"/>
  <c r="AH35" i="1" s="1"/>
  <c r="AJ269" i="2"/>
  <c r="AJ268" i="2" s="1"/>
  <c r="AJ267" i="2" s="1"/>
  <c r="AH87" i="2"/>
  <c r="AH86" i="2" s="1"/>
  <c r="AH85" i="2" s="1"/>
  <c r="AH84" i="2" s="1"/>
  <c r="AH83" i="2" s="1"/>
  <c r="AH88" i="1"/>
  <c r="AH87" i="1" s="1"/>
  <c r="AK171" i="2"/>
  <c r="AK170" i="2" s="1"/>
  <c r="AK167" i="2" s="1"/>
  <c r="AK147" i="2" s="1"/>
  <c r="AJ251" i="1"/>
  <c r="AR251" i="1" s="1"/>
  <c r="AZ251" i="1" s="1"/>
  <c r="BB251" i="1" s="1"/>
  <c r="AJ38" i="2"/>
  <c r="AJ37" i="2" s="1"/>
  <c r="AJ36" i="2" s="1"/>
  <c r="AJ28" i="2"/>
  <c r="AJ27" i="2" s="1"/>
  <c r="AK56" i="2"/>
  <c r="AK55" i="2" s="1"/>
  <c r="AK54" i="2" s="1"/>
  <c r="AK10" i="2" s="1"/>
  <c r="AK9" i="2" s="1"/>
  <c r="AI10" i="2"/>
  <c r="AI9" i="2" s="1"/>
  <c r="AI247" i="2"/>
  <c r="AI246" i="2" s="1"/>
  <c r="AI245" i="2" s="1"/>
  <c r="AI241" i="2" s="1"/>
  <c r="AI240" i="2" s="1"/>
  <c r="AH30" i="2"/>
  <c r="AH29" i="2" s="1"/>
  <c r="AH26" i="2" s="1"/>
  <c r="AH10" i="2" s="1"/>
  <c r="AH9" i="2" s="1"/>
  <c r="AH18" i="1"/>
  <c r="AH15" i="1" s="1"/>
  <c r="AH11" i="1" s="1"/>
  <c r="AH286" i="2"/>
  <c r="AH285" i="2" s="1"/>
  <c r="AH284" i="2" s="1"/>
  <c r="AH283" i="2" s="1"/>
  <c r="AH282" i="2" s="1"/>
  <c r="AI226" i="2"/>
  <c r="AI225" i="2"/>
  <c r="AI286" i="2"/>
  <c r="AI285" i="2" s="1"/>
  <c r="AI284" i="2" s="1"/>
  <c r="AI283" i="2" s="1"/>
  <c r="AI282" i="2" s="1"/>
  <c r="AH253" i="2"/>
  <c r="AH252" i="2" s="1"/>
  <c r="AH251" i="2" s="1"/>
  <c r="AH241" i="2" s="1"/>
  <c r="AH240" i="2" s="1"/>
  <c r="AJ89" i="2"/>
  <c r="AJ88" i="2" s="1"/>
  <c r="AJ30" i="2"/>
  <c r="AJ29" i="2" s="1"/>
  <c r="AH127" i="2"/>
  <c r="AH126" i="2" s="1"/>
  <c r="AH125" i="2" s="1"/>
  <c r="AJ70" i="2"/>
  <c r="AJ69" i="2" s="1"/>
  <c r="AJ68" i="2" s="1"/>
  <c r="AJ67" i="2" s="1"/>
  <c r="AJ66" i="2" s="1"/>
  <c r="AH192" i="2"/>
  <c r="AJ370" i="2"/>
  <c r="AJ332" i="2"/>
  <c r="AJ331" i="2" s="1"/>
  <c r="AJ330" i="2" s="1"/>
  <c r="AJ329" i="2" s="1"/>
  <c r="AH374" i="2"/>
  <c r="AH373" i="2" s="1"/>
  <c r="AH353" i="2" s="1"/>
  <c r="AH332" i="2"/>
  <c r="AH331" i="2" s="1"/>
  <c r="AH330" i="2" s="1"/>
  <c r="AH329" i="2" s="1"/>
  <c r="AJ378" i="2"/>
  <c r="AJ377" i="2" s="1"/>
  <c r="AJ374" i="2" s="1"/>
  <c r="AJ373" i="2" s="1"/>
  <c r="Z373" i="2"/>
  <c r="AA241" i="2"/>
  <c r="AA240" i="2" s="1"/>
  <c r="AJ296" i="1"/>
  <c r="AR296" i="1" s="1"/>
  <c r="AZ296" i="1" s="1"/>
  <c r="AI89" i="1"/>
  <c r="AI293" i="1"/>
  <c r="AQ293" i="1" s="1"/>
  <c r="AY293" i="1" s="1"/>
  <c r="S216" i="1"/>
  <c r="AA217" i="1"/>
  <c r="AI217" i="1" s="1"/>
  <c r="AQ217" i="1" s="1"/>
  <c r="AY217" i="1" s="1"/>
  <c r="AK244" i="1"/>
  <c r="Z241" i="2"/>
  <c r="AB293" i="1"/>
  <c r="AJ293" i="1" s="1"/>
  <c r="T292" i="1"/>
  <c r="AK293" i="1"/>
  <c r="AC292" i="1"/>
  <c r="U238" i="1"/>
  <c r="AC328" i="1"/>
  <c r="AK328" i="1" s="1"/>
  <c r="AS328" i="1" s="1"/>
  <c r="AC371" i="1"/>
  <c r="AK371" i="1" s="1"/>
  <c r="AS371" i="1" s="1"/>
  <c r="BA371" i="1" s="1"/>
  <c r="U370" i="1"/>
  <c r="U381" i="1"/>
  <c r="AC382" i="1"/>
  <c r="AK382" i="1" s="1"/>
  <c r="AS382" i="1" s="1"/>
  <c r="BA382" i="1" s="1"/>
  <c r="AA355" i="1"/>
  <c r="AI355" i="1" s="1"/>
  <c r="S354" i="1"/>
  <c r="U354" i="1"/>
  <c r="AC355" i="1"/>
  <c r="AK355" i="1" s="1"/>
  <c r="U405" i="1"/>
  <c r="AC405" i="1" s="1"/>
  <c r="AK405" i="1" s="1"/>
  <c r="AS405" i="1" s="1"/>
  <c r="BA405" i="1" s="1"/>
  <c r="AC406" i="1"/>
  <c r="AK406" i="1" s="1"/>
  <c r="AS406" i="1" s="1"/>
  <c r="BA406" i="1" s="1"/>
  <c r="T383" i="1"/>
  <c r="AB386" i="1"/>
  <c r="AJ386" i="1" s="1"/>
  <c r="AR386" i="1" s="1"/>
  <c r="AZ386" i="1" s="1"/>
  <c r="AB371" i="1"/>
  <c r="AJ371" i="1" s="1"/>
  <c r="AR371" i="1" s="1"/>
  <c r="AZ371" i="1" s="1"/>
  <c r="T395" i="1"/>
  <c r="AB395" i="1" s="1"/>
  <c r="AJ395" i="1" s="1"/>
  <c r="AR395" i="1" s="1"/>
  <c r="AZ395" i="1" s="1"/>
  <c r="AB398" i="1"/>
  <c r="AJ398" i="1" s="1"/>
  <c r="AR398" i="1" s="1"/>
  <c r="AZ398" i="1" s="1"/>
  <c r="S371" i="1"/>
  <c r="AA372" i="1"/>
  <c r="AI372" i="1" s="1"/>
  <c r="AQ372" i="1" s="1"/>
  <c r="AY372" i="1" s="1"/>
  <c r="S381" i="1"/>
  <c r="AA382" i="1"/>
  <c r="AI382" i="1" s="1"/>
  <c r="AQ382" i="1" s="1"/>
  <c r="AY382" i="1" s="1"/>
  <c r="S393" i="1"/>
  <c r="AA394" i="1"/>
  <c r="AI394" i="1" s="1"/>
  <c r="AQ394" i="1" s="1"/>
  <c r="AY394" i="1" s="1"/>
  <c r="T375" i="1"/>
  <c r="AB375" i="1" s="1"/>
  <c r="AJ375" i="1" s="1"/>
  <c r="AR375" i="1" s="1"/>
  <c r="AZ375" i="1" s="1"/>
  <c r="AB376" i="1"/>
  <c r="AJ376" i="1" s="1"/>
  <c r="AR376" i="1" s="1"/>
  <c r="AZ376" i="1" s="1"/>
  <c r="U217" i="1"/>
  <c r="AC231" i="1"/>
  <c r="AK231" i="1" s="1"/>
  <c r="AS231" i="1" s="1"/>
  <c r="BA231" i="1" s="1"/>
  <c r="AC85" i="1"/>
  <c r="S36" i="1"/>
  <c r="AA37" i="1"/>
  <c r="AI37" i="1" s="1"/>
  <c r="AQ37" i="1" s="1"/>
  <c r="AY37" i="1" s="1"/>
  <c r="BB37" i="1" s="1"/>
  <c r="AB207" i="1"/>
  <c r="AJ207" i="1" s="1"/>
  <c r="AR207" i="1" s="1"/>
  <c r="AZ207" i="1" s="1"/>
  <c r="T203" i="1"/>
  <c r="AB203" i="1" s="1"/>
  <c r="AJ203" i="1" s="1"/>
  <c r="AR203" i="1" s="1"/>
  <c r="AZ203" i="1" s="1"/>
  <c r="T43" i="1"/>
  <c r="AB43" i="1" s="1"/>
  <c r="AJ43" i="1" s="1"/>
  <c r="AR43" i="1" s="1"/>
  <c r="AZ43" i="1" s="1"/>
  <c r="BB43" i="1" s="1"/>
  <c r="AB44" i="1"/>
  <c r="AJ44" i="1" s="1"/>
  <c r="AR44" i="1" s="1"/>
  <c r="AZ44" i="1" s="1"/>
  <c r="BB44" i="1" s="1"/>
  <c r="AA246" i="1"/>
  <c r="AI246" i="1" s="1"/>
  <c r="AQ246" i="1" s="1"/>
  <c r="AY246" i="1" s="1"/>
  <c r="T128" i="1"/>
  <c r="AB128" i="1" s="1"/>
  <c r="AJ128" i="1" s="1"/>
  <c r="AR128" i="1" s="1"/>
  <c r="AZ128" i="1" s="1"/>
  <c r="AB129" i="1"/>
  <c r="AJ129" i="1" s="1"/>
  <c r="AR129" i="1" s="1"/>
  <c r="AZ129" i="1" s="1"/>
  <c r="T46" i="1"/>
  <c r="AB47" i="1"/>
  <c r="AJ47" i="1" s="1"/>
  <c r="AR47" i="1" s="1"/>
  <c r="AZ47" i="1" s="1"/>
  <c r="BB47" i="1" s="1"/>
  <c r="AC76" i="1"/>
  <c r="T217" i="1"/>
  <c r="AB223" i="1"/>
  <c r="AJ223" i="1" s="1"/>
  <c r="AR223" i="1" s="1"/>
  <c r="AZ223" i="1" s="1"/>
  <c r="AA76" i="1"/>
  <c r="S31" i="1"/>
  <c r="AA32" i="1"/>
  <c r="AI32" i="1" s="1"/>
  <c r="AQ32" i="1" s="1"/>
  <c r="AY32" i="1" s="1"/>
  <c r="BB32" i="1" s="1"/>
  <c r="S67" i="1"/>
  <c r="AA68" i="1"/>
  <c r="AI68" i="1" s="1"/>
  <c r="AQ68" i="1" s="1"/>
  <c r="AY68" i="1" s="1"/>
  <c r="T366" i="1"/>
  <c r="AB366" i="1" s="1"/>
  <c r="AJ366" i="1" s="1"/>
  <c r="AR366" i="1" s="1"/>
  <c r="AZ366" i="1" s="1"/>
  <c r="AB367" i="1"/>
  <c r="AJ367" i="1" s="1"/>
  <c r="AR367" i="1" s="1"/>
  <c r="AZ367" i="1" s="1"/>
  <c r="T86" i="1"/>
  <c r="AB90" i="1"/>
  <c r="AJ90" i="1" s="1"/>
  <c r="AR90" i="1" s="1"/>
  <c r="AZ90" i="1" s="1"/>
  <c r="T314" i="1"/>
  <c r="AB314" i="1" s="1"/>
  <c r="AJ314" i="1" s="1"/>
  <c r="AR314" i="1" s="1"/>
  <c r="AZ314" i="1" s="1"/>
  <c r="AB315" i="1"/>
  <c r="AJ315" i="1" s="1"/>
  <c r="AR315" i="1" s="1"/>
  <c r="AZ315" i="1" s="1"/>
  <c r="U11" i="1"/>
  <c r="AC28" i="1"/>
  <c r="AK28" i="1" s="1"/>
  <c r="AS28" i="1" s="1"/>
  <c r="BA28" i="1" s="1"/>
  <c r="BB28" i="1" s="1"/>
  <c r="T308" i="1"/>
  <c r="AB309" i="1"/>
  <c r="AJ309" i="1" s="1"/>
  <c r="AR309" i="1" s="1"/>
  <c r="AZ309" i="1" s="1"/>
  <c r="T77" i="1"/>
  <c r="AB78" i="1"/>
  <c r="AJ78" i="1" s="1"/>
  <c r="AR78" i="1" s="1"/>
  <c r="AZ78" i="1" s="1"/>
  <c r="T355" i="1"/>
  <c r="AB356" i="1"/>
  <c r="AJ356" i="1" s="1"/>
  <c r="AR356" i="1" s="1"/>
  <c r="S107" i="1"/>
  <c r="AA107" i="1" s="1"/>
  <c r="AI107" i="1" s="1"/>
  <c r="AQ107" i="1" s="1"/>
  <c r="AY107" i="1" s="1"/>
  <c r="AA108" i="1"/>
  <c r="AI108" i="1" s="1"/>
  <c r="AQ108" i="1" s="1"/>
  <c r="AY108" i="1" s="1"/>
  <c r="AA204" i="1"/>
  <c r="AI204" i="1" s="1"/>
  <c r="AQ204" i="1" s="1"/>
  <c r="AY204" i="1" s="1"/>
  <c r="S203" i="1"/>
  <c r="AA203" i="1" s="1"/>
  <c r="AI203" i="1" s="1"/>
  <c r="AQ203" i="1" s="1"/>
  <c r="AY203" i="1" s="1"/>
  <c r="S87" i="1"/>
  <c r="AA88" i="1"/>
  <c r="AI88" i="1" s="1"/>
  <c r="AQ88" i="1" s="1"/>
  <c r="AY88" i="1" s="1"/>
  <c r="T184" i="1"/>
  <c r="AB184" i="1" s="1"/>
  <c r="AJ184" i="1" s="1"/>
  <c r="AR184" i="1" s="1"/>
  <c r="AZ184" i="1" s="1"/>
  <c r="AB185" i="1"/>
  <c r="AJ185" i="1" s="1"/>
  <c r="AR185" i="1" s="1"/>
  <c r="AZ185" i="1" s="1"/>
  <c r="S329" i="1"/>
  <c r="AA329" i="1" s="1"/>
  <c r="AI329" i="1" s="1"/>
  <c r="AQ329" i="1" s="1"/>
  <c r="AY329" i="1" s="1"/>
  <c r="AA330" i="1"/>
  <c r="AI330" i="1" s="1"/>
  <c r="AQ330" i="1" s="1"/>
  <c r="AY330" i="1" s="1"/>
  <c r="S210" i="1"/>
  <c r="AA211" i="1"/>
  <c r="AI211" i="1" s="1"/>
  <c r="AQ211" i="1" s="1"/>
  <c r="AY211" i="1" s="1"/>
  <c r="T172" i="1"/>
  <c r="AB172" i="1" s="1"/>
  <c r="AJ172" i="1" s="1"/>
  <c r="AR172" i="1" s="1"/>
  <c r="AZ172" i="1" s="1"/>
  <c r="AB173" i="1"/>
  <c r="AJ173" i="1" s="1"/>
  <c r="AR173" i="1" s="1"/>
  <c r="AZ173" i="1" s="1"/>
  <c r="Z366" i="2"/>
  <c r="Z365" i="2" s="1"/>
  <c r="T189" i="1"/>
  <c r="AB190" i="1"/>
  <c r="AJ190" i="1" s="1"/>
  <c r="AR190" i="1" s="1"/>
  <c r="AZ190" i="1" s="1"/>
  <c r="S261" i="1"/>
  <c r="AA261" i="1" s="1"/>
  <c r="AI261" i="1" s="1"/>
  <c r="AQ261" i="1" s="1"/>
  <c r="AY261" i="1" s="1"/>
  <c r="AA262" i="1"/>
  <c r="AI262" i="1" s="1"/>
  <c r="AQ262" i="1" s="1"/>
  <c r="AY262" i="1" s="1"/>
  <c r="AB67" i="1"/>
  <c r="S193" i="1"/>
  <c r="AA193" i="1" s="1"/>
  <c r="AI193" i="1" s="1"/>
  <c r="AQ193" i="1" s="1"/>
  <c r="AY193" i="1" s="1"/>
  <c r="AA197" i="1"/>
  <c r="AI197" i="1" s="1"/>
  <c r="AQ197" i="1" s="1"/>
  <c r="AY197" i="1" s="1"/>
  <c r="AB200" i="1"/>
  <c r="AJ200" i="1" s="1"/>
  <c r="AR200" i="1" s="1"/>
  <c r="AZ200" i="1" s="1"/>
  <c r="T193" i="1"/>
  <c r="AB193" i="1" s="1"/>
  <c r="AJ193" i="1" s="1"/>
  <c r="AR193" i="1" s="1"/>
  <c r="AZ193" i="1" s="1"/>
  <c r="AA305" i="1"/>
  <c r="AI305" i="1" s="1"/>
  <c r="AQ305" i="1" s="1"/>
  <c r="AY305" i="1" s="1"/>
  <c r="U68" i="1"/>
  <c r="AC69" i="1"/>
  <c r="AK69" i="1" s="1"/>
  <c r="AS69" i="1" s="1"/>
  <c r="BA69" i="1" s="1"/>
  <c r="BB69" i="1" s="1"/>
  <c r="S333" i="1"/>
  <c r="AA333" i="1" s="1"/>
  <c r="AI333" i="1" s="1"/>
  <c r="AQ333" i="1" s="1"/>
  <c r="AY333" i="1" s="1"/>
  <c r="AA337" i="1"/>
  <c r="AI337" i="1" s="1"/>
  <c r="AQ337" i="1" s="1"/>
  <c r="AY337" i="1" s="1"/>
  <c r="AC167" i="1"/>
  <c r="AK167" i="1" s="1"/>
  <c r="AS167" i="1" s="1"/>
  <c r="BA167" i="1" s="1"/>
  <c r="AA325" i="1"/>
  <c r="AI325" i="1" s="1"/>
  <c r="AQ325" i="1" s="1"/>
  <c r="AY325" i="1" s="1"/>
  <c r="S314" i="1"/>
  <c r="AA314" i="1" s="1"/>
  <c r="AI314" i="1" s="1"/>
  <c r="AQ314" i="1" s="1"/>
  <c r="AY314" i="1" s="1"/>
  <c r="T103" i="1"/>
  <c r="AB103" i="1" s="1"/>
  <c r="AJ103" i="1" s="1"/>
  <c r="AR103" i="1" s="1"/>
  <c r="AZ103" i="1" s="1"/>
  <c r="AB104" i="1"/>
  <c r="AJ104" i="1" s="1"/>
  <c r="AR104" i="1" s="1"/>
  <c r="AZ104" i="1" s="1"/>
  <c r="S116" i="1"/>
  <c r="AA124" i="1"/>
  <c r="AI124" i="1" s="1"/>
  <c r="AQ124" i="1" s="1"/>
  <c r="AY124" i="1" s="1"/>
  <c r="AA284" i="2"/>
  <c r="AA283" i="2" s="1"/>
  <c r="AA282" i="2" s="1"/>
  <c r="Z226" i="2"/>
  <c r="Z225" i="2"/>
  <c r="AA224" i="2"/>
  <c r="AA223" i="2" s="1"/>
  <c r="AA222" i="2" s="1"/>
  <c r="AA218" i="2" s="1"/>
  <c r="AA217" i="2" s="1"/>
  <c r="AA211" i="2" s="1"/>
  <c r="AB253" i="2"/>
  <c r="AB252" i="2" s="1"/>
  <c r="AB251" i="2" s="1"/>
  <c r="AB195" i="2"/>
  <c r="AB194" i="2" s="1"/>
  <c r="AB193" i="2" s="1"/>
  <c r="Z240" i="2"/>
  <c r="AA233" i="2"/>
  <c r="AA232" i="2" s="1"/>
  <c r="AA231" i="2" s="1"/>
  <c r="AA227" i="2" s="1"/>
  <c r="AB316" i="2"/>
  <c r="AB315" i="2" s="1"/>
  <c r="AB314" i="2" s="1"/>
  <c r="AB378" i="2"/>
  <c r="AB377" i="2" s="1"/>
  <c r="Z332" i="2"/>
  <c r="Z331" i="2" s="1"/>
  <c r="Z330" i="2" s="1"/>
  <c r="Z329" i="2" s="1"/>
  <c r="AB381" i="2"/>
  <c r="AB380" i="2" s="1"/>
  <c r="AB379" i="2" s="1"/>
  <c r="AB260" i="2"/>
  <c r="AB364" i="2"/>
  <c r="AB363" i="2" s="1"/>
  <c r="AB362" i="2" s="1"/>
  <c r="AB361" i="2" s="1"/>
  <c r="AA304" i="2"/>
  <c r="AB336" i="2"/>
  <c r="AB335" i="2" s="1"/>
  <c r="Z192" i="2"/>
  <c r="AB269" i="2"/>
  <c r="AB268" i="2" s="1"/>
  <c r="AB267" i="2" s="1"/>
  <c r="AB334" i="2"/>
  <c r="AB333" i="2" s="1"/>
  <c r="AB376" i="2"/>
  <c r="AB375" i="2" s="1"/>
  <c r="AA301" i="2"/>
  <c r="AA300" i="2" s="1"/>
  <c r="AA299" i="2" s="1"/>
  <c r="AA174" i="2"/>
  <c r="AA173" i="2" s="1"/>
  <c r="AA172" i="2" s="1"/>
  <c r="AA147" i="2" s="1"/>
  <c r="AB372" i="2"/>
  <c r="AB371" i="2" s="1"/>
  <c r="AA305" i="2"/>
  <c r="AB185" i="2"/>
  <c r="AB184" i="2"/>
  <c r="AC169" i="2"/>
  <c r="AC168" i="2" s="1"/>
  <c r="AC167" i="2" s="1"/>
  <c r="AC147" i="2" s="1"/>
  <c r="AB352" i="2"/>
  <c r="AB351" i="2" s="1"/>
  <c r="AB350" i="2" s="1"/>
  <c r="AB343" i="2" s="1"/>
  <c r="AB342" i="2" s="1"/>
  <c r="AB205" i="2"/>
  <c r="AB204" i="2" s="1"/>
  <c r="AB203" i="2" s="1"/>
  <c r="AC210" i="2"/>
  <c r="AC209" i="2" s="1"/>
  <c r="AC206" i="2" s="1"/>
  <c r="AC192" i="2" s="1"/>
  <c r="AB275" i="2"/>
  <c r="AB274" i="2" s="1"/>
  <c r="AB273" i="2" s="1"/>
  <c r="Z303" i="2"/>
  <c r="Z302" i="2" s="1"/>
  <c r="AB368" i="2"/>
  <c r="AB367" i="2" s="1"/>
  <c r="AB200" i="2"/>
  <c r="AB199" i="2" s="1"/>
  <c r="AB198" i="2" s="1"/>
  <c r="AA293" i="2"/>
  <c r="AA292" i="2" s="1"/>
  <c r="AA291" i="2" s="1"/>
  <c r="Z89" i="2"/>
  <c r="Z88" i="2" s="1"/>
  <c r="AB95" i="2"/>
  <c r="AB94" i="2" s="1"/>
  <c r="AB93" i="2" s="1"/>
  <c r="AB116" i="2"/>
  <c r="AB115" i="2" s="1"/>
  <c r="AB114" i="2" s="1"/>
  <c r="AB107" i="2"/>
  <c r="AB106" i="2" s="1"/>
  <c r="AB105" i="2" s="1"/>
  <c r="AB161" i="2"/>
  <c r="AB160" i="2" s="1"/>
  <c r="AB159" i="2" s="1"/>
  <c r="AB127" i="2"/>
  <c r="AB126" i="2" s="1"/>
  <c r="AB125" i="2" s="1"/>
  <c r="AB124" i="2" s="1"/>
  <c r="AB123" i="2" s="1"/>
  <c r="AB122" i="2" s="1"/>
  <c r="AA22" i="2"/>
  <c r="AA21" i="2" s="1"/>
  <c r="AA18" i="2" s="1"/>
  <c r="AA89" i="2"/>
  <c r="AA88" i="2" s="1"/>
  <c r="AB153" i="2"/>
  <c r="AB152" i="2" s="1"/>
  <c r="AB140" i="2"/>
  <c r="AB139" i="2"/>
  <c r="AB138" i="2"/>
  <c r="AB137" i="2" s="1"/>
  <c r="AB136" i="2" s="1"/>
  <c r="AB135" i="2" s="1"/>
  <c r="AB134" i="2" s="1"/>
  <c r="AB110" i="2"/>
  <c r="AB109" i="2" s="1"/>
  <c r="AB108" i="2" s="1"/>
  <c r="AB67" i="2"/>
  <c r="AB66" i="2" s="1"/>
  <c r="AC76" i="2"/>
  <c r="AC75" i="2" s="1"/>
  <c r="AC74" i="2" s="1"/>
  <c r="AB35" i="2"/>
  <c r="AB34" i="2" s="1"/>
  <c r="AB33" i="2" s="1"/>
  <c r="AB28" i="2"/>
  <c r="AB27" i="2" s="1"/>
  <c r="AA87" i="2"/>
  <c r="AA86" i="2" s="1"/>
  <c r="AA85" i="2" s="1"/>
  <c r="AA84" i="2" s="1"/>
  <c r="AA83" i="2" s="1"/>
  <c r="AA13" i="2"/>
  <c r="AA12" i="2" s="1"/>
  <c r="AB25" i="2"/>
  <c r="AB24" i="2" s="1"/>
  <c r="AB23" i="2" s="1"/>
  <c r="AB32" i="2"/>
  <c r="AB31" i="2" s="1"/>
  <c r="AB65" i="2"/>
  <c r="AB64" i="2" s="1"/>
  <c r="AB59" i="2" s="1"/>
  <c r="AB58" i="2" s="1"/>
  <c r="AB57" i="2" s="1"/>
  <c r="AB38" i="2"/>
  <c r="AB37" i="2" s="1"/>
  <c r="AB36" i="2" s="1"/>
  <c r="Z10" i="2"/>
  <c r="Z9" i="2" s="1"/>
  <c r="AA15" i="2"/>
  <c r="AA14" i="2" s="1"/>
  <c r="T10" i="2"/>
  <c r="T9" i="2" s="1"/>
  <c r="P240" i="2"/>
  <c r="P234" i="2" s="1"/>
  <c r="T240" i="2"/>
  <c r="T234" i="2" s="1"/>
  <c r="O10" i="2"/>
  <c r="O9" i="2" s="1"/>
  <c r="O8" i="2" s="1"/>
  <c r="P147" i="1"/>
  <c r="P146" i="1" s="1"/>
  <c r="P147" i="2"/>
  <c r="P146" i="2" s="1"/>
  <c r="Q191" i="2"/>
  <c r="P89" i="2"/>
  <c r="P88" i="2" s="1"/>
  <c r="M89" i="2"/>
  <c r="M88" i="2" s="1"/>
  <c r="T89" i="2"/>
  <c r="T88" i="2" s="1"/>
  <c r="T124" i="1"/>
  <c r="P124" i="1"/>
  <c r="P116" i="1" s="1"/>
  <c r="R10" i="1"/>
  <c r="P10" i="2"/>
  <c r="P9" i="2" s="1"/>
  <c r="S10" i="2"/>
  <c r="S9" i="2" s="1"/>
  <c r="S8" i="2" s="1"/>
  <c r="R226" i="2"/>
  <c r="P353" i="2"/>
  <c r="R10" i="2"/>
  <c r="R9" i="2" s="1"/>
  <c r="Q9" i="1"/>
  <c r="Q408" i="1" s="1"/>
  <c r="U145" i="2"/>
  <c r="U8" i="2" s="1"/>
  <c r="U385" i="2" s="1"/>
  <c r="P192" i="2"/>
  <c r="P191" i="2" s="1"/>
  <c r="R353" i="2"/>
  <c r="P10" i="1"/>
  <c r="Q8" i="2"/>
  <c r="Q385" i="2" s="1"/>
  <c r="T366" i="2"/>
  <c r="T365" i="2" s="1"/>
  <c r="T353" i="2" s="1"/>
  <c r="N9" i="1"/>
  <c r="U394" i="1"/>
  <c r="R190" i="2"/>
  <c r="R191" i="2"/>
  <c r="T190" i="2"/>
  <c r="T191" i="2"/>
  <c r="O9" i="1"/>
  <c r="N238" i="1"/>
  <c r="N237" i="1" s="1"/>
  <c r="O238" i="1"/>
  <c r="M343" i="2"/>
  <c r="M342" i="2" s="1"/>
  <c r="M218" i="2"/>
  <c r="M217" i="2" s="1"/>
  <c r="K206" i="2"/>
  <c r="L294" i="2"/>
  <c r="M316" i="2"/>
  <c r="M315" i="2" s="1"/>
  <c r="M314" i="2" s="1"/>
  <c r="L11" i="2"/>
  <c r="M354" i="2"/>
  <c r="M284" i="2"/>
  <c r="M283" i="2" s="1"/>
  <c r="M282" i="2" s="1"/>
  <c r="M198" i="2"/>
  <c r="M212" i="2"/>
  <c r="K212" i="2"/>
  <c r="K198" i="2"/>
  <c r="L167" i="2"/>
  <c r="M159" i="2"/>
  <c r="K59" i="2"/>
  <c r="K58" i="2" s="1"/>
  <c r="K57" i="2" s="1"/>
  <c r="L206" i="2"/>
  <c r="M59" i="2"/>
  <c r="M58" i="2" s="1"/>
  <c r="M57" i="2" s="1"/>
  <c r="K159" i="2"/>
  <c r="K151" i="2"/>
  <c r="L18" i="2"/>
  <c r="K374" i="2"/>
  <c r="K373" i="2" s="1"/>
  <c r="M26" i="2"/>
  <c r="M18" i="2"/>
  <c r="L303" i="2"/>
  <c r="L302" i="2" s="1"/>
  <c r="L284" i="2"/>
  <c r="L283" i="2" s="1"/>
  <c r="L282" i="2" s="1"/>
  <c r="M294" i="2"/>
  <c r="M290" i="2" s="1"/>
  <c r="M374" i="2"/>
  <c r="K366" i="2"/>
  <c r="K365" i="2" s="1"/>
  <c r="K354" i="2"/>
  <c r="M366" i="2"/>
  <c r="M365" i="2" s="1"/>
  <c r="K332" i="2"/>
  <c r="K331" i="2" s="1"/>
  <c r="K330" i="2" s="1"/>
  <c r="K260" i="2"/>
  <c r="M260" i="2"/>
  <c r="M241" i="2" s="1"/>
  <c r="M332" i="2"/>
  <c r="M331" i="2" s="1"/>
  <c r="M330" i="2" s="1"/>
  <c r="L218" i="2"/>
  <c r="L217" i="2" s="1"/>
  <c r="M185" i="2"/>
  <c r="M184" i="2"/>
  <c r="K184" i="2"/>
  <c r="K185" i="2"/>
  <c r="K167" i="2"/>
  <c r="M151" i="2"/>
  <c r="K193" i="2"/>
  <c r="M227" i="2"/>
  <c r="M123" i="2"/>
  <c r="M122" i="2" s="1"/>
  <c r="M193" i="2"/>
  <c r="K123" i="2"/>
  <c r="K122" i="2" s="1"/>
  <c r="M139" i="2"/>
  <c r="M140" i="2"/>
  <c r="K140" i="2"/>
  <c r="K139" i="2"/>
  <c r="L76" i="2"/>
  <c r="L75" i="2" s="1"/>
  <c r="L74" i="2" s="1"/>
  <c r="M66" i="2"/>
  <c r="K26" i="2"/>
  <c r="M11" i="2"/>
  <c r="AB374" i="2" l="1"/>
  <c r="AB373" i="2" s="1"/>
  <c r="AX353" i="2"/>
  <c r="AX331" i="2"/>
  <c r="AX330" i="2" s="1"/>
  <c r="AX329" i="2" s="1"/>
  <c r="AQ286" i="2"/>
  <c r="AQ285" i="2" s="1"/>
  <c r="AQ284" i="2" s="1"/>
  <c r="AQ283" i="2" s="1"/>
  <c r="AQ282" i="2" s="1"/>
  <c r="AX60" i="1"/>
  <c r="AZ19" i="1"/>
  <c r="AX191" i="2"/>
  <c r="AX190" i="2"/>
  <c r="AX263" i="1"/>
  <c r="AX19" i="1"/>
  <c r="AY150" i="1"/>
  <c r="BB215" i="1"/>
  <c r="AX15" i="2"/>
  <c r="AX14" i="2" s="1"/>
  <c r="AY13" i="2"/>
  <c r="AY12" i="2" s="1"/>
  <c r="AY11" i="2" s="1"/>
  <c r="AY10" i="2" s="1"/>
  <c r="AY9" i="2" s="1"/>
  <c r="AZ190" i="2"/>
  <c r="AZ191" i="2"/>
  <c r="AX269" i="2"/>
  <c r="AX268" i="2" s="1"/>
  <c r="AX267" i="2" s="1"/>
  <c r="BB298" i="1"/>
  <c r="BA30" i="1"/>
  <c r="AZ60" i="1"/>
  <c r="AZ369" i="2"/>
  <c r="AZ366" i="2"/>
  <c r="AZ365" i="2" s="1"/>
  <c r="AZ353" i="2" s="1"/>
  <c r="AX226" i="2"/>
  <c r="AX225" i="2"/>
  <c r="BB88" i="1"/>
  <c r="AX87" i="1"/>
  <c r="AY286" i="2"/>
  <c r="AY285" i="2" s="1"/>
  <c r="AY284" i="2" s="1"/>
  <c r="AY283" i="2" s="1"/>
  <c r="AY282" i="2" s="1"/>
  <c r="AZ253" i="2"/>
  <c r="AZ252" i="2" s="1"/>
  <c r="AZ251" i="2" s="1"/>
  <c r="AZ241" i="2" s="1"/>
  <c r="AZ240" i="2" s="1"/>
  <c r="AZ234" i="2" s="1"/>
  <c r="BA171" i="1"/>
  <c r="BB301" i="1"/>
  <c r="BB213" i="1"/>
  <c r="AX13" i="2"/>
  <c r="AX12" i="2" s="1"/>
  <c r="AX275" i="2"/>
  <c r="AX274" i="2" s="1"/>
  <c r="AX273" i="2" s="1"/>
  <c r="AZ124" i="2"/>
  <c r="AZ123" i="2"/>
  <c r="AZ122" i="2" s="1"/>
  <c r="AX124" i="2"/>
  <c r="AX123" i="2"/>
  <c r="AX122" i="2" s="1"/>
  <c r="AX67" i="1"/>
  <c r="AR355" i="1"/>
  <c r="AZ356" i="1"/>
  <c r="AZ355" i="1" s="1"/>
  <c r="BA328" i="1"/>
  <c r="AY292" i="1"/>
  <c r="AB366" i="2"/>
  <c r="AB365" i="2" s="1"/>
  <c r="AP11" i="2"/>
  <c r="AP10" i="2" s="1"/>
  <c r="AP9" i="2" s="1"/>
  <c r="AQ89" i="1"/>
  <c r="AH124" i="2"/>
  <c r="AH123" i="2"/>
  <c r="AH122" i="2" s="1"/>
  <c r="AP124" i="2"/>
  <c r="AP123" i="2"/>
  <c r="AP286" i="2"/>
  <c r="AP285" i="2" s="1"/>
  <c r="AP284" i="2" s="1"/>
  <c r="AP283" i="2" s="1"/>
  <c r="AP282" i="2" s="1"/>
  <c r="AR124" i="2"/>
  <c r="AR123" i="2"/>
  <c r="AJ122" i="2"/>
  <c r="AR26" i="2"/>
  <c r="AR10" i="2" s="1"/>
  <c r="AR9" i="2" s="1"/>
  <c r="AS146" i="2"/>
  <c r="AS145" i="2"/>
  <c r="AS8" i="2" s="1"/>
  <c r="AS385" i="2" s="1"/>
  <c r="AQ87" i="2"/>
  <c r="AQ86" i="2" s="1"/>
  <c r="AQ85" i="2" s="1"/>
  <c r="AQ84" i="2" s="1"/>
  <c r="AQ83" i="2" s="1"/>
  <c r="AR369" i="2"/>
  <c r="AR366" i="2"/>
  <c r="AR365" i="2" s="1"/>
  <c r="AR353" i="2" s="1"/>
  <c r="AP191" i="2"/>
  <c r="AP190" i="2"/>
  <c r="AC238" i="1"/>
  <c r="AK238" i="1" s="1"/>
  <c r="AR253" i="2"/>
  <c r="AR252" i="2" s="1"/>
  <c r="AR251" i="2" s="1"/>
  <c r="AR241" i="2" s="1"/>
  <c r="AR240" i="2" s="1"/>
  <c r="AR234" i="2" s="1"/>
  <c r="AR191" i="2"/>
  <c r="AR190" i="2"/>
  <c r="AP241" i="2"/>
  <c r="AP240" i="2" s="1"/>
  <c r="AP35" i="1"/>
  <c r="AP10" i="1" s="1"/>
  <c r="AQ145" i="2"/>
  <c r="AQ146" i="2"/>
  <c r="AS151" i="1"/>
  <c r="AK147" i="1"/>
  <c r="AK292" i="1"/>
  <c r="AS293" i="1"/>
  <c r="AS244" i="1"/>
  <c r="AQ151" i="1"/>
  <c r="AI147" i="1"/>
  <c r="AQ292" i="1"/>
  <c r="AJ190" i="2"/>
  <c r="AJ292" i="1"/>
  <c r="AR293" i="1"/>
  <c r="AC147" i="1"/>
  <c r="AB332" i="2"/>
  <c r="AB331" i="2" s="1"/>
  <c r="AB330" i="2" s="1"/>
  <c r="AB329" i="2" s="1"/>
  <c r="AK145" i="2"/>
  <c r="AK8" i="2" s="1"/>
  <c r="AK385" i="2" s="1"/>
  <c r="AK146" i="2"/>
  <c r="AI87" i="2"/>
  <c r="AI86" i="2" s="1"/>
  <c r="AI85" i="2" s="1"/>
  <c r="AI84" i="2" s="1"/>
  <c r="AI83" i="2" s="1"/>
  <c r="AJ26" i="2"/>
  <c r="AJ10" i="2" s="1"/>
  <c r="AJ9" i="2" s="1"/>
  <c r="AI146" i="2"/>
  <c r="AI145" i="2"/>
  <c r="AH191" i="2"/>
  <c r="AH190" i="2"/>
  <c r="AH10" i="1"/>
  <c r="AJ253" i="2"/>
  <c r="AJ252" i="2" s="1"/>
  <c r="AJ251" i="2" s="1"/>
  <c r="AJ241" i="2" s="1"/>
  <c r="AJ240" i="2" s="1"/>
  <c r="AJ234" i="2" s="1"/>
  <c r="AC116" i="1"/>
  <c r="Z353" i="2"/>
  <c r="AJ369" i="2"/>
  <c r="AJ366" i="2"/>
  <c r="AJ365" i="2" s="1"/>
  <c r="AJ353" i="2" s="1"/>
  <c r="AK85" i="1"/>
  <c r="AA216" i="1"/>
  <c r="AB241" i="2"/>
  <c r="AB240" i="2" s="1"/>
  <c r="AB234" i="2" s="1"/>
  <c r="AJ67" i="1"/>
  <c r="AI76" i="1"/>
  <c r="AK76" i="1"/>
  <c r="AA292" i="1"/>
  <c r="AI292" i="1"/>
  <c r="AB292" i="1"/>
  <c r="S380" i="1"/>
  <c r="AA381" i="1"/>
  <c r="AI381" i="1" s="1"/>
  <c r="AQ381" i="1" s="1"/>
  <c r="AY381" i="1" s="1"/>
  <c r="T382" i="1"/>
  <c r="AB383" i="1"/>
  <c r="AJ383" i="1" s="1"/>
  <c r="AR383" i="1" s="1"/>
  <c r="AZ383" i="1" s="1"/>
  <c r="AC354" i="1"/>
  <c r="AK354" i="1" s="1"/>
  <c r="AS354" i="1" s="1"/>
  <c r="BA354" i="1" s="1"/>
  <c r="U353" i="1"/>
  <c r="U380" i="1"/>
  <c r="AC381" i="1"/>
  <c r="AK381" i="1" s="1"/>
  <c r="AS381" i="1" s="1"/>
  <c r="BA381" i="1" s="1"/>
  <c r="U393" i="1"/>
  <c r="AC393" i="1" s="1"/>
  <c r="AK393" i="1" s="1"/>
  <c r="AS393" i="1" s="1"/>
  <c r="BA393" i="1" s="1"/>
  <c r="AC394" i="1"/>
  <c r="AK394" i="1" s="1"/>
  <c r="AS394" i="1" s="1"/>
  <c r="BA394" i="1" s="1"/>
  <c r="T370" i="1"/>
  <c r="AA354" i="1"/>
  <c r="AI354" i="1" s="1"/>
  <c r="AQ354" i="1" s="1"/>
  <c r="AY354" i="1" s="1"/>
  <c r="AC370" i="1"/>
  <c r="S392" i="1"/>
  <c r="AA392" i="1" s="1"/>
  <c r="AI392" i="1" s="1"/>
  <c r="AQ392" i="1" s="1"/>
  <c r="AY392" i="1" s="1"/>
  <c r="AA393" i="1"/>
  <c r="AI393" i="1" s="1"/>
  <c r="AQ393" i="1" s="1"/>
  <c r="AY393" i="1" s="1"/>
  <c r="S370" i="1"/>
  <c r="AA371" i="1"/>
  <c r="AI371" i="1" s="1"/>
  <c r="AQ371" i="1" s="1"/>
  <c r="AY371" i="1" s="1"/>
  <c r="AA146" i="1"/>
  <c r="S35" i="1"/>
  <c r="AA35" i="1" s="1"/>
  <c r="AI35" i="1" s="1"/>
  <c r="AQ35" i="1" s="1"/>
  <c r="AY35" i="1" s="1"/>
  <c r="AA36" i="1"/>
  <c r="AI36" i="1" s="1"/>
  <c r="AQ36" i="1" s="1"/>
  <c r="AY36" i="1" s="1"/>
  <c r="BB36" i="1" s="1"/>
  <c r="U216" i="1"/>
  <c r="AC217" i="1"/>
  <c r="AK217" i="1" s="1"/>
  <c r="AS217" i="1" s="1"/>
  <c r="BA217" i="1" s="1"/>
  <c r="U67" i="1"/>
  <c r="AC68" i="1"/>
  <c r="AK68" i="1" s="1"/>
  <c r="AS68" i="1" s="1"/>
  <c r="BA68" i="1" s="1"/>
  <c r="BB68" i="1" s="1"/>
  <c r="AB189" i="1"/>
  <c r="AJ189" i="1" s="1"/>
  <c r="AR189" i="1" s="1"/>
  <c r="AZ189" i="1" s="1"/>
  <c r="T188" i="1"/>
  <c r="T354" i="1"/>
  <c r="AB355" i="1"/>
  <c r="AJ355" i="1" s="1"/>
  <c r="AB308" i="1"/>
  <c r="AJ308" i="1" s="1"/>
  <c r="AR308" i="1" s="1"/>
  <c r="AZ308" i="1" s="1"/>
  <c r="T244" i="1"/>
  <c r="AA31" i="1"/>
  <c r="AI31" i="1" s="1"/>
  <c r="T216" i="1"/>
  <c r="AB217" i="1"/>
  <c r="AJ217" i="1" s="1"/>
  <c r="AR217" i="1" s="1"/>
  <c r="AZ217" i="1" s="1"/>
  <c r="S245" i="1"/>
  <c r="S188" i="1"/>
  <c r="AA188" i="1" s="1"/>
  <c r="AI188" i="1" s="1"/>
  <c r="AQ188" i="1" s="1"/>
  <c r="AY188" i="1" s="1"/>
  <c r="AA210" i="1"/>
  <c r="AI210" i="1" s="1"/>
  <c r="AQ210" i="1" s="1"/>
  <c r="AY210" i="1" s="1"/>
  <c r="S86" i="1"/>
  <c r="AA87" i="1"/>
  <c r="AI87" i="1" s="1"/>
  <c r="AQ87" i="1" s="1"/>
  <c r="AY87" i="1" s="1"/>
  <c r="T35" i="1"/>
  <c r="AB46" i="1"/>
  <c r="AJ46" i="1" s="1"/>
  <c r="AR46" i="1" s="1"/>
  <c r="AZ46" i="1" s="1"/>
  <c r="BB46" i="1" s="1"/>
  <c r="T76" i="1"/>
  <c r="AB77" i="1"/>
  <c r="AJ77" i="1" s="1"/>
  <c r="AR77" i="1" s="1"/>
  <c r="AZ77" i="1" s="1"/>
  <c r="AC11" i="1"/>
  <c r="U10" i="1"/>
  <c r="AB86" i="1"/>
  <c r="AJ86" i="1" s="1"/>
  <c r="AR86" i="1" s="1"/>
  <c r="AZ86" i="1" s="1"/>
  <c r="T85" i="1"/>
  <c r="AA67" i="1"/>
  <c r="T116" i="1"/>
  <c r="AB124" i="1"/>
  <c r="AJ124" i="1" s="1"/>
  <c r="AR124" i="1" s="1"/>
  <c r="AZ124" i="1" s="1"/>
  <c r="AA116" i="1"/>
  <c r="AC191" i="2"/>
  <c r="AC190" i="2"/>
  <c r="AA145" i="2"/>
  <c r="AA146" i="2"/>
  <c r="AC146" i="2"/>
  <c r="AC145" i="2"/>
  <c r="AA303" i="2"/>
  <c r="AA302" i="2" s="1"/>
  <c r="AA226" i="2"/>
  <c r="AA225" i="2"/>
  <c r="Z191" i="2"/>
  <c r="Z190" i="2"/>
  <c r="AB192" i="2"/>
  <c r="AB89" i="2"/>
  <c r="AB88" i="2" s="1"/>
  <c r="AA11" i="2"/>
  <c r="AA10" i="2" s="1"/>
  <c r="AA9" i="2" s="1"/>
  <c r="AB26" i="2"/>
  <c r="AB10" i="2" s="1"/>
  <c r="AB9" i="2" s="1"/>
  <c r="O408" i="1"/>
  <c r="N408" i="1"/>
  <c r="M240" i="2"/>
  <c r="P9" i="1"/>
  <c r="P190" i="2"/>
  <c r="U146" i="2"/>
  <c r="O385" i="2"/>
  <c r="P145" i="2"/>
  <c r="L290" i="2"/>
  <c r="L289" i="2" s="1"/>
  <c r="K192" i="2"/>
  <c r="K190" i="2" s="1"/>
  <c r="M289" i="2"/>
  <c r="M211" i="2"/>
  <c r="K353" i="2"/>
  <c r="M329" i="2"/>
  <c r="M226" i="2"/>
  <c r="M225" i="2"/>
  <c r="L230" i="1"/>
  <c r="L227" i="1"/>
  <c r="L225" i="1"/>
  <c r="L220" i="1"/>
  <c r="L222" i="1"/>
  <c r="AX11" i="2" l="1"/>
  <c r="AB353" i="2"/>
  <c r="AX241" i="2"/>
  <c r="AX240" i="2" s="1"/>
  <c r="AZ70" i="2"/>
  <c r="AZ69" i="2" s="1"/>
  <c r="AZ68" i="2" s="1"/>
  <c r="AZ67" i="2" s="1"/>
  <c r="AZ66" i="2" s="1"/>
  <c r="AX18" i="1"/>
  <c r="AX30" i="2"/>
  <c r="AX29" i="2" s="1"/>
  <c r="AX26" i="2" s="1"/>
  <c r="BB19" i="1"/>
  <c r="BB87" i="1"/>
  <c r="BA56" i="2"/>
  <c r="BA55" i="2" s="1"/>
  <c r="BA54" i="2" s="1"/>
  <c r="BA10" i="2" s="1"/>
  <c r="BA9" i="2" s="1"/>
  <c r="BB30" i="1"/>
  <c r="BA171" i="2"/>
  <c r="BA170" i="2" s="1"/>
  <c r="BA167" i="2" s="1"/>
  <c r="BA147" i="2" s="1"/>
  <c r="BB171" i="1"/>
  <c r="BB263" i="1"/>
  <c r="AX286" i="2"/>
  <c r="AX285" i="2" s="1"/>
  <c r="AX284" i="2" s="1"/>
  <c r="AX283" i="2" s="1"/>
  <c r="AX282" i="2" s="1"/>
  <c r="AX59" i="1"/>
  <c r="AX70" i="2"/>
  <c r="AX69" i="2" s="1"/>
  <c r="AX68" i="2" s="1"/>
  <c r="AX67" i="2" s="1"/>
  <c r="AX66" i="2" s="1"/>
  <c r="BB60" i="1"/>
  <c r="AY150" i="2"/>
  <c r="AY149" i="2" s="1"/>
  <c r="AY148" i="2" s="1"/>
  <c r="AY147" i="2" s="1"/>
  <c r="BB150" i="1"/>
  <c r="AZ30" i="2"/>
  <c r="AZ29" i="2" s="1"/>
  <c r="AZ26" i="2" s="1"/>
  <c r="AZ10" i="2" s="1"/>
  <c r="AZ9" i="2" s="1"/>
  <c r="BA244" i="1"/>
  <c r="AS238" i="1"/>
  <c r="AY89" i="1"/>
  <c r="AR292" i="1"/>
  <c r="AZ293" i="1"/>
  <c r="AZ292" i="1" s="1"/>
  <c r="AS147" i="1"/>
  <c r="BA151" i="1"/>
  <c r="BA147" i="1" s="1"/>
  <c r="AS292" i="1"/>
  <c r="BA293" i="1"/>
  <c r="BA292" i="1" s="1"/>
  <c r="AQ147" i="1"/>
  <c r="AY151" i="1"/>
  <c r="AY147" i="1" s="1"/>
  <c r="AP122" i="2"/>
  <c r="AR122" i="2"/>
  <c r="AQ8" i="2"/>
  <c r="AQ76" i="1"/>
  <c r="AI10" i="1"/>
  <c r="AQ31" i="1"/>
  <c r="AS76" i="1"/>
  <c r="AR67" i="1"/>
  <c r="U392" i="1"/>
  <c r="AC392" i="1" s="1"/>
  <c r="AK392" i="1" s="1"/>
  <c r="AS392" i="1" s="1"/>
  <c r="BA392" i="1" s="1"/>
  <c r="AS85" i="1"/>
  <c r="AI8" i="2"/>
  <c r="S10" i="1"/>
  <c r="AK116" i="1"/>
  <c r="AI116" i="1"/>
  <c r="AI67" i="1"/>
  <c r="AC10" i="1"/>
  <c r="AK11" i="1"/>
  <c r="AK370" i="1"/>
  <c r="AI216" i="1"/>
  <c r="AI146" i="1"/>
  <c r="AB370" i="1"/>
  <c r="AC380" i="1"/>
  <c r="T381" i="1"/>
  <c r="AB382" i="1"/>
  <c r="AJ382" i="1" s="1"/>
  <c r="AR382" i="1" s="1"/>
  <c r="AZ382" i="1" s="1"/>
  <c r="AA370" i="1"/>
  <c r="AC353" i="1"/>
  <c r="S353" i="1"/>
  <c r="AA380" i="1"/>
  <c r="AB35" i="1"/>
  <c r="T10" i="1"/>
  <c r="AB85" i="1"/>
  <c r="AA245" i="1"/>
  <c r="AI245" i="1" s="1"/>
  <c r="AQ245" i="1" s="1"/>
  <c r="AY245" i="1" s="1"/>
  <c r="S244" i="1"/>
  <c r="T353" i="1"/>
  <c r="AB354" i="1"/>
  <c r="AJ354" i="1" s="1"/>
  <c r="AR354" i="1" s="1"/>
  <c r="AZ354" i="1" s="1"/>
  <c r="AC67" i="1"/>
  <c r="AB76" i="1"/>
  <c r="AA86" i="1"/>
  <c r="AI86" i="1" s="1"/>
  <c r="AQ86" i="1" s="1"/>
  <c r="AY86" i="1" s="1"/>
  <c r="S85" i="1"/>
  <c r="AB244" i="1"/>
  <c r="AJ244" i="1" s="1"/>
  <c r="T238" i="1"/>
  <c r="AB188" i="1"/>
  <c r="AJ188" i="1" s="1"/>
  <c r="AR188" i="1" s="1"/>
  <c r="AZ188" i="1" s="1"/>
  <c r="AB216" i="1"/>
  <c r="AC216" i="1"/>
  <c r="AB116" i="1"/>
  <c r="AC8" i="2"/>
  <c r="AC385" i="2" s="1"/>
  <c r="AB191" i="2"/>
  <c r="AB190" i="2"/>
  <c r="AA8" i="2"/>
  <c r="AA10" i="1"/>
  <c r="P408" i="1"/>
  <c r="M234" i="2"/>
  <c r="P8" i="2"/>
  <c r="P385" i="2" s="1"/>
  <c r="U146" i="1"/>
  <c r="K191" i="2"/>
  <c r="L200" i="2"/>
  <c r="L199" i="2" s="1"/>
  <c r="L202" i="2"/>
  <c r="L201" i="2" s="1"/>
  <c r="L197" i="2"/>
  <c r="L196" i="2" s="1"/>
  <c r="L205" i="2"/>
  <c r="L204" i="2" s="1"/>
  <c r="L203" i="2" s="1"/>
  <c r="L195" i="2"/>
  <c r="L194" i="2" s="1"/>
  <c r="AX10" i="2" l="1"/>
  <c r="AX9" i="2" s="1"/>
  <c r="S9" i="1"/>
  <c r="AY146" i="2"/>
  <c r="AY145" i="2"/>
  <c r="AX58" i="1"/>
  <c r="BB59" i="1"/>
  <c r="AY87" i="2"/>
  <c r="AY86" i="2" s="1"/>
  <c r="AY85" i="2" s="1"/>
  <c r="AY84" i="2" s="1"/>
  <c r="AY83" i="2" s="1"/>
  <c r="BB89" i="1"/>
  <c r="BA145" i="2"/>
  <c r="BA8" i="2" s="1"/>
  <c r="BA385" i="2" s="1"/>
  <c r="BA146" i="2"/>
  <c r="BB18" i="1"/>
  <c r="AX15" i="1"/>
  <c r="BA76" i="1"/>
  <c r="AY76" i="1"/>
  <c r="BA85" i="1"/>
  <c r="BA238" i="1"/>
  <c r="AZ67" i="1"/>
  <c r="AQ10" i="1"/>
  <c r="AY31" i="1"/>
  <c r="AR244" i="1"/>
  <c r="AK10" i="1"/>
  <c r="AS11" i="1"/>
  <c r="AQ116" i="1"/>
  <c r="AQ146" i="1"/>
  <c r="AQ216" i="1"/>
  <c r="AS370" i="1"/>
  <c r="AQ67" i="1"/>
  <c r="AS116" i="1"/>
  <c r="AK216" i="1"/>
  <c r="AI370" i="1"/>
  <c r="AJ76" i="1"/>
  <c r="AJ85" i="1"/>
  <c r="AB10" i="1"/>
  <c r="AJ35" i="1"/>
  <c r="AK353" i="1"/>
  <c r="AJ370" i="1"/>
  <c r="AJ116" i="1"/>
  <c r="AJ216" i="1"/>
  <c r="AI380" i="1"/>
  <c r="AK67" i="1"/>
  <c r="AK380" i="1"/>
  <c r="AA353" i="1"/>
  <c r="T380" i="1"/>
  <c r="AB381" i="1"/>
  <c r="AJ381" i="1" s="1"/>
  <c r="AR381" i="1" s="1"/>
  <c r="AZ381" i="1" s="1"/>
  <c r="AA244" i="1"/>
  <c r="AB238" i="1"/>
  <c r="U9" i="1"/>
  <c r="U408" i="1" s="1"/>
  <c r="AC146" i="1"/>
  <c r="AC9" i="1" s="1"/>
  <c r="AA85" i="1"/>
  <c r="AA9" i="1" s="1"/>
  <c r="AB353" i="1"/>
  <c r="L193" i="2"/>
  <c r="L198" i="2"/>
  <c r="AY8" i="2" l="1"/>
  <c r="AX11" i="1"/>
  <c r="BB15" i="1"/>
  <c r="AX35" i="1"/>
  <c r="BB58" i="1"/>
  <c r="AY10" i="1"/>
  <c r="BB31" i="1"/>
  <c r="AY146" i="1"/>
  <c r="AS10" i="1"/>
  <c r="BA11" i="1"/>
  <c r="BA10" i="1" s="1"/>
  <c r="AY67" i="1"/>
  <c r="AY216" i="1"/>
  <c r="AY116" i="1"/>
  <c r="AZ244" i="1"/>
  <c r="AR238" i="1"/>
  <c r="BA116" i="1"/>
  <c r="BA370" i="1"/>
  <c r="AQ380" i="1"/>
  <c r="AR116" i="1"/>
  <c r="AS353" i="1"/>
  <c r="AR85" i="1"/>
  <c r="AQ370" i="1"/>
  <c r="AS67" i="1"/>
  <c r="AR216" i="1"/>
  <c r="AR370" i="1"/>
  <c r="AJ10" i="1"/>
  <c r="AR35" i="1"/>
  <c r="AR76" i="1"/>
  <c r="AS216" i="1"/>
  <c r="AS380" i="1"/>
  <c r="AI85" i="1"/>
  <c r="AQ85" i="1" s="1"/>
  <c r="AK146" i="1"/>
  <c r="AI244" i="1"/>
  <c r="AI353" i="1"/>
  <c r="AJ353" i="1"/>
  <c r="AJ238" i="1"/>
  <c r="AB380" i="1"/>
  <c r="AC408" i="1"/>
  <c r="L192" i="2"/>
  <c r="L191" i="2" s="1"/>
  <c r="M30" i="1"/>
  <c r="M71" i="1"/>
  <c r="M70" i="1" s="1"/>
  <c r="M73" i="1"/>
  <c r="M72" i="1" s="1"/>
  <c r="K384" i="1"/>
  <c r="M384" i="1"/>
  <c r="K386" i="1"/>
  <c r="M386" i="1"/>
  <c r="K388" i="1"/>
  <c r="M388" i="1"/>
  <c r="K396" i="1"/>
  <c r="M396" i="1"/>
  <c r="K398" i="1"/>
  <c r="M398" i="1"/>
  <c r="K401" i="1"/>
  <c r="K400" i="1" s="1"/>
  <c r="M401" i="1"/>
  <c r="M400" i="1" s="1"/>
  <c r="K406" i="1"/>
  <c r="K405" i="1" s="1"/>
  <c r="L406" i="1"/>
  <c r="L405" i="1" s="1"/>
  <c r="L385" i="1"/>
  <c r="L387" i="1"/>
  <c r="L389" i="1"/>
  <c r="L390" i="1"/>
  <c r="L391" i="1"/>
  <c r="L397" i="1"/>
  <c r="L399" i="1"/>
  <c r="L402" i="1"/>
  <c r="L404" i="1"/>
  <c r="L378" i="1"/>
  <c r="K377" i="1"/>
  <c r="K376" i="1" s="1"/>
  <c r="K375" i="1" s="1"/>
  <c r="M377" i="1"/>
  <c r="M376" i="1" s="1"/>
  <c r="M375" i="1" s="1"/>
  <c r="K374" i="1"/>
  <c r="L373" i="1"/>
  <c r="L372" i="1" s="1"/>
  <c r="L371" i="1" s="1"/>
  <c r="M373" i="1"/>
  <c r="M372" i="1" s="1"/>
  <c r="M371" i="1" s="1"/>
  <c r="L358" i="1"/>
  <c r="L360" i="1"/>
  <c r="L362" i="1"/>
  <c r="L369" i="1"/>
  <c r="AX10" i="1" l="1"/>
  <c r="BB11" i="1"/>
  <c r="AZ85" i="1"/>
  <c r="AZ116" i="1"/>
  <c r="BA216" i="1"/>
  <c r="AR10" i="1"/>
  <c r="AZ35" i="1"/>
  <c r="AZ216" i="1"/>
  <c r="AY85" i="1"/>
  <c r="AY370" i="1"/>
  <c r="BA353" i="1"/>
  <c r="AY380" i="1"/>
  <c r="AZ238" i="1"/>
  <c r="BA380" i="1"/>
  <c r="AZ76" i="1"/>
  <c r="AZ370" i="1"/>
  <c r="BA67" i="1"/>
  <c r="AQ9" i="1"/>
  <c r="AR353" i="1"/>
  <c r="AQ353" i="1"/>
  <c r="AS146" i="1"/>
  <c r="AQ244" i="1"/>
  <c r="AK9" i="1"/>
  <c r="AK408" i="1" s="1"/>
  <c r="AI9" i="1"/>
  <c r="AJ380" i="1"/>
  <c r="M29" i="1"/>
  <c r="M28" i="1" s="1"/>
  <c r="M69" i="1"/>
  <c r="M68" i="1" s="1"/>
  <c r="M67" i="1" s="1"/>
  <c r="L190" i="2"/>
  <c r="L334" i="2"/>
  <c r="L333" i="2" s="1"/>
  <c r="M56" i="2"/>
  <c r="M55" i="2" s="1"/>
  <c r="M54" i="2" s="1"/>
  <c r="M10" i="2" s="1"/>
  <c r="L364" i="2"/>
  <c r="L363" i="2" s="1"/>
  <c r="L362" i="2" s="1"/>
  <c r="L361" i="2" s="1"/>
  <c r="L378" i="2"/>
  <c r="L377" i="2" s="1"/>
  <c r="L336" i="2"/>
  <c r="L335" i="2" s="1"/>
  <c r="K346" i="2"/>
  <c r="K345" i="2" s="1"/>
  <c r="K344" i="2" s="1"/>
  <c r="L368" i="2"/>
  <c r="L367" i="2" s="1"/>
  <c r="M78" i="2"/>
  <c r="M77" i="2" s="1"/>
  <c r="L381" i="2"/>
  <c r="L380" i="2" s="1"/>
  <c r="L379" i="2" s="1"/>
  <c r="L372" i="2"/>
  <c r="L371" i="2" s="1"/>
  <c r="L338" i="2"/>
  <c r="L337" i="2" s="1"/>
  <c r="L352" i="2"/>
  <c r="L351" i="2" s="1"/>
  <c r="L350" i="2" s="1"/>
  <c r="L376" i="2"/>
  <c r="L375" i="2" s="1"/>
  <c r="L370" i="2"/>
  <c r="M80" i="2"/>
  <c r="M79" i="2" s="1"/>
  <c r="L401" i="1"/>
  <c r="L398" i="1"/>
  <c r="L377" i="1"/>
  <c r="L376" i="1" s="1"/>
  <c r="L375" i="1" s="1"/>
  <c r="L370" i="1" s="1"/>
  <c r="K373" i="1"/>
  <c r="K372" i="1" s="1"/>
  <c r="K371" i="1" s="1"/>
  <c r="K370" i="1" s="1"/>
  <c r="M395" i="1"/>
  <c r="K395" i="1"/>
  <c r="K394" i="1" s="1"/>
  <c r="K393" i="1" s="1"/>
  <c r="K392" i="1" s="1"/>
  <c r="M383" i="1"/>
  <c r="M382" i="1" s="1"/>
  <c r="M381" i="1" s="1"/>
  <c r="M380" i="1" s="1"/>
  <c r="K383" i="1"/>
  <c r="K382" i="1" s="1"/>
  <c r="K381" i="1" s="1"/>
  <c r="K380" i="1" s="1"/>
  <c r="L396" i="1"/>
  <c r="L386" i="1"/>
  <c r="M370" i="1"/>
  <c r="L384" i="1"/>
  <c r="L388" i="1"/>
  <c r="K368" i="1"/>
  <c r="K367" i="1" s="1"/>
  <c r="K366" i="1" s="1"/>
  <c r="L368" i="1"/>
  <c r="L367" i="1" s="1"/>
  <c r="L366" i="1" s="1"/>
  <c r="M368" i="1"/>
  <c r="M367" i="1" s="1"/>
  <c r="M366" i="1" s="1"/>
  <c r="K361" i="1"/>
  <c r="L361" i="1"/>
  <c r="M361" i="1"/>
  <c r="K359" i="1"/>
  <c r="L359" i="1"/>
  <c r="M359" i="1"/>
  <c r="K357" i="1"/>
  <c r="L357" i="1"/>
  <c r="M357" i="1"/>
  <c r="L351" i="1"/>
  <c r="L350" i="1" s="1"/>
  <c r="M351" i="1"/>
  <c r="M350" i="1" s="1"/>
  <c r="L348" i="1"/>
  <c r="M348" i="1"/>
  <c r="K352" i="1"/>
  <c r="K347" i="1"/>
  <c r="L346" i="1"/>
  <c r="M346" i="1"/>
  <c r="L338" i="1"/>
  <c r="L337" i="1" s="1"/>
  <c r="M338" i="1"/>
  <c r="M337" i="1" s="1"/>
  <c r="L342" i="1"/>
  <c r="L341" i="1" s="1"/>
  <c r="M342" i="1"/>
  <c r="M341" i="1" s="1"/>
  <c r="K339" i="1"/>
  <c r="K340" i="1"/>
  <c r="K343" i="1"/>
  <c r="K336" i="1"/>
  <c r="L335" i="1"/>
  <c r="L334" i="1" s="1"/>
  <c r="M335" i="1"/>
  <c r="M334" i="1" s="1"/>
  <c r="K332" i="1"/>
  <c r="L331" i="1"/>
  <c r="L330" i="1" s="1"/>
  <c r="L329" i="1" s="1"/>
  <c r="M331" i="1"/>
  <c r="M330" i="1" s="1"/>
  <c r="M329" i="1" s="1"/>
  <c r="K327" i="1"/>
  <c r="L326" i="1"/>
  <c r="L325" i="1" s="1"/>
  <c r="M326" i="1"/>
  <c r="M325" i="1" s="1"/>
  <c r="K323" i="1"/>
  <c r="M323" i="1"/>
  <c r="K321" i="1"/>
  <c r="M321" i="1"/>
  <c r="K319" i="1"/>
  <c r="M319" i="1"/>
  <c r="L320" i="1"/>
  <c r="L322" i="1"/>
  <c r="L324" i="1"/>
  <c r="L317" i="1"/>
  <c r="K316" i="1"/>
  <c r="K315" i="1" s="1"/>
  <c r="M316" i="1"/>
  <c r="M315" i="1" s="1"/>
  <c r="L313" i="1"/>
  <c r="L311" i="1"/>
  <c r="L310" i="1" s="1"/>
  <c r="K312" i="1"/>
  <c r="M312" i="1"/>
  <c r="K310" i="1"/>
  <c r="M310" i="1"/>
  <c r="L306" i="1"/>
  <c r="L305" i="1" s="1"/>
  <c r="M306" i="1"/>
  <c r="M305" i="1" s="1"/>
  <c r="K307" i="1"/>
  <c r="K300" i="1"/>
  <c r="K299" i="1" s="1"/>
  <c r="M300" i="1"/>
  <c r="M299" i="1" s="1"/>
  <c r="K297" i="1"/>
  <c r="K296" i="1" s="1"/>
  <c r="M297" i="1"/>
  <c r="M296" i="1" s="1"/>
  <c r="L298" i="1"/>
  <c r="L301" i="1"/>
  <c r="L295" i="1"/>
  <c r="K294" i="1"/>
  <c r="K293" i="1" s="1"/>
  <c r="M294" i="1"/>
  <c r="M293" i="1" s="1"/>
  <c r="L291" i="1"/>
  <c r="K290" i="1"/>
  <c r="K289" i="1" s="1"/>
  <c r="M290" i="1"/>
  <c r="M289" i="1" s="1"/>
  <c r="K288" i="1"/>
  <c r="L287" i="1"/>
  <c r="L286" i="1" s="1"/>
  <c r="M287" i="1"/>
  <c r="M286" i="1" s="1"/>
  <c r="L284" i="1"/>
  <c r="L283" i="1" s="1"/>
  <c r="M284" i="1"/>
  <c r="M283" i="1" s="1"/>
  <c r="K285" i="1"/>
  <c r="K278" i="1"/>
  <c r="K277" i="1" s="1"/>
  <c r="M278" i="1"/>
  <c r="M277" i="1" s="1"/>
  <c r="K275" i="1"/>
  <c r="K274" i="1" s="1"/>
  <c r="M275" i="1"/>
  <c r="M274" i="1" s="1"/>
  <c r="K272" i="1"/>
  <c r="K271" i="1" s="1"/>
  <c r="M272" i="1"/>
  <c r="M271" i="1" s="1"/>
  <c r="L273" i="1"/>
  <c r="L276" i="1"/>
  <c r="L279" i="1"/>
  <c r="L270" i="1"/>
  <c r="K269" i="1"/>
  <c r="K268" i="1" s="1"/>
  <c r="M269" i="1"/>
  <c r="M268" i="1" s="1"/>
  <c r="K267" i="1"/>
  <c r="L266" i="1"/>
  <c r="L265" i="1" s="1"/>
  <c r="M266" i="1"/>
  <c r="M265" i="1" s="1"/>
  <c r="K263" i="1"/>
  <c r="L262" i="1"/>
  <c r="L261" i="1" s="1"/>
  <c r="M262" i="1"/>
  <c r="M261" i="1" s="1"/>
  <c r="K259" i="1"/>
  <c r="K258" i="1" s="1"/>
  <c r="M259" i="1"/>
  <c r="M258" i="1" s="1"/>
  <c r="K253" i="1"/>
  <c r="K252" i="1" s="1"/>
  <c r="M253" i="1"/>
  <c r="M252" i="1" s="1"/>
  <c r="L254" i="1"/>
  <c r="L260" i="1"/>
  <c r="L257" i="1"/>
  <c r="K256" i="1"/>
  <c r="K255" i="1" s="1"/>
  <c r="M256" i="1"/>
  <c r="M255" i="1" s="1"/>
  <c r="L251" i="1"/>
  <c r="K250" i="1"/>
  <c r="K249" i="1" s="1"/>
  <c r="M250" i="1"/>
  <c r="M249" i="1" s="1"/>
  <c r="K248" i="1"/>
  <c r="L247" i="1"/>
  <c r="L246" i="1" s="1"/>
  <c r="M247" i="1"/>
  <c r="M246" i="1" s="1"/>
  <c r="K234" i="1"/>
  <c r="L234" i="1"/>
  <c r="M235" i="1"/>
  <c r="M233" i="1"/>
  <c r="K232" i="1"/>
  <c r="L232" i="1"/>
  <c r="L229" i="1"/>
  <c r="L228" i="1" s="1"/>
  <c r="M229" i="1"/>
  <c r="M228" i="1" s="1"/>
  <c r="K229" i="1"/>
  <c r="K228" i="1" s="1"/>
  <c r="L226" i="1"/>
  <c r="M226" i="1"/>
  <c r="K224" i="1"/>
  <c r="L224" i="1"/>
  <c r="M224" i="1"/>
  <c r="L221" i="1"/>
  <c r="M221" i="1"/>
  <c r="K221" i="1"/>
  <c r="K226" i="1"/>
  <c r="K219" i="1"/>
  <c r="L219" i="1"/>
  <c r="M219" i="1"/>
  <c r="L214" i="1"/>
  <c r="M214" i="1"/>
  <c r="K215" i="1"/>
  <c r="K213" i="1"/>
  <c r="L212" i="1"/>
  <c r="M212" i="1"/>
  <c r="L209" i="1"/>
  <c r="K208" i="1"/>
  <c r="K207" i="1" s="1"/>
  <c r="M208" i="1"/>
  <c r="M207" i="1" s="1"/>
  <c r="K206" i="1"/>
  <c r="L205" i="1"/>
  <c r="L204" i="1" s="1"/>
  <c r="M205" i="1"/>
  <c r="M204" i="1" s="1"/>
  <c r="L202" i="1"/>
  <c r="K201" i="1"/>
  <c r="K200" i="1" s="1"/>
  <c r="M201" i="1"/>
  <c r="M200" i="1" s="1"/>
  <c r="K199" i="1"/>
  <c r="L198" i="1"/>
  <c r="L197" i="1" s="1"/>
  <c r="M198" i="1"/>
  <c r="M197" i="1" s="1"/>
  <c r="L196" i="1"/>
  <c r="K195" i="1"/>
  <c r="K194" i="1" s="1"/>
  <c r="M195" i="1"/>
  <c r="M194" i="1" s="1"/>
  <c r="L192" i="1"/>
  <c r="K191" i="1"/>
  <c r="K190" i="1" s="1"/>
  <c r="K189" i="1" s="1"/>
  <c r="M191" i="1"/>
  <c r="M190" i="1" s="1"/>
  <c r="M189" i="1" s="1"/>
  <c r="L187" i="1"/>
  <c r="K186" i="1"/>
  <c r="K185" i="1" s="1"/>
  <c r="K184" i="1" s="1"/>
  <c r="M186" i="1"/>
  <c r="M185" i="1" s="1"/>
  <c r="M184" i="1" s="1"/>
  <c r="L173" i="1"/>
  <c r="L172" i="1" s="1"/>
  <c r="M173" i="1"/>
  <c r="M172" i="1" s="1"/>
  <c r="K170" i="1"/>
  <c r="L170" i="1"/>
  <c r="M171" i="1"/>
  <c r="K168" i="1"/>
  <c r="L168" i="1"/>
  <c r="M169" i="1"/>
  <c r="K162" i="1"/>
  <c r="M162" i="1"/>
  <c r="L163" i="1"/>
  <c r="K160" i="1"/>
  <c r="M160" i="1"/>
  <c r="K157" i="1"/>
  <c r="K156" i="1" s="1"/>
  <c r="M157" i="1"/>
  <c r="M156" i="1" s="1"/>
  <c r="K154" i="1"/>
  <c r="M154" i="1"/>
  <c r="K152" i="1"/>
  <c r="M152" i="1"/>
  <c r="K150" i="1"/>
  <c r="L149" i="1"/>
  <c r="L148" i="1" s="1"/>
  <c r="M149" i="1"/>
  <c r="M148" i="1" s="1"/>
  <c r="K144" i="1"/>
  <c r="K143" i="1" s="1"/>
  <c r="M144" i="1"/>
  <c r="M143" i="1" s="1"/>
  <c r="L141" i="1"/>
  <c r="L140" i="1" s="1"/>
  <c r="M141" i="1"/>
  <c r="M140" i="1" s="1"/>
  <c r="K142" i="1"/>
  <c r="K138" i="1"/>
  <c r="K137" i="1" s="1"/>
  <c r="M138" i="1"/>
  <c r="M137" i="1" s="1"/>
  <c r="K135" i="1"/>
  <c r="K134" i="1" s="1"/>
  <c r="M135" i="1"/>
  <c r="M134" i="1" s="1"/>
  <c r="K129" i="1"/>
  <c r="K128" i="1" s="1"/>
  <c r="M129" i="1"/>
  <c r="M128" i="1" s="1"/>
  <c r="K127" i="1"/>
  <c r="L126" i="1"/>
  <c r="L125" i="1" s="1"/>
  <c r="M126" i="1"/>
  <c r="M125" i="1" s="1"/>
  <c r="K122" i="1"/>
  <c r="K121" i="1" s="1"/>
  <c r="M122" i="1"/>
  <c r="M121" i="1" s="1"/>
  <c r="K119" i="1"/>
  <c r="K118" i="1" s="1"/>
  <c r="M119" i="1"/>
  <c r="M118" i="1" s="1"/>
  <c r="L120" i="1"/>
  <c r="L123" i="1"/>
  <c r="L136" i="1"/>
  <c r="L139" i="1"/>
  <c r="L145" i="1"/>
  <c r="L153" i="1"/>
  <c r="L158" i="1"/>
  <c r="L161" i="1"/>
  <c r="L111" i="1"/>
  <c r="M111" i="1"/>
  <c r="K112" i="1"/>
  <c r="K110" i="1"/>
  <c r="L109" i="1"/>
  <c r="M109" i="1"/>
  <c r="K105" i="1"/>
  <c r="K104" i="1" s="1"/>
  <c r="K103" i="1" s="1"/>
  <c r="M105" i="1"/>
  <c r="M104" i="1" s="1"/>
  <c r="M103" i="1" s="1"/>
  <c r="K98" i="1"/>
  <c r="K97" i="1" s="1"/>
  <c r="M98" i="1"/>
  <c r="M97" i="1" s="1"/>
  <c r="K95" i="1"/>
  <c r="K94" i="1" s="1"/>
  <c r="M95" i="1"/>
  <c r="M94" i="1" s="1"/>
  <c r="L96" i="1"/>
  <c r="L99" i="1"/>
  <c r="L106" i="1"/>
  <c r="L92" i="1"/>
  <c r="K91" i="1"/>
  <c r="K90" i="1" s="1"/>
  <c r="M91" i="1"/>
  <c r="M90" i="1" s="1"/>
  <c r="M86" i="1" s="1"/>
  <c r="K89" i="1"/>
  <c r="K88" i="1" s="1"/>
  <c r="K87" i="1" s="1"/>
  <c r="K83" i="1"/>
  <c r="M83" i="1"/>
  <c r="K81" i="1"/>
  <c r="M81" i="1"/>
  <c r="L82" i="1"/>
  <c r="L84" i="1"/>
  <c r="L80" i="1"/>
  <c r="L79" i="1" s="1"/>
  <c r="K75" i="1"/>
  <c r="K40" i="1"/>
  <c r="K39" i="1" s="1"/>
  <c r="K42" i="1"/>
  <c r="K41" i="1" s="1"/>
  <c r="K38" i="1"/>
  <c r="K37" i="1" s="1"/>
  <c r="K34" i="1"/>
  <c r="L19" i="1"/>
  <c r="L21" i="1"/>
  <c r="L24" i="1"/>
  <c r="L23" i="1" s="1"/>
  <c r="L22" i="1" s="1"/>
  <c r="L27" i="1"/>
  <c r="L26" i="1" s="1"/>
  <c r="L25" i="1" s="1"/>
  <c r="L45" i="1"/>
  <c r="L44" i="1" s="1"/>
  <c r="L43" i="1" s="1"/>
  <c r="L54" i="1"/>
  <c r="L53" i="1" s="1"/>
  <c r="L52" i="1" s="1"/>
  <c r="L60" i="1"/>
  <c r="L17" i="1"/>
  <c r="L16" i="1" s="1"/>
  <c r="L14" i="1"/>
  <c r="K13" i="1"/>
  <c r="K12" i="1" s="1"/>
  <c r="M13" i="1"/>
  <c r="M12" i="1" s="1"/>
  <c r="J113" i="2"/>
  <c r="AY9" i="1" l="1"/>
  <c r="AZ10" i="1"/>
  <c r="BB10" i="1" s="1"/>
  <c r="BB35" i="1"/>
  <c r="BB67" i="1"/>
  <c r="AY353" i="1"/>
  <c r="AY244" i="1"/>
  <c r="BA146" i="1"/>
  <c r="AZ353" i="1"/>
  <c r="AS9" i="1"/>
  <c r="AS408" i="1" s="1"/>
  <c r="AR380" i="1"/>
  <c r="K86" i="1"/>
  <c r="M264" i="1"/>
  <c r="L20" i="1"/>
  <c r="M124" i="1"/>
  <c r="L59" i="1"/>
  <c r="L58" i="1" s="1"/>
  <c r="L18" i="1"/>
  <c r="L15" i="1" s="1"/>
  <c r="K33" i="1"/>
  <c r="K32" i="1" s="1"/>
  <c r="K31" i="1" s="1"/>
  <c r="K74" i="1"/>
  <c r="K69" i="1" s="1"/>
  <c r="K68" i="1" s="1"/>
  <c r="K67" i="1" s="1"/>
  <c r="K36" i="1"/>
  <c r="K35" i="1" s="1"/>
  <c r="M78" i="1"/>
  <c r="M77" i="1" s="1"/>
  <c r="M76" i="1" s="1"/>
  <c r="K78" i="1"/>
  <c r="K77" i="1" s="1"/>
  <c r="K76" i="1" s="1"/>
  <c r="M9" i="2"/>
  <c r="L343" i="2"/>
  <c r="L342" i="2" s="1"/>
  <c r="K343" i="2"/>
  <c r="K342" i="2" s="1"/>
  <c r="K329" i="2" s="1"/>
  <c r="L231" i="1"/>
  <c r="K231" i="1"/>
  <c r="K167" i="1"/>
  <c r="L395" i="1"/>
  <c r="L374" i="2"/>
  <c r="L373" i="2" s="1"/>
  <c r="L38" i="2"/>
  <c r="L37" i="2" s="1"/>
  <c r="L36" i="2" s="1"/>
  <c r="K121" i="2"/>
  <c r="K120" i="2" s="1"/>
  <c r="K119" i="2" s="1"/>
  <c r="K118" i="2" s="1"/>
  <c r="K117" i="2" s="1"/>
  <c r="L47" i="2"/>
  <c r="L46" i="2" s="1"/>
  <c r="L45" i="2" s="1"/>
  <c r="L25" i="2"/>
  <c r="L24" i="2" s="1"/>
  <c r="L23" i="2" s="1"/>
  <c r="L70" i="2"/>
  <c r="L69" i="2" s="1"/>
  <c r="L68" i="2" s="1"/>
  <c r="L67" i="2" s="1"/>
  <c r="K17" i="2"/>
  <c r="K16" i="2" s="1"/>
  <c r="K66" i="2"/>
  <c r="K141" i="1"/>
  <c r="K140" i="1" s="1"/>
  <c r="K113" i="2"/>
  <c r="K112" i="2" s="1"/>
  <c r="K111" i="2" s="1"/>
  <c r="L162" i="1"/>
  <c r="L163" i="2"/>
  <c r="L162" i="2" s="1"/>
  <c r="L167" i="1"/>
  <c r="L201" i="1"/>
  <c r="L200" i="1" s="1"/>
  <c r="L357" i="2"/>
  <c r="L356" i="2" s="1"/>
  <c r="L355" i="2" s="1"/>
  <c r="M208" i="2"/>
  <c r="M207" i="2" s="1"/>
  <c r="L256" i="1"/>
  <c r="L255" i="1" s="1"/>
  <c r="L272" i="2"/>
  <c r="L271" i="2" s="1"/>
  <c r="L270" i="2" s="1"/>
  <c r="K266" i="1"/>
  <c r="K265" i="1" s="1"/>
  <c r="K244" i="2"/>
  <c r="K243" i="2" s="1"/>
  <c r="K242" i="2" s="1"/>
  <c r="L278" i="1"/>
  <c r="L277" i="1" s="1"/>
  <c r="L50" i="2"/>
  <c r="L49" i="2" s="1"/>
  <c r="L48" i="2" s="1"/>
  <c r="L32" i="2"/>
  <c r="L31" i="2" s="1"/>
  <c r="K15" i="2"/>
  <c r="K14" i="2" s="1"/>
  <c r="K82" i="2"/>
  <c r="K81" i="2" s="1"/>
  <c r="K76" i="2" s="1"/>
  <c r="K75" i="2" s="1"/>
  <c r="K74" i="2" s="1"/>
  <c r="L61" i="2"/>
  <c r="L60" i="2" s="1"/>
  <c r="L144" i="2"/>
  <c r="L143" i="2" s="1"/>
  <c r="L142" i="2" s="1"/>
  <c r="L141" i="2" s="1"/>
  <c r="K109" i="1"/>
  <c r="K20" i="2"/>
  <c r="K19" i="2" s="1"/>
  <c r="L160" i="1"/>
  <c r="L161" i="2"/>
  <c r="L160" i="2" s="1"/>
  <c r="L122" i="1"/>
  <c r="L121" i="1" s="1"/>
  <c r="L107" i="2"/>
  <c r="L106" i="2" s="1"/>
  <c r="L105" i="2" s="1"/>
  <c r="K92" i="2"/>
  <c r="K91" i="2" s="1"/>
  <c r="K90" i="2" s="1"/>
  <c r="K173" i="1"/>
  <c r="K172" i="1" s="1"/>
  <c r="K174" i="2"/>
  <c r="K173" i="2" s="1"/>
  <c r="K172" i="2" s="1"/>
  <c r="K233" i="2"/>
  <c r="K232" i="2" s="1"/>
  <c r="K231" i="2" s="1"/>
  <c r="K227" i="2" s="1"/>
  <c r="K212" i="1"/>
  <c r="M234" i="1"/>
  <c r="M210" i="2"/>
  <c r="M209" i="2" s="1"/>
  <c r="L253" i="2"/>
  <c r="L252" i="2" s="1"/>
  <c r="L251" i="2" s="1"/>
  <c r="L259" i="1"/>
  <c r="L258" i="1" s="1"/>
  <c r="L275" i="2"/>
  <c r="L274" i="2" s="1"/>
  <c r="L273" i="2" s="1"/>
  <c r="K262" i="1"/>
  <c r="K261" i="1" s="1"/>
  <c r="L275" i="1"/>
  <c r="L274" i="1" s="1"/>
  <c r="K284" i="1"/>
  <c r="K283" i="1" s="1"/>
  <c r="L290" i="1"/>
  <c r="L289" i="1" s="1"/>
  <c r="L328" i="2"/>
  <c r="L327" i="2" s="1"/>
  <c r="L326" i="2" s="1"/>
  <c r="L322" i="2" s="1"/>
  <c r="L321" i="2" s="1"/>
  <c r="L300" i="1"/>
  <c r="L299" i="1" s="1"/>
  <c r="L321" i="1"/>
  <c r="L264" i="2"/>
  <c r="L263" i="2" s="1"/>
  <c r="K335" i="1"/>
  <c r="K334" i="1" s="1"/>
  <c r="K250" i="2"/>
  <c r="K249" i="2" s="1"/>
  <c r="K248" i="2" s="1"/>
  <c r="L83" i="1"/>
  <c r="L65" i="2"/>
  <c r="L64" i="2" s="1"/>
  <c r="K87" i="2"/>
  <c r="K86" i="2" s="1"/>
  <c r="K85" i="2" s="1"/>
  <c r="K84" i="2" s="1"/>
  <c r="K83" i="2" s="1"/>
  <c r="L138" i="2"/>
  <c r="L137" i="2" s="1"/>
  <c r="L136" i="2" s="1"/>
  <c r="L135" i="2" s="1"/>
  <c r="L134" i="2" s="1"/>
  <c r="K111" i="1"/>
  <c r="K22" i="2"/>
  <c r="K21" i="2" s="1"/>
  <c r="L157" i="1"/>
  <c r="L156" i="1" s="1"/>
  <c r="L158" i="2"/>
  <c r="L157" i="2" s="1"/>
  <c r="L156" i="2" s="1"/>
  <c r="L144" i="1"/>
  <c r="L143" i="1" s="1"/>
  <c r="L116" i="2"/>
  <c r="L115" i="2" s="1"/>
  <c r="L114" i="2" s="1"/>
  <c r="L119" i="1"/>
  <c r="L118" i="1" s="1"/>
  <c r="L101" i="2"/>
  <c r="L100" i="2" s="1"/>
  <c r="L99" i="2" s="1"/>
  <c r="L195" i="1"/>
  <c r="L194" i="1" s="1"/>
  <c r="L230" i="2"/>
  <c r="L229" i="2" s="1"/>
  <c r="L228" i="2" s="1"/>
  <c r="L227" i="2" s="1"/>
  <c r="L208" i="1"/>
  <c r="L207" i="1" s="1"/>
  <c r="L203" i="1" s="1"/>
  <c r="L359" i="2"/>
  <c r="L358" i="2" s="1"/>
  <c r="K214" i="1"/>
  <c r="K247" i="2"/>
  <c r="K246" i="2" s="1"/>
  <c r="K245" i="2" s="1"/>
  <c r="L253" i="1"/>
  <c r="L252" i="1" s="1"/>
  <c r="L269" i="2"/>
  <c r="L268" i="2" s="1"/>
  <c r="L267" i="2" s="1"/>
  <c r="L272" i="1"/>
  <c r="L271" i="1" s="1"/>
  <c r="K287" i="1"/>
  <c r="K286" i="1" s="1"/>
  <c r="K325" i="2"/>
  <c r="K324" i="2" s="1"/>
  <c r="K323" i="2" s="1"/>
  <c r="K322" i="2" s="1"/>
  <c r="K321" i="2" s="1"/>
  <c r="L297" i="1"/>
  <c r="L296" i="1" s="1"/>
  <c r="L319" i="1"/>
  <c r="L262" i="2"/>
  <c r="L261" i="2" s="1"/>
  <c r="K331" i="1"/>
  <c r="K330" i="1" s="1"/>
  <c r="K329" i="1" s="1"/>
  <c r="K293" i="2"/>
  <c r="K292" i="2" s="1"/>
  <c r="K291" i="2" s="1"/>
  <c r="K342" i="1"/>
  <c r="K341" i="1" s="1"/>
  <c r="K313" i="2"/>
  <c r="K312" i="2" s="1"/>
  <c r="K311" i="2" s="1"/>
  <c r="K310" i="2" s="1"/>
  <c r="K309" i="2" s="1"/>
  <c r="K296" i="2"/>
  <c r="K295" i="2" s="1"/>
  <c r="L366" i="2"/>
  <c r="L365" i="2" s="1"/>
  <c r="L369" i="2"/>
  <c r="M76" i="2"/>
  <c r="M75" i="2" s="1"/>
  <c r="M74" i="2" s="1"/>
  <c r="L332" i="2"/>
  <c r="L331" i="2" s="1"/>
  <c r="L330" i="2" s="1"/>
  <c r="L30" i="2"/>
  <c r="L29" i="2" s="1"/>
  <c r="K13" i="2"/>
  <c r="K12" i="2" s="1"/>
  <c r="L63" i="2"/>
  <c r="L62" i="2" s="1"/>
  <c r="L152" i="1"/>
  <c r="L153" i="2"/>
  <c r="L152" i="2" s="1"/>
  <c r="L138" i="1"/>
  <c r="L137" i="1" s="1"/>
  <c r="L110" i="2"/>
  <c r="L109" i="2" s="1"/>
  <c r="L108" i="2" s="1"/>
  <c r="K149" i="1"/>
  <c r="K148" i="1" s="1"/>
  <c r="K150" i="2"/>
  <c r="K149" i="2" s="1"/>
  <c r="K148" i="2" s="1"/>
  <c r="M168" i="1"/>
  <c r="M169" i="2"/>
  <c r="M168" i="2" s="1"/>
  <c r="M171" i="2"/>
  <c r="M170" i="2" s="1"/>
  <c r="L191" i="1"/>
  <c r="L190" i="1" s="1"/>
  <c r="L189" i="1" s="1"/>
  <c r="L216" i="2"/>
  <c r="L215" i="2" s="1"/>
  <c r="L214" i="2" s="1"/>
  <c r="L213" i="2" s="1"/>
  <c r="K205" i="1"/>
  <c r="K204" i="1" s="1"/>
  <c r="K203" i="1" s="1"/>
  <c r="K224" i="2"/>
  <c r="K223" i="2" s="1"/>
  <c r="K222" i="2" s="1"/>
  <c r="K218" i="2" s="1"/>
  <c r="K217" i="2" s="1"/>
  <c r="K211" i="2" s="1"/>
  <c r="L269" i="1"/>
  <c r="L268" i="1" s="1"/>
  <c r="L256" i="2"/>
  <c r="L255" i="2" s="1"/>
  <c r="L254" i="2" s="1"/>
  <c r="K306" i="1"/>
  <c r="K305" i="1" s="1"/>
  <c r="K292" i="1" s="1"/>
  <c r="K286" i="2"/>
  <c r="K285" i="2" s="1"/>
  <c r="L318" i="2"/>
  <c r="L317" i="2" s="1"/>
  <c r="L239" i="2"/>
  <c r="L238" i="2" s="1"/>
  <c r="L237" i="2" s="1"/>
  <c r="L236" i="2" s="1"/>
  <c r="L235" i="2" s="1"/>
  <c r="K288" i="2"/>
  <c r="K287" i="2" s="1"/>
  <c r="K305" i="2"/>
  <c r="K351" i="1"/>
  <c r="K350" i="1" s="1"/>
  <c r="K301" i="2"/>
  <c r="K300" i="2" s="1"/>
  <c r="K299" i="2" s="1"/>
  <c r="L28" i="2"/>
  <c r="L27" i="2" s="1"/>
  <c r="L98" i="1"/>
  <c r="L97" i="1" s="1"/>
  <c r="L130" i="2"/>
  <c r="L129" i="2" s="1"/>
  <c r="L128" i="2" s="1"/>
  <c r="L35" i="2"/>
  <c r="L34" i="2" s="1"/>
  <c r="L33" i="2" s="1"/>
  <c r="L95" i="1"/>
  <c r="L94" i="1" s="1"/>
  <c r="L127" i="2"/>
  <c r="L126" i="2" s="1"/>
  <c r="L125" i="2" s="1"/>
  <c r="L124" i="2" s="1"/>
  <c r="L135" i="1"/>
  <c r="L134" i="1" s="1"/>
  <c r="L104" i="2"/>
  <c r="L103" i="2" s="1"/>
  <c r="L102" i="2" s="1"/>
  <c r="L186" i="1"/>
  <c r="L185" i="1" s="1"/>
  <c r="L184" i="1" s="1"/>
  <c r="L189" i="2"/>
  <c r="L188" i="2" s="1"/>
  <c r="L187" i="2" s="1"/>
  <c r="L186" i="2" s="1"/>
  <c r="L294" i="1"/>
  <c r="L293" i="1" s="1"/>
  <c r="L259" i="2"/>
  <c r="L258" i="2" s="1"/>
  <c r="L257" i="2" s="1"/>
  <c r="L320" i="2"/>
  <c r="L319" i="2" s="1"/>
  <c r="L266" i="2"/>
  <c r="L265" i="2" s="1"/>
  <c r="K304" i="2"/>
  <c r="L81" i="1"/>
  <c r="K318" i="1"/>
  <c r="M151" i="1"/>
  <c r="L316" i="1"/>
  <c r="L315" i="1" s="1"/>
  <c r="K326" i="1"/>
  <c r="K325" i="1" s="1"/>
  <c r="L312" i="1"/>
  <c r="L309" i="1" s="1"/>
  <c r="L308" i="1" s="1"/>
  <c r="L250" i="1"/>
  <c r="L249" i="1" s="1"/>
  <c r="K247" i="1"/>
  <c r="K246" i="1" s="1"/>
  <c r="K346" i="1"/>
  <c r="K159" i="1"/>
  <c r="M211" i="1"/>
  <c r="M210" i="1" s="1"/>
  <c r="M309" i="1"/>
  <c r="M308" i="1" s="1"/>
  <c r="M170" i="1"/>
  <c r="L13" i="1"/>
  <c r="L12" i="1" s="1"/>
  <c r="L91" i="1"/>
  <c r="L90" i="1" s="1"/>
  <c r="L86" i="1" s="1"/>
  <c r="L105" i="1"/>
  <c r="L104" i="1" s="1"/>
  <c r="L103" i="1" s="1"/>
  <c r="M218" i="1"/>
  <c r="M232" i="1"/>
  <c r="L333" i="1"/>
  <c r="L345" i="1"/>
  <c r="L344" i="1" s="1"/>
  <c r="M356" i="1"/>
  <c r="M355" i="1" s="1"/>
  <c r="M354" i="1" s="1"/>
  <c r="M159" i="1"/>
  <c r="K11" i="1"/>
  <c r="K198" i="1"/>
  <c r="K197" i="1" s="1"/>
  <c r="K193" i="1" s="1"/>
  <c r="L211" i="1"/>
  <c r="L210" i="1" s="1"/>
  <c r="K126" i="1"/>
  <c r="K125" i="1" s="1"/>
  <c r="M11" i="1"/>
  <c r="K151" i="1"/>
  <c r="K309" i="1"/>
  <c r="K308" i="1" s="1"/>
  <c r="L108" i="1"/>
  <c r="L107" i="1" s="1"/>
  <c r="M333" i="1"/>
  <c r="L223" i="1"/>
  <c r="K223" i="1"/>
  <c r="M93" i="1"/>
  <c r="M117" i="1"/>
  <c r="K338" i="1"/>
  <c r="K337" i="1" s="1"/>
  <c r="L383" i="1"/>
  <c r="L382" i="1" s="1"/>
  <c r="L381" i="1" s="1"/>
  <c r="L380" i="1" s="1"/>
  <c r="L323" i="1"/>
  <c r="K93" i="1"/>
  <c r="K117" i="1"/>
  <c r="L356" i="1"/>
  <c r="L355" i="1" s="1"/>
  <c r="L354" i="1" s="1"/>
  <c r="L353" i="1" s="1"/>
  <c r="K356" i="1"/>
  <c r="K355" i="1" s="1"/>
  <c r="K354" i="1" s="1"/>
  <c r="M345" i="1"/>
  <c r="M344" i="1" s="1"/>
  <c r="M318" i="1"/>
  <c r="M314" i="1" s="1"/>
  <c r="M292" i="1"/>
  <c r="M245" i="1"/>
  <c r="M223" i="1"/>
  <c r="L218" i="1"/>
  <c r="K218" i="1"/>
  <c r="M203" i="1"/>
  <c r="M193" i="1"/>
  <c r="M108" i="1"/>
  <c r="M107" i="1" s="1"/>
  <c r="BA9" i="1" l="1"/>
  <c r="AZ380" i="1"/>
  <c r="L78" i="1"/>
  <c r="L77" i="1" s="1"/>
  <c r="L76" i="1" s="1"/>
  <c r="K241" i="2"/>
  <c r="K240" i="2" s="1"/>
  <c r="K89" i="2"/>
  <c r="K88" i="2" s="1"/>
  <c r="L264" i="1"/>
  <c r="K264" i="1"/>
  <c r="K124" i="1"/>
  <c r="K116" i="1" s="1"/>
  <c r="K147" i="1"/>
  <c r="K146" i="1" s="1"/>
  <c r="L193" i="1"/>
  <c r="L188" i="1" s="1"/>
  <c r="K147" i="2"/>
  <c r="K145" i="2" s="1"/>
  <c r="L159" i="1"/>
  <c r="K108" i="1"/>
  <c r="K107" i="1" s="1"/>
  <c r="K85" i="1" s="1"/>
  <c r="M231" i="1"/>
  <c r="L159" i="2"/>
  <c r="L329" i="2"/>
  <c r="K211" i="1"/>
  <c r="K210" i="1" s="1"/>
  <c r="K188" i="1" s="1"/>
  <c r="L117" i="1"/>
  <c r="K245" i="1"/>
  <c r="K303" i="2"/>
  <c r="K302" i="2" s="1"/>
  <c r="L123" i="2"/>
  <c r="L122" i="2" s="1"/>
  <c r="L93" i="1"/>
  <c r="L85" i="1" s="1"/>
  <c r="L26" i="2"/>
  <c r="M167" i="1"/>
  <c r="M147" i="1" s="1"/>
  <c r="L292" i="1"/>
  <c r="K353" i="1"/>
  <c r="L318" i="1"/>
  <c r="L314" i="1" s="1"/>
  <c r="M353" i="1"/>
  <c r="L245" i="1"/>
  <c r="M167" i="2"/>
  <c r="M147" i="2" s="1"/>
  <c r="K11" i="2"/>
  <c r="K284" i="2"/>
  <c r="K283" i="2" s="1"/>
  <c r="K282" i="2" s="1"/>
  <c r="L225" i="2"/>
  <c r="L226" i="2"/>
  <c r="K18" i="2"/>
  <c r="L316" i="2"/>
  <c r="L315" i="2" s="1"/>
  <c r="L314" i="2" s="1"/>
  <c r="L212" i="2"/>
  <c r="L211" i="2" s="1"/>
  <c r="L260" i="2"/>
  <c r="L241" i="2" s="1"/>
  <c r="L59" i="2"/>
  <c r="L58" i="2" s="1"/>
  <c r="L57" i="2" s="1"/>
  <c r="L354" i="2"/>
  <c r="L353" i="2" s="1"/>
  <c r="K225" i="2"/>
  <c r="K226" i="2"/>
  <c r="M206" i="2"/>
  <c r="M192" i="2" s="1"/>
  <c r="L184" i="2"/>
  <c r="L185" i="2"/>
  <c r="L140" i="2"/>
  <c r="L139" i="2"/>
  <c r="L66" i="2"/>
  <c r="L328" i="1"/>
  <c r="K314" i="1"/>
  <c r="M10" i="1"/>
  <c r="K333" i="1"/>
  <c r="M217" i="1"/>
  <c r="M216" i="1" s="1"/>
  <c r="L11" i="1"/>
  <c r="L217" i="1"/>
  <c r="L216" i="1" s="1"/>
  <c r="M188" i="1"/>
  <c r="K217" i="1"/>
  <c r="K216" i="1" s="1"/>
  <c r="M116" i="1"/>
  <c r="M85" i="1"/>
  <c r="M328" i="1"/>
  <c r="M244" i="1"/>
  <c r="J304" i="2"/>
  <c r="J305" i="2"/>
  <c r="J301" i="2"/>
  <c r="J296" i="2"/>
  <c r="J349" i="1"/>
  <c r="J351" i="1"/>
  <c r="R351" i="1" s="1"/>
  <c r="Z351" i="1" s="1"/>
  <c r="AH351" i="1" s="1"/>
  <c r="AP351" i="1" s="1"/>
  <c r="AX351" i="1" s="1"/>
  <c r="BB351" i="1" s="1"/>
  <c r="BA408" i="1" l="1"/>
  <c r="L240" i="2"/>
  <c r="L234" i="2" s="1"/>
  <c r="K10" i="2"/>
  <c r="K9" i="2" s="1"/>
  <c r="K8" i="2" s="1"/>
  <c r="R349" i="1"/>
  <c r="S349" i="1" s="1"/>
  <c r="K146" i="2"/>
  <c r="L244" i="1"/>
  <c r="K244" i="1"/>
  <c r="M146" i="2"/>
  <c r="M190" i="2"/>
  <c r="M191" i="2"/>
  <c r="M145" i="2"/>
  <c r="K10" i="1"/>
  <c r="K349" i="1"/>
  <c r="J298" i="2"/>
  <c r="M238" i="1"/>
  <c r="J350" i="1"/>
  <c r="R350" i="1" s="1"/>
  <c r="Z350" i="1" s="1"/>
  <c r="AH350" i="1" s="1"/>
  <c r="AP350" i="1" s="1"/>
  <c r="AX350" i="1" s="1"/>
  <c r="BB350" i="1" s="1"/>
  <c r="J303" i="2"/>
  <c r="J302" i="2" s="1"/>
  <c r="J300" i="2"/>
  <c r="J295" i="2"/>
  <c r="AA349" i="1" l="1"/>
  <c r="AI349" i="1" s="1"/>
  <c r="AQ349" i="1" s="1"/>
  <c r="Z349" i="1"/>
  <c r="AH349" i="1" s="1"/>
  <c r="AP349" i="1" s="1"/>
  <c r="R298" i="2"/>
  <c r="R297" i="2" s="1"/>
  <c r="R294" i="2" s="1"/>
  <c r="R290" i="2" s="1"/>
  <c r="R289" i="2" s="1"/>
  <c r="R234" i="2" s="1"/>
  <c r="S298" i="2"/>
  <c r="S297" i="2" s="1"/>
  <c r="S294" i="2" s="1"/>
  <c r="S290" i="2" s="1"/>
  <c r="S289" i="2" s="1"/>
  <c r="S348" i="1"/>
  <c r="L238" i="1"/>
  <c r="K9" i="1"/>
  <c r="M8" i="2"/>
  <c r="K298" i="2"/>
  <c r="K297" i="2" s="1"/>
  <c r="K294" i="2" s="1"/>
  <c r="K290" i="2" s="1"/>
  <c r="K348" i="1"/>
  <c r="K345" i="1" s="1"/>
  <c r="J297" i="2"/>
  <c r="J294" i="2" s="1"/>
  <c r="J299" i="2"/>
  <c r="AY349" i="1" l="1"/>
  <c r="AX349" i="1"/>
  <c r="AP298" i="2"/>
  <c r="AP297" i="2" s="1"/>
  <c r="AP294" i="2" s="1"/>
  <c r="AQ298" i="2"/>
  <c r="AQ297" i="2" s="1"/>
  <c r="AQ294" i="2" s="1"/>
  <c r="AI298" i="2"/>
  <c r="AI297" i="2" s="1"/>
  <c r="AI294" i="2" s="1"/>
  <c r="AI290" i="2" s="1"/>
  <c r="AI289" i="2" s="1"/>
  <c r="AI234" i="2" s="1"/>
  <c r="AI385" i="2" s="1"/>
  <c r="AH298" i="2"/>
  <c r="AH297" i="2" s="1"/>
  <c r="AH294" i="2" s="1"/>
  <c r="AH290" i="2" s="1"/>
  <c r="AH289" i="2" s="1"/>
  <c r="AH234" i="2" s="1"/>
  <c r="S345" i="1"/>
  <c r="AA348" i="1"/>
  <c r="AI348" i="1" s="1"/>
  <c r="AQ348" i="1" s="1"/>
  <c r="AY348" i="1" s="1"/>
  <c r="Z298" i="2"/>
  <c r="Z297" i="2" s="1"/>
  <c r="Z294" i="2" s="1"/>
  <c r="Z290" i="2" s="1"/>
  <c r="Z289" i="2" s="1"/>
  <c r="Z234" i="2" s="1"/>
  <c r="S234" i="2"/>
  <c r="S385" i="2" s="1"/>
  <c r="K289" i="2"/>
  <c r="K234" i="2" s="1"/>
  <c r="K344" i="1"/>
  <c r="K328" i="1" s="1"/>
  <c r="J153" i="2"/>
  <c r="AX298" i="2" l="1"/>
  <c r="AX297" i="2" s="1"/>
  <c r="AX294" i="2" s="1"/>
  <c r="AX290" i="2" s="1"/>
  <c r="AX289" i="2" s="1"/>
  <c r="AX234" i="2" s="1"/>
  <c r="BB349" i="1"/>
  <c r="AY298" i="2"/>
  <c r="AY297" i="2" s="1"/>
  <c r="AY294" i="2" s="1"/>
  <c r="AY290" i="2" s="1"/>
  <c r="AY289" i="2" s="1"/>
  <c r="AY234" i="2" s="1"/>
  <c r="AY385" i="2" s="1"/>
  <c r="AP290" i="2"/>
  <c r="AP289" i="2" s="1"/>
  <c r="AP234" i="2" s="1"/>
  <c r="AQ290" i="2"/>
  <c r="AQ289" i="2" s="1"/>
  <c r="AQ234" i="2" s="1"/>
  <c r="AQ385" i="2" s="1"/>
  <c r="S344" i="1"/>
  <c r="AA345" i="1"/>
  <c r="AI345" i="1" s="1"/>
  <c r="AQ345" i="1" s="1"/>
  <c r="AY345" i="1" s="1"/>
  <c r="AA298" i="2"/>
  <c r="AA297" i="2" s="1"/>
  <c r="AA294" i="2" s="1"/>
  <c r="AA290" i="2" s="1"/>
  <c r="AA289" i="2" s="1"/>
  <c r="AA234" i="2" s="1"/>
  <c r="AA385" i="2" s="1"/>
  <c r="K385" i="2"/>
  <c r="K238" i="1"/>
  <c r="J152" i="2"/>
  <c r="J357" i="2"/>
  <c r="J378" i="2"/>
  <c r="J278" i="1"/>
  <c r="R278" i="1" s="1"/>
  <c r="Z278" i="1" s="1"/>
  <c r="AH278" i="1" s="1"/>
  <c r="AP278" i="1" s="1"/>
  <c r="AX278" i="1" s="1"/>
  <c r="BB278" i="1" s="1"/>
  <c r="S328" i="1" l="1"/>
  <c r="AA344" i="1"/>
  <c r="AI344" i="1" s="1"/>
  <c r="AQ344" i="1" s="1"/>
  <c r="AY344" i="1" s="1"/>
  <c r="K408" i="1"/>
  <c r="J277" i="1"/>
  <c r="R277" i="1" s="1"/>
  <c r="Z277" i="1" s="1"/>
  <c r="AH277" i="1" s="1"/>
  <c r="AP277" i="1" s="1"/>
  <c r="AX277" i="1" s="1"/>
  <c r="BB277" i="1" s="1"/>
  <c r="AA328" i="1" l="1"/>
  <c r="AI328" i="1" s="1"/>
  <c r="AQ328" i="1" s="1"/>
  <c r="S238" i="1"/>
  <c r="K6" i="1"/>
  <c r="J155" i="1"/>
  <c r="AY328" i="1" l="1"/>
  <c r="AQ238" i="1"/>
  <c r="S408" i="1"/>
  <c r="AA238" i="1"/>
  <c r="AI238" i="1" s="1"/>
  <c r="R155" i="1"/>
  <c r="L155" i="1"/>
  <c r="AY238" i="1" l="1"/>
  <c r="AQ408" i="1"/>
  <c r="AI408" i="1"/>
  <c r="AA408" i="1"/>
  <c r="Z155" i="1"/>
  <c r="R155" i="2"/>
  <c r="R154" i="2" s="1"/>
  <c r="R151" i="2" s="1"/>
  <c r="R147" i="2" s="1"/>
  <c r="T155" i="1"/>
  <c r="L155" i="2"/>
  <c r="L154" i="2" s="1"/>
  <c r="L151" i="2" s="1"/>
  <c r="L147" i="2" s="1"/>
  <c r="L154" i="1"/>
  <c r="L151" i="1" s="1"/>
  <c r="L147" i="1" s="1"/>
  <c r="AY408" i="1" l="1"/>
  <c r="AH155" i="1"/>
  <c r="AB155" i="1"/>
  <c r="Z155" i="2"/>
  <c r="Z154" i="2" s="1"/>
  <c r="Z151" i="2" s="1"/>
  <c r="Z147" i="2" s="1"/>
  <c r="T155" i="2"/>
  <c r="T154" i="2" s="1"/>
  <c r="T151" i="2" s="1"/>
  <c r="T147" i="2" s="1"/>
  <c r="R145" i="2"/>
  <c r="R8" i="2" s="1"/>
  <c r="R385" i="2" s="1"/>
  <c r="R146" i="2"/>
  <c r="T154" i="1"/>
  <c r="L145" i="2"/>
  <c r="L146" i="2"/>
  <c r="AP155" i="1" l="1"/>
  <c r="AP155" i="2" s="1"/>
  <c r="AP154" i="2" s="1"/>
  <c r="AP151" i="2" s="1"/>
  <c r="AP147" i="2" s="1"/>
  <c r="AJ155" i="1"/>
  <c r="AH155" i="2"/>
  <c r="AH154" i="2" s="1"/>
  <c r="AH151" i="2" s="1"/>
  <c r="AH147" i="2" s="1"/>
  <c r="T151" i="1"/>
  <c r="T147" i="1" s="1"/>
  <c r="AB154" i="1"/>
  <c r="AJ154" i="1" s="1"/>
  <c r="AR154" i="1" s="1"/>
  <c r="AZ154" i="1" s="1"/>
  <c r="AB155" i="2"/>
  <c r="AB154" i="2" s="1"/>
  <c r="AB151" i="2" s="1"/>
  <c r="AB147" i="2" s="1"/>
  <c r="Z146" i="2"/>
  <c r="Z145" i="2"/>
  <c r="Z8" i="2" s="1"/>
  <c r="Z385" i="2" s="1"/>
  <c r="T145" i="2"/>
  <c r="T8" i="2" s="1"/>
  <c r="T385" i="2" s="1"/>
  <c r="T146" i="2"/>
  <c r="L146" i="1"/>
  <c r="AX155" i="1" l="1"/>
  <c r="AR155" i="1"/>
  <c r="AP146" i="2"/>
  <c r="AP145" i="2"/>
  <c r="AP8" i="2" s="1"/>
  <c r="AP385" i="2" s="1"/>
  <c r="AH146" i="2"/>
  <c r="AH145" i="2"/>
  <c r="AH8" i="2" s="1"/>
  <c r="AH385" i="2" s="1"/>
  <c r="AJ155" i="2"/>
  <c r="AJ154" i="2" s="1"/>
  <c r="AJ151" i="2" s="1"/>
  <c r="AJ147" i="2" s="1"/>
  <c r="AB151" i="1"/>
  <c r="AB146" i="2"/>
  <c r="AB145" i="2"/>
  <c r="AB8" i="2" s="1"/>
  <c r="AB385" i="2" s="1"/>
  <c r="AR155" i="2" l="1"/>
  <c r="AR154" i="2" s="1"/>
  <c r="AR151" i="2" s="1"/>
  <c r="AR147" i="2" s="1"/>
  <c r="AR146" i="2" s="1"/>
  <c r="AZ155" i="1"/>
  <c r="AX155" i="2"/>
  <c r="AX154" i="2" s="1"/>
  <c r="AX151" i="2" s="1"/>
  <c r="AX147" i="2" s="1"/>
  <c r="BB155" i="1"/>
  <c r="AJ151" i="1"/>
  <c r="AB147" i="1"/>
  <c r="AJ146" i="2"/>
  <c r="AJ145" i="2"/>
  <c r="AJ8" i="2" s="1"/>
  <c r="AJ385" i="2" s="1"/>
  <c r="T146" i="1"/>
  <c r="AR145" i="2" l="1"/>
  <c r="AR8" i="2" s="1"/>
  <c r="AR385" i="2" s="1"/>
  <c r="AX146" i="2"/>
  <c r="AX145" i="2"/>
  <c r="AX8" i="2" s="1"/>
  <c r="AX385" i="2" s="1"/>
  <c r="AZ155" i="2"/>
  <c r="AZ154" i="2" s="1"/>
  <c r="AZ151" i="2" s="1"/>
  <c r="AZ147" i="2" s="1"/>
  <c r="AR151" i="1"/>
  <c r="AJ147" i="1"/>
  <c r="AB146" i="1"/>
  <c r="AJ146" i="1" s="1"/>
  <c r="AR146" i="1" s="1"/>
  <c r="AZ146" i="1" s="1"/>
  <c r="T9" i="1"/>
  <c r="AZ145" i="2" l="1"/>
  <c r="AZ8" i="2" s="1"/>
  <c r="AZ385" i="2" s="1"/>
  <c r="AZ146" i="2"/>
  <c r="AZ9" i="1"/>
  <c r="AR147" i="1"/>
  <c r="AZ151" i="1"/>
  <c r="AZ147" i="1" s="1"/>
  <c r="AR9" i="1"/>
  <c r="AJ9" i="1"/>
  <c r="AB9" i="1"/>
  <c r="J152" i="1" l="1"/>
  <c r="R152" i="1" s="1"/>
  <c r="Z152" i="1" s="1"/>
  <c r="AH152" i="1" s="1"/>
  <c r="AP152" i="1" s="1"/>
  <c r="AX152" i="1" s="1"/>
  <c r="BB152" i="1" s="1"/>
  <c r="J15" i="2" l="1"/>
  <c r="J13" i="2"/>
  <c r="J121" i="2"/>
  <c r="J381" i="2" l="1"/>
  <c r="J376" i="2"/>
  <c r="J377" i="2"/>
  <c r="J372" i="2"/>
  <c r="J370" i="2"/>
  <c r="J368" i="2"/>
  <c r="J336" i="2"/>
  <c r="J338" i="2"/>
  <c r="J352" i="2"/>
  <c r="J346" i="2"/>
  <c r="J364" i="2"/>
  <c r="J334" i="2"/>
  <c r="J363" i="2" l="1"/>
  <c r="J369" i="2"/>
  <c r="J380" i="2"/>
  <c r="J337" i="2"/>
  <c r="J371" i="2"/>
  <c r="J345" i="2"/>
  <c r="J367" i="2"/>
  <c r="J375" i="2"/>
  <c r="J374" i="2" s="1"/>
  <c r="J366" i="2" l="1"/>
  <c r="J379" i="2"/>
  <c r="J362" i="2"/>
  <c r="J20" i="2"/>
  <c r="J22" i="2"/>
  <c r="J12" i="2"/>
  <c r="J14" i="2"/>
  <c r="J17" i="2"/>
  <c r="J16" i="2" l="1"/>
  <c r="J19" i="2"/>
  <c r="J21" i="2"/>
  <c r="J361" i="2"/>
  <c r="J365" i="2"/>
  <c r="J398" i="1"/>
  <c r="R398" i="1" s="1"/>
  <c r="Z398" i="1" s="1"/>
  <c r="AH398" i="1" s="1"/>
  <c r="AP398" i="1" s="1"/>
  <c r="AX398" i="1" s="1"/>
  <c r="BB398" i="1" s="1"/>
  <c r="J396" i="1"/>
  <c r="R396" i="1" s="1"/>
  <c r="Z396" i="1" s="1"/>
  <c r="AH396" i="1" s="1"/>
  <c r="AP396" i="1" s="1"/>
  <c r="AX396" i="1" s="1"/>
  <c r="BB396" i="1" s="1"/>
  <c r="J18" i="2" l="1"/>
  <c r="J395" i="1"/>
  <c r="R395" i="1" s="1"/>
  <c r="Z395" i="1" s="1"/>
  <c r="AH395" i="1" s="1"/>
  <c r="AP395" i="1" s="1"/>
  <c r="AX395" i="1" s="1"/>
  <c r="BB395" i="1" s="1"/>
  <c r="J92" i="2" l="1"/>
  <c r="J120" i="2"/>
  <c r="J174" i="2"/>
  <c r="J220" i="2"/>
  <c r="J359" i="2"/>
  <c r="J356" i="2"/>
  <c r="J358" i="2" l="1"/>
  <c r="J219" i="2"/>
  <c r="J355" i="2"/>
  <c r="J119" i="2"/>
  <c r="J91" i="2"/>
  <c r="J173" i="2"/>
  <c r="J112" i="2"/>
  <c r="J172" i="2" l="1"/>
  <c r="J118" i="2"/>
  <c r="J90" i="2"/>
  <c r="J111" i="2"/>
  <c r="J117" i="2" l="1"/>
  <c r="J354" i="2" l="1"/>
  <c r="J344" i="2"/>
  <c r="J335" i="2"/>
  <c r="J333" i="2"/>
  <c r="J401" i="1"/>
  <c r="R401" i="1" s="1"/>
  <c r="Z401" i="1" s="1"/>
  <c r="AH401" i="1" s="1"/>
  <c r="AP401" i="1" s="1"/>
  <c r="AX401" i="1" s="1"/>
  <c r="BB401" i="1" s="1"/>
  <c r="J388" i="1"/>
  <c r="R388" i="1" s="1"/>
  <c r="Z388" i="1" s="1"/>
  <c r="AH388" i="1" s="1"/>
  <c r="AP388" i="1" s="1"/>
  <c r="AX388" i="1" s="1"/>
  <c r="BB388" i="1" s="1"/>
  <c r="J386" i="1"/>
  <c r="R386" i="1" s="1"/>
  <c r="Z386" i="1" s="1"/>
  <c r="AH386" i="1" s="1"/>
  <c r="AP386" i="1" s="1"/>
  <c r="AX386" i="1" s="1"/>
  <c r="BB386" i="1" s="1"/>
  <c r="J377" i="1"/>
  <c r="R377" i="1" s="1"/>
  <c r="Z377" i="1" s="1"/>
  <c r="AH377" i="1" s="1"/>
  <c r="AP377" i="1" s="1"/>
  <c r="AX377" i="1" s="1"/>
  <c r="BB377" i="1" s="1"/>
  <c r="J373" i="1"/>
  <c r="R373" i="1" s="1"/>
  <c r="Z373" i="1" s="1"/>
  <c r="AH373" i="1" s="1"/>
  <c r="AP373" i="1" s="1"/>
  <c r="AX373" i="1" s="1"/>
  <c r="BB373" i="1" s="1"/>
  <c r="J368" i="1"/>
  <c r="R368" i="1" s="1"/>
  <c r="Z368" i="1" s="1"/>
  <c r="AH368" i="1" s="1"/>
  <c r="AP368" i="1" s="1"/>
  <c r="AX368" i="1" s="1"/>
  <c r="BB368" i="1" s="1"/>
  <c r="J359" i="1"/>
  <c r="R359" i="1" s="1"/>
  <c r="Z359" i="1" s="1"/>
  <c r="AH359" i="1" s="1"/>
  <c r="AP359" i="1" s="1"/>
  <c r="AX359" i="1" s="1"/>
  <c r="BB359" i="1" s="1"/>
  <c r="J357" i="1"/>
  <c r="R357" i="1" s="1"/>
  <c r="Z357" i="1" s="1"/>
  <c r="AH357" i="1" s="1"/>
  <c r="AP357" i="1" s="1"/>
  <c r="AX357" i="1" s="1"/>
  <c r="BB357" i="1" s="1"/>
  <c r="J346" i="1"/>
  <c r="R346" i="1" s="1"/>
  <c r="Z346" i="1" s="1"/>
  <c r="AH346" i="1" s="1"/>
  <c r="AP346" i="1" s="1"/>
  <c r="AX346" i="1" s="1"/>
  <c r="BB346" i="1" s="1"/>
  <c r="J338" i="1"/>
  <c r="J266" i="2"/>
  <c r="J323" i="1"/>
  <c r="R323" i="1" s="1"/>
  <c r="Z323" i="1" s="1"/>
  <c r="AH323" i="1" s="1"/>
  <c r="AP323" i="1" s="1"/>
  <c r="AX323" i="1" s="1"/>
  <c r="BB323" i="1" s="1"/>
  <c r="J239" i="2"/>
  <c r="J312" i="1"/>
  <c r="R312" i="1" s="1"/>
  <c r="Z312" i="1" s="1"/>
  <c r="AH312" i="1" s="1"/>
  <c r="AP312" i="1" s="1"/>
  <c r="AX312" i="1" s="1"/>
  <c r="BB312" i="1" s="1"/>
  <c r="J318" i="2"/>
  <c r="J310" i="1"/>
  <c r="R310" i="1" s="1"/>
  <c r="Z310" i="1" s="1"/>
  <c r="AH310" i="1" s="1"/>
  <c r="AP310" i="1" s="1"/>
  <c r="AX310" i="1" s="1"/>
  <c r="BB310" i="1" s="1"/>
  <c r="J306" i="1"/>
  <c r="R306" i="1" s="1"/>
  <c r="Z306" i="1" s="1"/>
  <c r="AH306" i="1" s="1"/>
  <c r="AP306" i="1" s="1"/>
  <c r="AX306" i="1" s="1"/>
  <c r="BB306" i="1" s="1"/>
  <c r="J300" i="1"/>
  <c r="R300" i="1" s="1"/>
  <c r="Z300" i="1" s="1"/>
  <c r="AH300" i="1" s="1"/>
  <c r="AP300" i="1" s="1"/>
  <c r="AX300" i="1" s="1"/>
  <c r="BB300" i="1" s="1"/>
  <c r="J297" i="1"/>
  <c r="R297" i="1" s="1"/>
  <c r="Z297" i="1" s="1"/>
  <c r="AH297" i="1" s="1"/>
  <c r="AP297" i="1" s="1"/>
  <c r="AX297" i="1" s="1"/>
  <c r="BB297" i="1" s="1"/>
  <c r="J328" i="2"/>
  <c r="J290" i="1"/>
  <c r="R290" i="1" s="1"/>
  <c r="Z290" i="1" s="1"/>
  <c r="AH290" i="1" s="1"/>
  <c r="AP290" i="1" s="1"/>
  <c r="AX290" i="1" s="1"/>
  <c r="BB290" i="1" s="1"/>
  <c r="J284" i="1"/>
  <c r="R284" i="1" s="1"/>
  <c r="Z284" i="1" s="1"/>
  <c r="AH284" i="1" s="1"/>
  <c r="AP284" i="1" s="1"/>
  <c r="AX284" i="1" s="1"/>
  <c r="BB284" i="1" s="1"/>
  <c r="J275" i="1"/>
  <c r="R275" i="1" s="1"/>
  <c r="Z275" i="1" s="1"/>
  <c r="AH275" i="1" s="1"/>
  <c r="AP275" i="1" s="1"/>
  <c r="AX275" i="1" s="1"/>
  <c r="BB275" i="1" s="1"/>
  <c r="J259" i="1"/>
  <c r="R259" i="1" s="1"/>
  <c r="Z259" i="1" s="1"/>
  <c r="AH259" i="1" s="1"/>
  <c r="AP259" i="1" s="1"/>
  <c r="AX259" i="1" s="1"/>
  <c r="BB259" i="1" s="1"/>
  <c r="J247" i="2"/>
  <c r="J247" i="1"/>
  <c r="R247" i="1" s="1"/>
  <c r="Z247" i="1" s="1"/>
  <c r="AH247" i="1" s="1"/>
  <c r="AP247" i="1" s="1"/>
  <c r="AX247" i="1" s="1"/>
  <c r="BB247" i="1" s="1"/>
  <c r="J250" i="1"/>
  <c r="R250" i="1" s="1"/>
  <c r="Z250" i="1" s="1"/>
  <c r="AH250" i="1" s="1"/>
  <c r="AP250" i="1" s="1"/>
  <c r="AX250" i="1" s="1"/>
  <c r="BB250" i="1" s="1"/>
  <c r="J229" i="1"/>
  <c r="R229" i="1" s="1"/>
  <c r="Z229" i="1" s="1"/>
  <c r="AH229" i="1" s="1"/>
  <c r="AP229" i="1" s="1"/>
  <c r="AX229" i="1" s="1"/>
  <c r="BB229" i="1" s="1"/>
  <c r="J208" i="2"/>
  <c r="J200" i="2"/>
  <c r="J221" i="1"/>
  <c r="R221" i="1" s="1"/>
  <c r="Z221" i="1" s="1"/>
  <c r="AH221" i="1" s="1"/>
  <c r="AP221" i="1" s="1"/>
  <c r="AX221" i="1" s="1"/>
  <c r="BB221" i="1" s="1"/>
  <c r="J214" i="1"/>
  <c r="R214" i="1" s="1"/>
  <c r="Z214" i="1" s="1"/>
  <c r="AH214" i="1" s="1"/>
  <c r="AP214" i="1" s="1"/>
  <c r="AX214" i="1" s="1"/>
  <c r="BB214" i="1" s="1"/>
  <c r="J212" i="1"/>
  <c r="R212" i="1" s="1"/>
  <c r="Z212" i="1" s="1"/>
  <c r="AH212" i="1" s="1"/>
  <c r="AP212" i="1" s="1"/>
  <c r="AX212" i="1" s="1"/>
  <c r="BB212" i="1" s="1"/>
  <c r="J208" i="1"/>
  <c r="R208" i="1" s="1"/>
  <c r="Z208" i="1" s="1"/>
  <c r="AH208" i="1" s="1"/>
  <c r="AP208" i="1" s="1"/>
  <c r="AX208" i="1" s="1"/>
  <c r="BB208" i="1" s="1"/>
  <c r="J224" i="2"/>
  <c r="J205" i="1"/>
  <c r="R205" i="1" s="1"/>
  <c r="Z205" i="1" s="1"/>
  <c r="AH205" i="1" s="1"/>
  <c r="AP205" i="1" s="1"/>
  <c r="AX205" i="1" s="1"/>
  <c r="BB205" i="1" s="1"/>
  <c r="J201" i="1"/>
  <c r="R201" i="1" s="1"/>
  <c r="Z201" i="1" s="1"/>
  <c r="AH201" i="1" s="1"/>
  <c r="AP201" i="1" s="1"/>
  <c r="AX201" i="1" s="1"/>
  <c r="BB201" i="1" s="1"/>
  <c r="J233" i="2"/>
  <c r="J195" i="1"/>
  <c r="R195" i="1" s="1"/>
  <c r="Z195" i="1" s="1"/>
  <c r="AH195" i="1" s="1"/>
  <c r="AP195" i="1" s="1"/>
  <c r="AX195" i="1" s="1"/>
  <c r="BB195" i="1" s="1"/>
  <c r="J216" i="2"/>
  <c r="J189" i="2"/>
  <c r="J186" i="1"/>
  <c r="R186" i="1" s="1"/>
  <c r="Z186" i="1" s="1"/>
  <c r="AH186" i="1" s="1"/>
  <c r="AP186" i="1" s="1"/>
  <c r="AX186" i="1" s="1"/>
  <c r="BB186" i="1" s="1"/>
  <c r="J173" i="1"/>
  <c r="R173" i="1" s="1"/>
  <c r="Z173" i="1" s="1"/>
  <c r="AH173" i="1" s="1"/>
  <c r="AP173" i="1" s="1"/>
  <c r="AX173" i="1" s="1"/>
  <c r="BB173" i="1" s="1"/>
  <c r="J150" i="2"/>
  <c r="J149" i="1"/>
  <c r="R149" i="1" s="1"/>
  <c r="Z149" i="1" s="1"/>
  <c r="AH149" i="1" s="1"/>
  <c r="AP149" i="1" s="1"/>
  <c r="AX149" i="1" s="1"/>
  <c r="BB149" i="1" s="1"/>
  <c r="J155" i="2"/>
  <c r="J154" i="1"/>
  <c r="R154" i="1" s="1"/>
  <c r="Z154" i="1" s="1"/>
  <c r="AH154" i="1" s="1"/>
  <c r="AP154" i="1" s="1"/>
  <c r="AX154" i="1" s="1"/>
  <c r="BB154" i="1" s="1"/>
  <c r="J116" i="2"/>
  <c r="J144" i="1"/>
  <c r="R144" i="1" s="1"/>
  <c r="Z144" i="1" s="1"/>
  <c r="AH144" i="1" s="1"/>
  <c r="AP144" i="1" s="1"/>
  <c r="AX144" i="1" s="1"/>
  <c r="BB144" i="1" s="1"/>
  <c r="J141" i="1"/>
  <c r="R141" i="1" s="1"/>
  <c r="Z141" i="1" s="1"/>
  <c r="AH141" i="1" s="1"/>
  <c r="AP141" i="1" s="1"/>
  <c r="AX141" i="1" s="1"/>
  <c r="BB141" i="1" s="1"/>
  <c r="J138" i="1"/>
  <c r="R138" i="1" s="1"/>
  <c r="Z138" i="1" s="1"/>
  <c r="AH138" i="1" s="1"/>
  <c r="AP138" i="1" s="1"/>
  <c r="AX138" i="1" s="1"/>
  <c r="BB138" i="1" s="1"/>
  <c r="J126" i="1"/>
  <c r="R126" i="1" s="1"/>
  <c r="Z126" i="1" s="1"/>
  <c r="AH126" i="1" s="1"/>
  <c r="AP126" i="1" s="1"/>
  <c r="AX126" i="1" s="1"/>
  <c r="BB126" i="1" s="1"/>
  <c r="J107" i="2"/>
  <c r="J91" i="1"/>
  <c r="R91" i="1" s="1"/>
  <c r="Z91" i="1" s="1"/>
  <c r="AH91" i="1" s="1"/>
  <c r="AP91" i="1" s="1"/>
  <c r="AX91" i="1" s="1"/>
  <c r="BB91" i="1" s="1"/>
  <c r="J63" i="2"/>
  <c r="J81" i="1"/>
  <c r="R81" i="1" s="1"/>
  <c r="Z81" i="1" s="1"/>
  <c r="AH81" i="1" s="1"/>
  <c r="AP81" i="1" s="1"/>
  <c r="AX81" i="1" s="1"/>
  <c r="BB81" i="1" s="1"/>
  <c r="J79" i="1"/>
  <c r="J74" i="1"/>
  <c r="J78" i="2"/>
  <c r="J70" i="2"/>
  <c r="J53" i="1"/>
  <c r="J38" i="2"/>
  <c r="J41" i="1"/>
  <c r="J33" i="1"/>
  <c r="J47" i="2"/>
  <c r="J35" i="2"/>
  <c r="J29" i="1"/>
  <c r="J32" i="2"/>
  <c r="J20" i="1"/>
  <c r="J30" i="2"/>
  <c r="J18" i="1"/>
  <c r="J28" i="2"/>
  <c r="J337" i="1" l="1"/>
  <c r="R337" i="1" s="1"/>
  <c r="Z337" i="1" s="1"/>
  <c r="AH337" i="1" s="1"/>
  <c r="AP337" i="1" s="1"/>
  <c r="AX337" i="1" s="1"/>
  <c r="BB337" i="1" s="1"/>
  <c r="R338" i="1"/>
  <c r="Z338" i="1" s="1"/>
  <c r="AH338" i="1" s="1"/>
  <c r="AP338" i="1" s="1"/>
  <c r="AX338" i="1" s="1"/>
  <c r="BB338" i="1" s="1"/>
  <c r="L130" i="1"/>
  <c r="L48" i="1"/>
  <c r="J151" i="1"/>
  <c r="J27" i="2"/>
  <c r="J29" i="2"/>
  <c r="J246" i="2"/>
  <c r="J31" i="2"/>
  <c r="J115" i="2"/>
  <c r="J154" i="2"/>
  <c r="J232" i="2"/>
  <c r="J223" i="2"/>
  <c r="J199" i="2"/>
  <c r="J238" i="2"/>
  <c r="J265" i="2"/>
  <c r="J37" i="2"/>
  <c r="J69" i="2"/>
  <c r="J77" i="2"/>
  <c r="J106" i="2"/>
  <c r="J149" i="2"/>
  <c r="J188" i="2"/>
  <c r="J327" i="2"/>
  <c r="J317" i="2"/>
  <c r="J34" i="2"/>
  <c r="J46" i="2"/>
  <c r="J62" i="2"/>
  <c r="J215" i="2"/>
  <c r="J207" i="2"/>
  <c r="J28" i="1"/>
  <c r="J52" i="1"/>
  <c r="J125" i="1"/>
  <c r="J143" i="1"/>
  <c r="R143" i="1" s="1"/>
  <c r="Z143" i="1" s="1"/>
  <c r="AH143" i="1" s="1"/>
  <c r="AP143" i="1" s="1"/>
  <c r="AX143" i="1" s="1"/>
  <c r="BB143" i="1" s="1"/>
  <c r="J228" i="1"/>
  <c r="R228" i="1" s="1"/>
  <c r="Z228" i="1" s="1"/>
  <c r="AH228" i="1" s="1"/>
  <c r="AP228" i="1" s="1"/>
  <c r="AX228" i="1" s="1"/>
  <c r="BB228" i="1" s="1"/>
  <c r="J283" i="1"/>
  <c r="R283" i="1" s="1"/>
  <c r="Z283" i="1" s="1"/>
  <c r="AH283" i="1" s="1"/>
  <c r="AP283" i="1" s="1"/>
  <c r="AX283" i="1" s="1"/>
  <c r="BB283" i="1" s="1"/>
  <c r="J148" i="1"/>
  <c r="R148" i="1" s="1"/>
  <c r="Z148" i="1" s="1"/>
  <c r="AH148" i="1" s="1"/>
  <c r="AP148" i="1" s="1"/>
  <c r="AX148" i="1" s="1"/>
  <c r="BB148" i="1" s="1"/>
  <c r="J172" i="1"/>
  <c r="R172" i="1" s="1"/>
  <c r="Z172" i="1" s="1"/>
  <c r="AH172" i="1" s="1"/>
  <c r="AP172" i="1" s="1"/>
  <c r="AX172" i="1" s="1"/>
  <c r="BB172" i="1" s="1"/>
  <c r="J249" i="1"/>
  <c r="R249" i="1" s="1"/>
  <c r="Z249" i="1" s="1"/>
  <c r="AH249" i="1" s="1"/>
  <c r="AP249" i="1" s="1"/>
  <c r="AX249" i="1" s="1"/>
  <c r="BB249" i="1" s="1"/>
  <c r="J372" i="1"/>
  <c r="R372" i="1" s="1"/>
  <c r="Z372" i="1" s="1"/>
  <c r="AH372" i="1" s="1"/>
  <c r="AP372" i="1" s="1"/>
  <c r="AX372" i="1" s="1"/>
  <c r="BB372" i="1" s="1"/>
  <c r="J90" i="1"/>
  <c r="R90" i="1" s="1"/>
  <c r="J185" i="1"/>
  <c r="R185" i="1" s="1"/>
  <c r="Z185" i="1" s="1"/>
  <c r="AH185" i="1" s="1"/>
  <c r="AP185" i="1" s="1"/>
  <c r="AX185" i="1" s="1"/>
  <c r="BB185" i="1" s="1"/>
  <c r="J200" i="1"/>
  <c r="R200" i="1" s="1"/>
  <c r="Z200" i="1" s="1"/>
  <c r="AH200" i="1" s="1"/>
  <c r="AP200" i="1" s="1"/>
  <c r="AX200" i="1" s="1"/>
  <c r="BB200" i="1" s="1"/>
  <c r="J204" i="1"/>
  <c r="R204" i="1" s="1"/>
  <c r="Z204" i="1" s="1"/>
  <c r="AH204" i="1" s="1"/>
  <c r="AP204" i="1" s="1"/>
  <c r="AX204" i="1" s="1"/>
  <c r="BB204" i="1" s="1"/>
  <c r="J207" i="1"/>
  <c r="R207" i="1" s="1"/>
  <c r="Z207" i="1" s="1"/>
  <c r="AH207" i="1" s="1"/>
  <c r="AP207" i="1" s="1"/>
  <c r="AX207" i="1" s="1"/>
  <c r="BB207" i="1" s="1"/>
  <c r="J246" i="1"/>
  <c r="J258" i="1"/>
  <c r="R258" i="1" s="1"/>
  <c r="Z258" i="1" s="1"/>
  <c r="AH258" i="1" s="1"/>
  <c r="AP258" i="1" s="1"/>
  <c r="AX258" i="1" s="1"/>
  <c r="BB258" i="1" s="1"/>
  <c r="J274" i="1"/>
  <c r="R274" i="1" s="1"/>
  <c r="Z274" i="1" s="1"/>
  <c r="AH274" i="1" s="1"/>
  <c r="AP274" i="1" s="1"/>
  <c r="AX274" i="1" s="1"/>
  <c r="BB274" i="1" s="1"/>
  <c r="J289" i="1"/>
  <c r="R289" i="1" s="1"/>
  <c r="Z289" i="1" s="1"/>
  <c r="AH289" i="1" s="1"/>
  <c r="AP289" i="1" s="1"/>
  <c r="AX289" i="1" s="1"/>
  <c r="BB289" i="1" s="1"/>
  <c r="J32" i="1"/>
  <c r="J137" i="1"/>
  <c r="R137" i="1" s="1"/>
  <c r="Z137" i="1" s="1"/>
  <c r="AH137" i="1" s="1"/>
  <c r="AP137" i="1" s="1"/>
  <c r="AX137" i="1" s="1"/>
  <c r="BB137" i="1" s="1"/>
  <c r="J140" i="1"/>
  <c r="R140" i="1" s="1"/>
  <c r="Z140" i="1" s="1"/>
  <c r="AH140" i="1" s="1"/>
  <c r="AP140" i="1" s="1"/>
  <c r="AX140" i="1" s="1"/>
  <c r="BB140" i="1" s="1"/>
  <c r="J194" i="1"/>
  <c r="R194" i="1" s="1"/>
  <c r="Z194" i="1" s="1"/>
  <c r="AH194" i="1" s="1"/>
  <c r="AP194" i="1" s="1"/>
  <c r="AX194" i="1" s="1"/>
  <c r="BB194" i="1" s="1"/>
  <c r="J296" i="1"/>
  <c r="R296" i="1" s="1"/>
  <c r="Z296" i="1" s="1"/>
  <c r="J299" i="1"/>
  <c r="R299" i="1" s="1"/>
  <c r="Z299" i="1" s="1"/>
  <c r="AH299" i="1" s="1"/>
  <c r="AP299" i="1" s="1"/>
  <c r="AX299" i="1" s="1"/>
  <c r="BB299" i="1" s="1"/>
  <c r="J305" i="1"/>
  <c r="R305" i="1" s="1"/>
  <c r="Z305" i="1" s="1"/>
  <c r="AH305" i="1" s="1"/>
  <c r="AP305" i="1" s="1"/>
  <c r="AX305" i="1" s="1"/>
  <c r="BB305" i="1" s="1"/>
  <c r="J367" i="1"/>
  <c r="R367" i="1" s="1"/>
  <c r="Z367" i="1" s="1"/>
  <c r="AH367" i="1" s="1"/>
  <c r="AP367" i="1" s="1"/>
  <c r="AX367" i="1" s="1"/>
  <c r="BB367" i="1" s="1"/>
  <c r="J376" i="1"/>
  <c r="R376" i="1" s="1"/>
  <c r="Z376" i="1" s="1"/>
  <c r="AH376" i="1" s="1"/>
  <c r="AP376" i="1" s="1"/>
  <c r="AX376" i="1" s="1"/>
  <c r="BB376" i="1" s="1"/>
  <c r="J47" i="1"/>
  <c r="J332" i="2"/>
  <c r="J198" i="1"/>
  <c r="J403" i="1"/>
  <c r="R403" i="1" s="1"/>
  <c r="J26" i="1"/>
  <c r="J39" i="1"/>
  <c r="J72" i="1"/>
  <c r="J80" i="2"/>
  <c r="J61" i="2"/>
  <c r="J83" i="1"/>
  <c r="R83" i="1" s="1"/>
  <c r="J65" i="2"/>
  <c r="J111" i="1"/>
  <c r="R111" i="1" s="1"/>
  <c r="Z111" i="1" s="1"/>
  <c r="AH111" i="1" s="1"/>
  <c r="AP111" i="1" s="1"/>
  <c r="AX111" i="1" s="1"/>
  <c r="BB111" i="1" s="1"/>
  <c r="J95" i="2"/>
  <c r="J135" i="1"/>
  <c r="R135" i="1" s="1"/>
  <c r="Z135" i="1" s="1"/>
  <c r="AH135" i="1" s="1"/>
  <c r="AP135" i="1" s="1"/>
  <c r="AX135" i="1" s="1"/>
  <c r="BB135" i="1" s="1"/>
  <c r="J104" i="2"/>
  <c r="J160" i="1"/>
  <c r="R160" i="1" s="1"/>
  <c r="Z160" i="1" s="1"/>
  <c r="AH160" i="1" s="1"/>
  <c r="AP160" i="1" s="1"/>
  <c r="AX160" i="1" s="1"/>
  <c r="BB160" i="1" s="1"/>
  <c r="J161" i="2"/>
  <c r="J256" i="1"/>
  <c r="R256" i="1" s="1"/>
  <c r="Z256" i="1" s="1"/>
  <c r="AH256" i="1" s="1"/>
  <c r="AP256" i="1" s="1"/>
  <c r="AX256" i="1" s="1"/>
  <c r="BB256" i="1" s="1"/>
  <c r="J272" i="2"/>
  <c r="J316" i="1"/>
  <c r="R316" i="1" s="1"/>
  <c r="Z316" i="1" s="1"/>
  <c r="AH316" i="1" s="1"/>
  <c r="AP316" i="1" s="1"/>
  <c r="AX316" i="1" s="1"/>
  <c r="BB316" i="1" s="1"/>
  <c r="J331" i="1"/>
  <c r="R331" i="1" s="1"/>
  <c r="Z331" i="1" s="1"/>
  <c r="AH331" i="1" s="1"/>
  <c r="AP331" i="1" s="1"/>
  <c r="AX331" i="1" s="1"/>
  <c r="BB331" i="1" s="1"/>
  <c r="J293" i="2"/>
  <c r="J250" i="2"/>
  <c r="J13" i="1"/>
  <c r="J25" i="2"/>
  <c r="J95" i="1"/>
  <c r="R95" i="1" s="1"/>
  <c r="Z95" i="1" s="1"/>
  <c r="AH95" i="1" s="1"/>
  <c r="AP95" i="1" s="1"/>
  <c r="AX95" i="1" s="1"/>
  <c r="BB95" i="1" s="1"/>
  <c r="J127" i="2"/>
  <c r="J119" i="1"/>
  <c r="R119" i="1" s="1"/>
  <c r="Z119" i="1" s="1"/>
  <c r="AH119" i="1" s="1"/>
  <c r="AP119" i="1" s="1"/>
  <c r="AX119" i="1" s="1"/>
  <c r="BB119" i="1" s="1"/>
  <c r="J101" i="2"/>
  <c r="J157" i="1"/>
  <c r="R157" i="1" s="1"/>
  <c r="Z157" i="1" s="1"/>
  <c r="AH157" i="1" s="1"/>
  <c r="AP157" i="1" s="1"/>
  <c r="AX157" i="1" s="1"/>
  <c r="BB157" i="1" s="1"/>
  <c r="J158" i="2"/>
  <c r="J168" i="1"/>
  <c r="R168" i="1" s="1"/>
  <c r="Z168" i="1" s="1"/>
  <c r="AH168" i="1" s="1"/>
  <c r="AP168" i="1" s="1"/>
  <c r="AX168" i="1" s="1"/>
  <c r="BB168" i="1" s="1"/>
  <c r="J169" i="2"/>
  <c r="J230" i="2"/>
  <c r="J197" i="2"/>
  <c r="J253" i="2"/>
  <c r="J266" i="1"/>
  <c r="R266" i="1" s="1"/>
  <c r="Z266" i="1" s="1"/>
  <c r="AH266" i="1" s="1"/>
  <c r="AP266" i="1" s="1"/>
  <c r="AX266" i="1" s="1"/>
  <c r="BB266" i="1" s="1"/>
  <c r="J244" i="2"/>
  <c r="J272" i="1"/>
  <c r="R272" i="1" s="1"/>
  <c r="Z272" i="1" s="1"/>
  <c r="AH272" i="1" s="1"/>
  <c r="AP272" i="1" s="1"/>
  <c r="AX272" i="1" s="1"/>
  <c r="BB272" i="1" s="1"/>
  <c r="J259" i="2"/>
  <c r="J320" i="2"/>
  <c r="J264" i="2"/>
  <c r="J88" i="1"/>
  <c r="J87" i="2"/>
  <c r="J144" i="2"/>
  <c r="J105" i="1"/>
  <c r="R105" i="1" s="1"/>
  <c r="Z105" i="1" s="1"/>
  <c r="AH105" i="1" s="1"/>
  <c r="AP105" i="1" s="1"/>
  <c r="AX105" i="1" s="1"/>
  <c r="BB105" i="1" s="1"/>
  <c r="J138" i="2"/>
  <c r="J109" i="1"/>
  <c r="R109" i="1" s="1"/>
  <c r="Z109" i="1" s="1"/>
  <c r="AH109" i="1" s="1"/>
  <c r="AP109" i="1" s="1"/>
  <c r="AX109" i="1" s="1"/>
  <c r="BB109" i="1" s="1"/>
  <c r="J122" i="1"/>
  <c r="R122" i="1" s="1"/>
  <c r="Z122" i="1" s="1"/>
  <c r="AH122" i="1" s="1"/>
  <c r="AP122" i="1" s="1"/>
  <c r="AX122" i="1" s="1"/>
  <c r="BB122" i="1" s="1"/>
  <c r="J129" i="1"/>
  <c r="R129" i="1" s="1"/>
  <c r="Z129" i="1" s="1"/>
  <c r="AH129" i="1" s="1"/>
  <c r="AP129" i="1" s="1"/>
  <c r="AX129" i="1" s="1"/>
  <c r="BB129" i="1" s="1"/>
  <c r="J170" i="1"/>
  <c r="R170" i="1" s="1"/>
  <c r="Z170" i="1" s="1"/>
  <c r="AH170" i="1" s="1"/>
  <c r="AP170" i="1" s="1"/>
  <c r="AX170" i="1" s="1"/>
  <c r="BB170" i="1" s="1"/>
  <c r="J171" i="2"/>
  <c r="J162" i="1"/>
  <c r="R162" i="1" s="1"/>
  <c r="Z162" i="1" s="1"/>
  <c r="AH162" i="1" s="1"/>
  <c r="AP162" i="1" s="1"/>
  <c r="AX162" i="1" s="1"/>
  <c r="BB162" i="1" s="1"/>
  <c r="J163" i="2"/>
  <c r="J191" i="1"/>
  <c r="R191" i="1" s="1"/>
  <c r="Z191" i="1" s="1"/>
  <c r="AH191" i="1" s="1"/>
  <c r="AP191" i="1" s="1"/>
  <c r="AX191" i="1" s="1"/>
  <c r="BB191" i="1" s="1"/>
  <c r="J232" i="1"/>
  <c r="R232" i="1" s="1"/>
  <c r="Z232" i="1" s="1"/>
  <c r="AH232" i="1" s="1"/>
  <c r="AP232" i="1" s="1"/>
  <c r="AX232" i="1" s="1"/>
  <c r="BB232" i="1" s="1"/>
  <c r="J205" i="2"/>
  <c r="J269" i="1"/>
  <c r="R269" i="1" s="1"/>
  <c r="Z269" i="1" s="1"/>
  <c r="AH269" i="1" s="1"/>
  <c r="AP269" i="1" s="1"/>
  <c r="AX269" i="1" s="1"/>
  <c r="BB269" i="1" s="1"/>
  <c r="J256" i="2"/>
  <c r="J286" i="2"/>
  <c r="J326" i="1"/>
  <c r="R326" i="1" s="1"/>
  <c r="Z326" i="1" s="1"/>
  <c r="AH326" i="1" s="1"/>
  <c r="AP326" i="1" s="1"/>
  <c r="AX326" i="1" s="1"/>
  <c r="BB326" i="1" s="1"/>
  <c r="J288" i="2"/>
  <c r="J342" i="1"/>
  <c r="R342" i="1" s="1"/>
  <c r="Z342" i="1" s="1"/>
  <c r="AH342" i="1" s="1"/>
  <c r="AP342" i="1" s="1"/>
  <c r="AX342" i="1" s="1"/>
  <c r="BB342" i="1" s="1"/>
  <c r="J313" i="2"/>
  <c r="J56" i="2"/>
  <c r="J41" i="2"/>
  <c r="J50" i="2"/>
  <c r="J82" i="2"/>
  <c r="J98" i="1"/>
  <c r="R98" i="1" s="1"/>
  <c r="Z98" i="1" s="1"/>
  <c r="AH98" i="1" s="1"/>
  <c r="AP98" i="1" s="1"/>
  <c r="AX98" i="1" s="1"/>
  <c r="BB98" i="1" s="1"/>
  <c r="J130" i="2"/>
  <c r="J110" i="2"/>
  <c r="J219" i="1"/>
  <c r="R219" i="1" s="1"/>
  <c r="Z219" i="1" s="1"/>
  <c r="AH219" i="1" s="1"/>
  <c r="AP219" i="1" s="1"/>
  <c r="AX219" i="1" s="1"/>
  <c r="BB219" i="1" s="1"/>
  <c r="J195" i="2"/>
  <c r="J226" i="1"/>
  <c r="R226" i="1" s="1"/>
  <c r="Z226" i="1" s="1"/>
  <c r="AH226" i="1" s="1"/>
  <c r="AP226" i="1" s="1"/>
  <c r="AX226" i="1" s="1"/>
  <c r="BB226" i="1" s="1"/>
  <c r="J202" i="2"/>
  <c r="J234" i="1"/>
  <c r="R234" i="1" s="1"/>
  <c r="Z234" i="1" s="1"/>
  <c r="AH234" i="1" s="1"/>
  <c r="AP234" i="1" s="1"/>
  <c r="AX234" i="1" s="1"/>
  <c r="BB234" i="1" s="1"/>
  <c r="J210" i="2"/>
  <c r="J269" i="2"/>
  <c r="J275" i="2"/>
  <c r="J287" i="1"/>
  <c r="R287" i="1" s="1"/>
  <c r="Z287" i="1" s="1"/>
  <c r="AH287" i="1" s="1"/>
  <c r="AP287" i="1" s="1"/>
  <c r="AX287" i="1" s="1"/>
  <c r="BB287" i="1" s="1"/>
  <c r="J325" i="2"/>
  <c r="J294" i="1"/>
  <c r="R294" i="1" s="1"/>
  <c r="Z294" i="1" s="1"/>
  <c r="AH294" i="1" s="1"/>
  <c r="AP294" i="1" s="1"/>
  <c r="AX294" i="1" s="1"/>
  <c r="BB294" i="1" s="1"/>
  <c r="J319" i="1"/>
  <c r="R319" i="1" s="1"/>
  <c r="Z319" i="1" s="1"/>
  <c r="AH319" i="1" s="1"/>
  <c r="AP319" i="1" s="1"/>
  <c r="AX319" i="1" s="1"/>
  <c r="BB319" i="1" s="1"/>
  <c r="J262" i="2"/>
  <c r="J321" i="1"/>
  <c r="R321" i="1" s="1"/>
  <c r="Z321" i="1" s="1"/>
  <c r="AH321" i="1" s="1"/>
  <c r="AP321" i="1" s="1"/>
  <c r="AX321" i="1" s="1"/>
  <c r="BB321" i="1" s="1"/>
  <c r="J335" i="1"/>
  <c r="R335" i="1" s="1"/>
  <c r="Z335" i="1" s="1"/>
  <c r="AH335" i="1" s="1"/>
  <c r="AP335" i="1" s="1"/>
  <c r="AX335" i="1" s="1"/>
  <c r="BB335" i="1" s="1"/>
  <c r="J348" i="1"/>
  <c r="R348" i="1" s="1"/>
  <c r="Z348" i="1" s="1"/>
  <c r="AH348" i="1" s="1"/>
  <c r="AP348" i="1" s="1"/>
  <c r="AX348" i="1" s="1"/>
  <c r="BB348" i="1" s="1"/>
  <c r="J211" i="1"/>
  <c r="J309" i="1"/>
  <c r="R309" i="1" s="1"/>
  <c r="Z309" i="1" s="1"/>
  <c r="AH309" i="1" s="1"/>
  <c r="AP309" i="1" s="1"/>
  <c r="AX309" i="1" s="1"/>
  <c r="BB309" i="1" s="1"/>
  <c r="J351" i="2"/>
  <c r="J37" i="1"/>
  <c r="J16" i="1"/>
  <c r="J59" i="1"/>
  <c r="J70" i="1"/>
  <c r="J23" i="1"/>
  <c r="J44" i="1"/>
  <c r="J224" i="1"/>
  <c r="R224" i="1" s="1"/>
  <c r="Z224" i="1" s="1"/>
  <c r="AH224" i="1" s="1"/>
  <c r="AP224" i="1" s="1"/>
  <c r="AX224" i="1" s="1"/>
  <c r="BB224" i="1" s="1"/>
  <c r="J262" i="1"/>
  <c r="R262" i="1" s="1"/>
  <c r="Z262" i="1" s="1"/>
  <c r="AH262" i="1" s="1"/>
  <c r="AP262" i="1" s="1"/>
  <c r="AX262" i="1" s="1"/>
  <c r="BB262" i="1" s="1"/>
  <c r="J253" i="1"/>
  <c r="R253" i="1" s="1"/>
  <c r="Z253" i="1" s="1"/>
  <c r="AH253" i="1" s="1"/>
  <c r="AP253" i="1" s="1"/>
  <c r="AX253" i="1" s="1"/>
  <c r="BB253" i="1" s="1"/>
  <c r="J361" i="1"/>
  <c r="R361" i="1" s="1"/>
  <c r="Z361" i="1" s="1"/>
  <c r="AH361" i="1" s="1"/>
  <c r="AP361" i="1" s="1"/>
  <c r="AX361" i="1" s="1"/>
  <c r="BB361" i="1" s="1"/>
  <c r="J384" i="1"/>
  <c r="R384" i="1" s="1"/>
  <c r="Z384" i="1" s="1"/>
  <c r="AH384" i="1" s="1"/>
  <c r="AP384" i="1" s="1"/>
  <c r="AX384" i="1" s="1"/>
  <c r="BB384" i="1" s="1"/>
  <c r="AH296" i="1" l="1"/>
  <c r="AP296" i="1" s="1"/>
  <c r="AX296" i="1" s="1"/>
  <c r="BB296" i="1" s="1"/>
  <c r="Z90" i="1"/>
  <c r="R86" i="1"/>
  <c r="R78" i="1"/>
  <c r="R77" i="1" s="1"/>
  <c r="R76" i="1" s="1"/>
  <c r="Z83" i="1"/>
  <c r="T403" i="1"/>
  <c r="Z403" i="1"/>
  <c r="AH403" i="1" s="1"/>
  <c r="AP403" i="1" s="1"/>
  <c r="AX403" i="1" s="1"/>
  <c r="R246" i="1"/>
  <c r="Z246" i="1" s="1"/>
  <c r="AH246" i="1" s="1"/>
  <c r="AP246" i="1" s="1"/>
  <c r="AX246" i="1" s="1"/>
  <c r="BB246" i="1" s="1"/>
  <c r="R125" i="1"/>
  <c r="Z125" i="1" s="1"/>
  <c r="AH125" i="1" s="1"/>
  <c r="AP125" i="1" s="1"/>
  <c r="AX125" i="1" s="1"/>
  <c r="BB125" i="1" s="1"/>
  <c r="R151" i="1"/>
  <c r="L47" i="1"/>
  <c r="L46" i="1" s="1"/>
  <c r="L35" i="1" s="1"/>
  <c r="J210" i="1"/>
  <c r="R210" i="1" s="1"/>
  <c r="Z210" i="1" s="1"/>
  <c r="AH210" i="1" s="1"/>
  <c r="AP210" i="1" s="1"/>
  <c r="AX210" i="1" s="1"/>
  <c r="BB210" i="1" s="1"/>
  <c r="R211" i="1"/>
  <c r="Z211" i="1" s="1"/>
  <c r="AH211" i="1" s="1"/>
  <c r="AP211" i="1" s="1"/>
  <c r="AX211" i="1" s="1"/>
  <c r="BB211" i="1" s="1"/>
  <c r="J197" i="1"/>
  <c r="R197" i="1" s="1"/>
  <c r="Z197" i="1" s="1"/>
  <c r="AH197" i="1" s="1"/>
  <c r="AP197" i="1" s="1"/>
  <c r="AX197" i="1" s="1"/>
  <c r="BB197" i="1" s="1"/>
  <c r="R198" i="1"/>
  <c r="Z198" i="1" s="1"/>
  <c r="AH198" i="1" s="1"/>
  <c r="AP198" i="1" s="1"/>
  <c r="AX198" i="1" s="1"/>
  <c r="BB198" i="1" s="1"/>
  <c r="L41" i="2"/>
  <c r="L40" i="2" s="1"/>
  <c r="L39" i="2" s="1"/>
  <c r="L10" i="2" s="1"/>
  <c r="L95" i="2"/>
  <c r="L94" i="2" s="1"/>
  <c r="L93" i="2" s="1"/>
  <c r="J203" i="1"/>
  <c r="R203" i="1" s="1"/>
  <c r="Z203" i="1" s="1"/>
  <c r="AH203" i="1" s="1"/>
  <c r="AP203" i="1" s="1"/>
  <c r="AX203" i="1" s="1"/>
  <c r="BB203" i="1" s="1"/>
  <c r="L129" i="1"/>
  <c r="L128" i="1" s="1"/>
  <c r="J400" i="1"/>
  <c r="R400" i="1" s="1"/>
  <c r="Z400" i="1" s="1"/>
  <c r="AH400" i="1" s="1"/>
  <c r="AP400" i="1" s="1"/>
  <c r="AX400" i="1" s="1"/>
  <c r="L403" i="1"/>
  <c r="L400" i="1" s="1"/>
  <c r="L394" i="1" s="1"/>
  <c r="L393" i="1" s="1"/>
  <c r="L392" i="1" s="1"/>
  <c r="J26" i="2"/>
  <c r="J151" i="2"/>
  <c r="J268" i="2"/>
  <c r="J129" i="2"/>
  <c r="J81" i="2"/>
  <c r="J40" i="2"/>
  <c r="J204" i="2"/>
  <c r="J137" i="2"/>
  <c r="J143" i="2"/>
  <c r="J258" i="2"/>
  <c r="J168" i="2"/>
  <c r="J100" i="2"/>
  <c r="J60" i="2"/>
  <c r="J45" i="2"/>
  <c r="J36" i="2"/>
  <c r="J237" i="2"/>
  <c r="J324" i="2"/>
  <c r="J209" i="2"/>
  <c r="J194" i="2"/>
  <c r="J312" i="2"/>
  <c r="J263" i="2"/>
  <c r="J196" i="2"/>
  <c r="J160" i="2"/>
  <c r="J103" i="2"/>
  <c r="J148" i="2"/>
  <c r="J68" i="2"/>
  <c r="J67" i="2" s="1"/>
  <c r="J231" i="2"/>
  <c r="J245" i="2"/>
  <c r="J261" i="2"/>
  <c r="J49" i="2"/>
  <c r="J55" i="2"/>
  <c r="J255" i="2"/>
  <c r="J170" i="2"/>
  <c r="J86" i="2"/>
  <c r="J319" i="2"/>
  <c r="J243" i="2"/>
  <c r="J252" i="2"/>
  <c r="J157" i="2"/>
  <c r="J126" i="2"/>
  <c r="J249" i="2"/>
  <c r="J271" i="2"/>
  <c r="J64" i="2"/>
  <c r="J79" i="2"/>
  <c r="J214" i="2"/>
  <c r="J213" i="2" s="1"/>
  <c r="J187" i="2"/>
  <c r="J222" i="2"/>
  <c r="J350" i="2"/>
  <c r="J343" i="2" s="1"/>
  <c r="J274" i="2"/>
  <c r="J201" i="2"/>
  <c r="J109" i="2"/>
  <c r="J287" i="2"/>
  <c r="J285" i="2"/>
  <c r="J162" i="2"/>
  <c r="J229" i="2"/>
  <c r="J24" i="2"/>
  <c r="J292" i="2"/>
  <c r="J94" i="2"/>
  <c r="J331" i="2"/>
  <c r="J33" i="2"/>
  <c r="J326" i="2"/>
  <c r="J105" i="2"/>
  <c r="J114" i="2"/>
  <c r="J261" i="1"/>
  <c r="R261" i="1" s="1"/>
  <c r="Z261" i="1" s="1"/>
  <c r="AH261" i="1" s="1"/>
  <c r="AP261" i="1" s="1"/>
  <c r="AX261" i="1" s="1"/>
  <c r="BB261" i="1" s="1"/>
  <c r="J341" i="1"/>
  <c r="R341" i="1" s="1"/>
  <c r="Z341" i="1" s="1"/>
  <c r="AH341" i="1" s="1"/>
  <c r="AP341" i="1" s="1"/>
  <c r="AX341" i="1" s="1"/>
  <c r="BB341" i="1" s="1"/>
  <c r="J190" i="1"/>
  <c r="R190" i="1" s="1"/>
  <c r="Z190" i="1" s="1"/>
  <c r="AH190" i="1" s="1"/>
  <c r="AP190" i="1" s="1"/>
  <c r="AX190" i="1" s="1"/>
  <c r="BB190" i="1" s="1"/>
  <c r="J121" i="1"/>
  <c r="R121" i="1" s="1"/>
  <c r="Z121" i="1" s="1"/>
  <c r="AH121" i="1" s="1"/>
  <c r="AP121" i="1" s="1"/>
  <c r="AX121" i="1" s="1"/>
  <c r="BB121" i="1" s="1"/>
  <c r="J271" i="1"/>
  <c r="R271" i="1" s="1"/>
  <c r="Z271" i="1" s="1"/>
  <c r="AH271" i="1" s="1"/>
  <c r="AP271" i="1" s="1"/>
  <c r="AX271" i="1" s="1"/>
  <c r="BB271" i="1" s="1"/>
  <c r="J118" i="1"/>
  <c r="R118" i="1" s="1"/>
  <c r="Z118" i="1" s="1"/>
  <c r="AH118" i="1" s="1"/>
  <c r="AP118" i="1" s="1"/>
  <c r="AX118" i="1" s="1"/>
  <c r="BB118" i="1" s="1"/>
  <c r="J255" i="1"/>
  <c r="R255" i="1" s="1"/>
  <c r="Z255" i="1" s="1"/>
  <c r="AH255" i="1" s="1"/>
  <c r="AP255" i="1" s="1"/>
  <c r="AX255" i="1" s="1"/>
  <c r="BB255" i="1" s="1"/>
  <c r="J78" i="1"/>
  <c r="J356" i="1"/>
  <c r="R356" i="1" s="1"/>
  <c r="Z356" i="1" s="1"/>
  <c r="AH356" i="1" s="1"/>
  <c r="AP356" i="1" s="1"/>
  <c r="J252" i="1"/>
  <c r="R252" i="1" s="1"/>
  <c r="Z252" i="1" s="1"/>
  <c r="AH252" i="1" s="1"/>
  <c r="AP252" i="1" s="1"/>
  <c r="AX252" i="1" s="1"/>
  <c r="BB252" i="1" s="1"/>
  <c r="J43" i="1"/>
  <c r="J58" i="1"/>
  <c r="J15" i="1"/>
  <c r="J334" i="1"/>
  <c r="R334" i="1" s="1"/>
  <c r="Z334" i="1" s="1"/>
  <c r="AH334" i="1" s="1"/>
  <c r="AP334" i="1" s="1"/>
  <c r="AX334" i="1" s="1"/>
  <c r="BB334" i="1" s="1"/>
  <c r="J293" i="1"/>
  <c r="R293" i="1" s="1"/>
  <c r="Z293" i="1" s="1"/>
  <c r="AH293" i="1" s="1"/>
  <c r="J268" i="1"/>
  <c r="J87" i="1"/>
  <c r="J86" i="1" s="1"/>
  <c r="J12" i="1"/>
  <c r="J330" i="1"/>
  <c r="R330" i="1" s="1"/>
  <c r="Z330" i="1" s="1"/>
  <c r="AH330" i="1" s="1"/>
  <c r="AP330" i="1" s="1"/>
  <c r="AX330" i="1" s="1"/>
  <c r="BB330" i="1" s="1"/>
  <c r="J193" i="1"/>
  <c r="R193" i="1" s="1"/>
  <c r="Z193" i="1" s="1"/>
  <c r="AH193" i="1" s="1"/>
  <c r="AP193" i="1" s="1"/>
  <c r="AX193" i="1" s="1"/>
  <c r="BB193" i="1" s="1"/>
  <c r="J366" i="1"/>
  <c r="R366" i="1" s="1"/>
  <c r="Z366" i="1" s="1"/>
  <c r="AH366" i="1" s="1"/>
  <c r="AP366" i="1" s="1"/>
  <c r="AX366" i="1" s="1"/>
  <c r="BB366" i="1" s="1"/>
  <c r="J383" i="1"/>
  <c r="R383" i="1" s="1"/>
  <c r="Z383" i="1" s="1"/>
  <c r="AH383" i="1" s="1"/>
  <c r="AP383" i="1" s="1"/>
  <c r="AX383" i="1" s="1"/>
  <c r="BB383" i="1" s="1"/>
  <c r="J22" i="1"/>
  <c r="J36" i="1"/>
  <c r="J308" i="1"/>
  <c r="R308" i="1" s="1"/>
  <c r="Z308" i="1" s="1"/>
  <c r="AH308" i="1" s="1"/>
  <c r="AP308" i="1" s="1"/>
  <c r="AX308" i="1" s="1"/>
  <c r="BB308" i="1" s="1"/>
  <c r="J97" i="1"/>
  <c r="R97" i="1" s="1"/>
  <c r="Z97" i="1" s="1"/>
  <c r="AH97" i="1" s="1"/>
  <c r="AP97" i="1" s="1"/>
  <c r="AX97" i="1" s="1"/>
  <c r="BB97" i="1" s="1"/>
  <c r="J325" i="1"/>
  <c r="R325" i="1" s="1"/>
  <c r="Z325" i="1" s="1"/>
  <c r="AH325" i="1" s="1"/>
  <c r="AP325" i="1" s="1"/>
  <c r="AX325" i="1" s="1"/>
  <c r="BB325" i="1" s="1"/>
  <c r="J265" i="1"/>
  <c r="R265" i="1" s="1"/>
  <c r="Z265" i="1" s="1"/>
  <c r="AH265" i="1" s="1"/>
  <c r="AP265" i="1" s="1"/>
  <c r="AX265" i="1" s="1"/>
  <c r="BB265" i="1" s="1"/>
  <c r="J156" i="1"/>
  <c r="J94" i="1"/>
  <c r="J315" i="1"/>
  <c r="R315" i="1" s="1"/>
  <c r="Z315" i="1" s="1"/>
  <c r="AH315" i="1" s="1"/>
  <c r="AP315" i="1" s="1"/>
  <c r="AX315" i="1" s="1"/>
  <c r="BB315" i="1" s="1"/>
  <c r="J25" i="1"/>
  <c r="J31" i="1"/>
  <c r="J371" i="1"/>
  <c r="R371" i="1" s="1"/>
  <c r="Z371" i="1" s="1"/>
  <c r="AH371" i="1" s="1"/>
  <c r="AP371" i="1" s="1"/>
  <c r="AX371" i="1" s="1"/>
  <c r="BB371" i="1" s="1"/>
  <c r="J69" i="1"/>
  <c r="J345" i="1"/>
  <c r="J286" i="1"/>
  <c r="R286" i="1" s="1"/>
  <c r="Z286" i="1" s="1"/>
  <c r="AH286" i="1" s="1"/>
  <c r="AP286" i="1" s="1"/>
  <c r="AX286" i="1" s="1"/>
  <c r="BB286" i="1" s="1"/>
  <c r="J218" i="1"/>
  <c r="R218" i="1" s="1"/>
  <c r="Z218" i="1" s="1"/>
  <c r="AH218" i="1" s="1"/>
  <c r="AP218" i="1" s="1"/>
  <c r="AX218" i="1" s="1"/>
  <c r="BB218" i="1" s="1"/>
  <c r="J104" i="1"/>
  <c r="R104" i="1" s="1"/>
  <c r="Z104" i="1" s="1"/>
  <c r="AH104" i="1" s="1"/>
  <c r="AP104" i="1" s="1"/>
  <c r="AX104" i="1" s="1"/>
  <c r="BB104" i="1" s="1"/>
  <c r="J134" i="1"/>
  <c r="R134" i="1" s="1"/>
  <c r="Z134" i="1" s="1"/>
  <c r="AH134" i="1" s="1"/>
  <c r="AP134" i="1" s="1"/>
  <c r="AX134" i="1" s="1"/>
  <c r="BB134" i="1" s="1"/>
  <c r="J184" i="1"/>
  <c r="R184" i="1" s="1"/>
  <c r="Z184" i="1" s="1"/>
  <c r="AH184" i="1" s="1"/>
  <c r="AP184" i="1" s="1"/>
  <c r="AX184" i="1" s="1"/>
  <c r="BB184" i="1" s="1"/>
  <c r="J375" i="1"/>
  <c r="R375" i="1" s="1"/>
  <c r="Z375" i="1" s="1"/>
  <c r="AH375" i="1" s="1"/>
  <c r="AP375" i="1" s="1"/>
  <c r="AX375" i="1" s="1"/>
  <c r="BB375" i="1" s="1"/>
  <c r="J46" i="1"/>
  <c r="J167" i="1"/>
  <c r="J108" i="1"/>
  <c r="R108" i="1" s="1"/>
  <c r="Z108" i="1" s="1"/>
  <c r="J223" i="1"/>
  <c r="R223" i="1" s="1"/>
  <c r="Z223" i="1" s="1"/>
  <c r="AH223" i="1" s="1"/>
  <c r="AP223" i="1" s="1"/>
  <c r="AX223" i="1" s="1"/>
  <c r="BB223" i="1" s="1"/>
  <c r="J318" i="1"/>
  <c r="R318" i="1" s="1"/>
  <c r="Z318" i="1" s="1"/>
  <c r="AH318" i="1" s="1"/>
  <c r="AP318" i="1" s="1"/>
  <c r="AX318" i="1" s="1"/>
  <c r="BB318" i="1" s="1"/>
  <c r="J231" i="1"/>
  <c r="R231" i="1" s="1"/>
  <c r="Z231" i="1" s="1"/>
  <c r="AH231" i="1" s="1"/>
  <c r="AP231" i="1" s="1"/>
  <c r="AX231" i="1" s="1"/>
  <c r="BB231" i="1" s="1"/>
  <c r="J11" i="2"/>
  <c r="J159" i="1"/>
  <c r="R159" i="1" s="1"/>
  <c r="Z159" i="1" s="1"/>
  <c r="AH159" i="1" s="1"/>
  <c r="AP159" i="1" s="1"/>
  <c r="AX159" i="1" s="1"/>
  <c r="BB159" i="1" s="1"/>
  <c r="J128" i="1"/>
  <c r="R128" i="1" s="1"/>
  <c r="Z128" i="1" s="1"/>
  <c r="AH128" i="1" s="1"/>
  <c r="AP128" i="1" s="1"/>
  <c r="AX128" i="1" s="1"/>
  <c r="BB128" i="1" s="1"/>
  <c r="AP355" i="1" l="1"/>
  <c r="AX356" i="1"/>
  <c r="AX124" i="1"/>
  <c r="BB124" i="1" s="1"/>
  <c r="Z151" i="1"/>
  <c r="AH292" i="1"/>
  <c r="AP293" i="1"/>
  <c r="AP124" i="1"/>
  <c r="Z78" i="1"/>
  <c r="Z77" i="1" s="1"/>
  <c r="Z76" i="1" s="1"/>
  <c r="AH83" i="1"/>
  <c r="AH124" i="1"/>
  <c r="Z86" i="1"/>
  <c r="AH90" i="1"/>
  <c r="Z107" i="1"/>
  <c r="AH108" i="1"/>
  <c r="Z292" i="1"/>
  <c r="T400" i="1"/>
  <c r="AB403" i="1"/>
  <c r="AJ403" i="1" s="1"/>
  <c r="AR403" i="1" s="1"/>
  <c r="AZ403" i="1" s="1"/>
  <c r="BB403" i="1" s="1"/>
  <c r="Z124" i="1"/>
  <c r="R124" i="1"/>
  <c r="J264" i="1"/>
  <c r="J147" i="1"/>
  <c r="J35" i="1"/>
  <c r="R268" i="1"/>
  <c r="J124" i="1"/>
  <c r="L89" i="2"/>
  <c r="L88" i="2" s="1"/>
  <c r="L124" i="1"/>
  <c r="L116" i="1" s="1"/>
  <c r="J245" i="1"/>
  <c r="R245" i="1" s="1"/>
  <c r="Z245" i="1" s="1"/>
  <c r="AH245" i="1" s="1"/>
  <c r="AP245" i="1" s="1"/>
  <c r="AX245" i="1" s="1"/>
  <c r="BB245" i="1" s="1"/>
  <c r="R156" i="1"/>
  <c r="Z156" i="1" s="1"/>
  <c r="AH156" i="1" s="1"/>
  <c r="AP156" i="1" s="1"/>
  <c r="AX156" i="1" s="1"/>
  <c r="BB156" i="1" s="1"/>
  <c r="R167" i="1"/>
  <c r="Z167" i="1" s="1"/>
  <c r="AH167" i="1" s="1"/>
  <c r="AP167" i="1" s="1"/>
  <c r="AX167" i="1" s="1"/>
  <c r="BB167" i="1" s="1"/>
  <c r="J93" i="1"/>
  <c r="R93" i="1" s="1"/>
  <c r="Z93" i="1" s="1"/>
  <c r="AH93" i="1" s="1"/>
  <c r="R94" i="1"/>
  <c r="Z94" i="1" s="1"/>
  <c r="AH94" i="1" s="1"/>
  <c r="AP94" i="1" s="1"/>
  <c r="J344" i="1"/>
  <c r="R344" i="1" s="1"/>
  <c r="Z344" i="1" s="1"/>
  <c r="AH344" i="1" s="1"/>
  <c r="AP344" i="1" s="1"/>
  <c r="AX344" i="1" s="1"/>
  <c r="BB344" i="1" s="1"/>
  <c r="R345" i="1"/>
  <c r="Z345" i="1" s="1"/>
  <c r="AH345" i="1" s="1"/>
  <c r="AP345" i="1" s="1"/>
  <c r="AX345" i="1" s="1"/>
  <c r="BB345" i="1" s="1"/>
  <c r="J167" i="2"/>
  <c r="J117" i="1"/>
  <c r="R117" i="1" s="1"/>
  <c r="Z117" i="1" s="1"/>
  <c r="AH117" i="1" s="1"/>
  <c r="AP117" i="1" s="1"/>
  <c r="AX117" i="1" s="1"/>
  <c r="BB117" i="1" s="1"/>
  <c r="J284" i="2"/>
  <c r="J283" i="2" s="1"/>
  <c r="J333" i="1"/>
  <c r="R333" i="1" s="1"/>
  <c r="Z333" i="1" s="1"/>
  <c r="AH333" i="1" s="1"/>
  <c r="AP333" i="1" s="1"/>
  <c r="AX333" i="1" s="1"/>
  <c r="BB333" i="1" s="1"/>
  <c r="J11" i="1"/>
  <c r="J260" i="2"/>
  <c r="L9" i="2"/>
  <c r="J76" i="2"/>
  <c r="J75" i="2" s="1"/>
  <c r="J59" i="2"/>
  <c r="J58" i="2" s="1"/>
  <c r="J159" i="2"/>
  <c r="J193" i="2"/>
  <c r="J330" i="2"/>
  <c r="J198" i="2"/>
  <c r="J125" i="2"/>
  <c r="J316" i="2"/>
  <c r="J54" i="2"/>
  <c r="J206" i="2"/>
  <c r="J236" i="2"/>
  <c r="J142" i="2"/>
  <c r="J39" i="2"/>
  <c r="J228" i="2"/>
  <c r="J108" i="2"/>
  <c r="J248" i="2"/>
  <c r="J242" i="2"/>
  <c r="J254" i="2"/>
  <c r="J257" i="2"/>
  <c r="J267" i="2"/>
  <c r="J23" i="2"/>
  <c r="J270" i="2"/>
  <c r="J251" i="2"/>
  <c r="J102" i="2"/>
  <c r="J311" i="2"/>
  <c r="J203" i="2"/>
  <c r="J128" i="2"/>
  <c r="J93" i="2"/>
  <c r="J291" i="2"/>
  <c r="J290" i="2" s="1"/>
  <c r="J273" i="2"/>
  <c r="J218" i="2"/>
  <c r="J186" i="2"/>
  <c r="J156" i="2"/>
  <c r="J85" i="2"/>
  <c r="J48" i="2"/>
  <c r="J323" i="2"/>
  <c r="J99" i="2"/>
  <c r="J136" i="2"/>
  <c r="J314" i="1"/>
  <c r="R314" i="1" s="1"/>
  <c r="Z314" i="1" s="1"/>
  <c r="AH314" i="1" s="1"/>
  <c r="AP314" i="1" s="1"/>
  <c r="AX314" i="1" s="1"/>
  <c r="BB314" i="1" s="1"/>
  <c r="J189" i="1"/>
  <c r="J329" i="1"/>
  <c r="J292" i="1"/>
  <c r="R292" i="1" s="1"/>
  <c r="J355" i="1"/>
  <c r="R355" i="1" s="1"/>
  <c r="Z355" i="1" s="1"/>
  <c r="AH355" i="1" s="1"/>
  <c r="J77" i="1"/>
  <c r="J68" i="1"/>
  <c r="J107" i="1"/>
  <c r="R107" i="1" s="1"/>
  <c r="J103" i="1"/>
  <c r="R103" i="1" s="1"/>
  <c r="Z103" i="1" s="1"/>
  <c r="AH103" i="1" s="1"/>
  <c r="AP103" i="1" s="1"/>
  <c r="AX103" i="1" s="1"/>
  <c r="BB103" i="1" s="1"/>
  <c r="J382" i="1"/>
  <c r="R382" i="1" s="1"/>
  <c r="Z382" i="1" s="1"/>
  <c r="AH382" i="1" s="1"/>
  <c r="AP382" i="1" s="1"/>
  <c r="AX382" i="1" s="1"/>
  <c r="BB382" i="1" s="1"/>
  <c r="J370" i="1"/>
  <c r="J217" i="1"/>
  <c r="R217" i="1" s="1"/>
  <c r="Z217" i="1" s="1"/>
  <c r="AH217" i="1" s="1"/>
  <c r="AP217" i="1" s="1"/>
  <c r="AX217" i="1" s="1"/>
  <c r="BB217" i="1" s="1"/>
  <c r="J10" i="1" l="1"/>
  <c r="AX355" i="1"/>
  <c r="BB355" i="1" s="1"/>
  <c r="BB356" i="1"/>
  <c r="AP292" i="1"/>
  <c r="AX293" i="1"/>
  <c r="AP93" i="1"/>
  <c r="AX94" i="1"/>
  <c r="AH86" i="1"/>
  <c r="AP90" i="1"/>
  <c r="AH78" i="1"/>
  <c r="AH77" i="1" s="1"/>
  <c r="AH76" i="1" s="1"/>
  <c r="AP83" i="1"/>
  <c r="R147" i="1"/>
  <c r="AH107" i="1"/>
  <c r="AH85" i="1" s="1"/>
  <c r="AP108" i="1"/>
  <c r="AH151" i="1"/>
  <c r="Z147" i="1"/>
  <c r="J241" i="2"/>
  <c r="J240" i="2" s="1"/>
  <c r="T394" i="1"/>
  <c r="AB400" i="1"/>
  <c r="AJ400" i="1" s="1"/>
  <c r="AR400" i="1" s="1"/>
  <c r="AZ400" i="1" s="1"/>
  <c r="BB400" i="1" s="1"/>
  <c r="Z85" i="1"/>
  <c r="R264" i="1"/>
  <c r="Z268" i="1"/>
  <c r="L8" i="2"/>
  <c r="L385" i="2" s="1"/>
  <c r="J89" i="2"/>
  <c r="J10" i="2"/>
  <c r="J147" i="2"/>
  <c r="J188" i="1"/>
  <c r="R189" i="1"/>
  <c r="Z189" i="1" s="1"/>
  <c r="AH189" i="1" s="1"/>
  <c r="AP189" i="1" s="1"/>
  <c r="AX189" i="1" s="1"/>
  <c r="BB189" i="1" s="1"/>
  <c r="J116" i="1"/>
  <c r="R370" i="1"/>
  <c r="Z370" i="1" s="1"/>
  <c r="J328" i="1"/>
  <c r="R328" i="1" s="1"/>
  <c r="Z328" i="1" s="1"/>
  <c r="AH328" i="1" s="1"/>
  <c r="AP328" i="1" s="1"/>
  <c r="AX328" i="1" s="1"/>
  <c r="BB328" i="1" s="1"/>
  <c r="R329" i="1"/>
  <c r="Z329" i="1" s="1"/>
  <c r="AH329" i="1" s="1"/>
  <c r="AP329" i="1" s="1"/>
  <c r="AX329" i="1" s="1"/>
  <c r="BB329" i="1" s="1"/>
  <c r="L10" i="1"/>
  <c r="M146" i="1"/>
  <c r="J244" i="1"/>
  <c r="J146" i="1"/>
  <c r="J192" i="2"/>
  <c r="J289" i="2"/>
  <c r="J217" i="2"/>
  <c r="J310" i="2"/>
  <c r="J212" i="2"/>
  <c r="J282" i="2"/>
  <c r="J227" i="2"/>
  <c r="J235" i="2"/>
  <c r="J322" i="2"/>
  <c r="J66" i="2"/>
  <c r="J84" i="2"/>
  <c r="J185" i="2"/>
  <c r="J184" i="2"/>
  <c r="J141" i="2"/>
  <c r="J124" i="2"/>
  <c r="J135" i="2"/>
  <c r="J57" i="2"/>
  <c r="J342" i="2"/>
  <c r="J315" i="2"/>
  <c r="J74" i="2"/>
  <c r="J216" i="1"/>
  <c r="J85" i="1"/>
  <c r="J67" i="1"/>
  <c r="J354" i="1"/>
  <c r="R354" i="1" s="1"/>
  <c r="Z354" i="1" s="1"/>
  <c r="AH354" i="1" s="1"/>
  <c r="AP354" i="1" s="1"/>
  <c r="AX354" i="1" s="1"/>
  <c r="BB354" i="1" s="1"/>
  <c r="J381" i="1"/>
  <c r="J76" i="1"/>
  <c r="AX93" i="1" l="1"/>
  <c r="BB93" i="1" s="1"/>
  <c r="BB94" i="1"/>
  <c r="AX292" i="1"/>
  <c r="BB292" i="1" s="1"/>
  <c r="BB293" i="1"/>
  <c r="AP86" i="1"/>
  <c r="AX90" i="1"/>
  <c r="AP78" i="1"/>
  <c r="AP77" i="1" s="1"/>
  <c r="AP76" i="1" s="1"/>
  <c r="AX83" i="1"/>
  <c r="AP107" i="1"/>
  <c r="AX108" i="1"/>
  <c r="AP151" i="1"/>
  <c r="AH147" i="1"/>
  <c r="AP85" i="1"/>
  <c r="AH370" i="1"/>
  <c r="Z264" i="1"/>
  <c r="AH268" i="1"/>
  <c r="T393" i="1"/>
  <c r="AB394" i="1"/>
  <c r="AJ394" i="1" s="1"/>
  <c r="AR394" i="1" s="1"/>
  <c r="AZ394" i="1" s="1"/>
  <c r="R216" i="1"/>
  <c r="Z216" i="1" s="1"/>
  <c r="R244" i="1"/>
  <c r="Z244" i="1" s="1"/>
  <c r="R188" i="1"/>
  <c r="Z188" i="1" s="1"/>
  <c r="R85" i="1"/>
  <c r="J380" i="1"/>
  <c r="R381" i="1"/>
  <c r="Z381" i="1" s="1"/>
  <c r="AH381" i="1" s="1"/>
  <c r="AP381" i="1" s="1"/>
  <c r="AX381" i="1" s="1"/>
  <c r="BB381" i="1" s="1"/>
  <c r="R146" i="1"/>
  <c r="Z146" i="1" s="1"/>
  <c r="R116" i="1"/>
  <c r="Z116" i="1" s="1"/>
  <c r="L9" i="1"/>
  <c r="L408" i="1" s="1"/>
  <c r="J9" i="1"/>
  <c r="J238" i="1"/>
  <c r="M9" i="1"/>
  <c r="J353" i="1"/>
  <c r="J9" i="2"/>
  <c r="J146" i="2"/>
  <c r="J190" i="2"/>
  <c r="J145" i="2"/>
  <c r="J191" i="2"/>
  <c r="J314" i="2"/>
  <c r="J123" i="2"/>
  <c r="J83" i="2"/>
  <c r="J309" i="2"/>
  <c r="J226" i="2"/>
  <c r="J225" i="2"/>
  <c r="J211" i="2"/>
  <c r="J134" i="2"/>
  <c r="J88" i="2"/>
  <c r="J321" i="2"/>
  <c r="J140" i="2"/>
  <c r="J139" i="2"/>
  <c r="J329" i="2"/>
  <c r="J379" i="1"/>
  <c r="AX107" i="1" l="1"/>
  <c r="BB107" i="1" s="1"/>
  <c r="BB108" i="1"/>
  <c r="AX86" i="1"/>
  <c r="BB86" i="1" s="1"/>
  <c r="BB90" i="1"/>
  <c r="AX78" i="1"/>
  <c r="AX77" i="1" s="1"/>
  <c r="BB83" i="1"/>
  <c r="AP147" i="1"/>
  <c r="AX151" i="1"/>
  <c r="AH264" i="1"/>
  <c r="AP268" i="1"/>
  <c r="AP370" i="1"/>
  <c r="AH146" i="1"/>
  <c r="R9" i="1"/>
  <c r="AH188" i="1"/>
  <c r="AP188" i="1" s="1"/>
  <c r="AX188" i="1" s="1"/>
  <c r="BB188" i="1" s="1"/>
  <c r="AH244" i="1"/>
  <c r="AH116" i="1"/>
  <c r="AH216" i="1"/>
  <c r="AB393" i="1"/>
  <c r="T392" i="1"/>
  <c r="Z9" i="1"/>
  <c r="L379" i="1"/>
  <c r="R379" i="1"/>
  <c r="R238" i="1"/>
  <c r="R380" i="1"/>
  <c r="R353" i="1"/>
  <c r="J234" i="2"/>
  <c r="J122" i="2"/>
  <c r="J8" i="2" s="1"/>
  <c r="BB78" i="1" l="1"/>
  <c r="AX85" i="1"/>
  <c r="AX76" i="1"/>
  <c r="BB77" i="1"/>
  <c r="AX147" i="1"/>
  <c r="BB147" i="1" s="1"/>
  <c r="BB151" i="1"/>
  <c r="AX370" i="1"/>
  <c r="AP116" i="1"/>
  <c r="AH9" i="1"/>
  <c r="AP264" i="1"/>
  <c r="AX268" i="1"/>
  <c r="AP216" i="1"/>
  <c r="AP244" i="1"/>
  <c r="AP146" i="1"/>
  <c r="AJ393" i="1"/>
  <c r="T408" i="1"/>
  <c r="AB392" i="1"/>
  <c r="Z353" i="1"/>
  <c r="T379" i="1"/>
  <c r="AB379" i="1" s="1"/>
  <c r="AJ379" i="1" s="1"/>
  <c r="AR379" i="1" s="1"/>
  <c r="AZ379" i="1" s="1"/>
  <c r="Z379" i="1"/>
  <c r="AH379" i="1" s="1"/>
  <c r="AP379" i="1" s="1"/>
  <c r="AX379" i="1" s="1"/>
  <c r="Z380" i="1"/>
  <c r="Z238" i="1"/>
  <c r="L6" i="1"/>
  <c r="BB370" i="1" l="1"/>
  <c r="BB85" i="1"/>
  <c r="BB379" i="1"/>
  <c r="AX264" i="1"/>
  <c r="BB264" i="1" s="1"/>
  <c r="BB268" i="1"/>
  <c r="BB76" i="1"/>
  <c r="AX244" i="1"/>
  <c r="BB244" i="1" s="1"/>
  <c r="AP238" i="1"/>
  <c r="AX146" i="1"/>
  <c r="AX216" i="1"/>
  <c r="AX116" i="1"/>
  <c r="BB116" i="1" s="1"/>
  <c r="AP9" i="1"/>
  <c r="AR393" i="1"/>
  <c r="AH380" i="1"/>
  <c r="AH353" i="1"/>
  <c r="AH238" i="1"/>
  <c r="AB408" i="1"/>
  <c r="AJ392" i="1"/>
  <c r="J236" i="1"/>
  <c r="R236" i="1" s="1"/>
  <c r="Z236" i="1" s="1"/>
  <c r="AH236" i="1" s="1"/>
  <c r="AP236" i="1" s="1"/>
  <c r="AX236" i="1" s="1"/>
  <c r="BB236" i="1" s="1"/>
  <c r="BB216" i="1" l="1"/>
  <c r="BB146" i="1"/>
  <c r="AX9" i="1"/>
  <c r="BB9" i="1" s="1"/>
  <c r="AZ393" i="1"/>
  <c r="AX238" i="1"/>
  <c r="AP380" i="1"/>
  <c r="AJ408" i="1"/>
  <c r="AR392" i="1"/>
  <c r="AP353" i="1"/>
  <c r="J237" i="1"/>
  <c r="R237" i="1" s="1"/>
  <c r="Z237" i="1" s="1"/>
  <c r="AH237" i="1" s="1"/>
  <c r="AP237" i="1" s="1"/>
  <c r="AX237" i="1" s="1"/>
  <c r="BB237" i="1" s="1"/>
  <c r="BB238" i="1" l="1"/>
  <c r="AR408" i="1"/>
  <c r="AZ392" i="1"/>
  <c r="AZ408" i="1" s="1"/>
  <c r="AX353" i="1"/>
  <c r="AX380" i="1"/>
  <c r="BB380" i="1" l="1"/>
  <c r="BB353" i="1"/>
  <c r="J384" i="2" l="1"/>
  <c r="J383" i="2" s="1"/>
  <c r="J382" i="2" s="1"/>
  <c r="J373" i="2" s="1"/>
  <c r="J353" i="2" s="1"/>
  <c r="J385" i="2" s="1"/>
  <c r="J406" i="1"/>
  <c r="J394" i="1" s="1"/>
  <c r="M407" i="1"/>
  <c r="M406" i="1" s="1"/>
  <c r="J405" i="1" l="1"/>
  <c r="R405" i="1" s="1"/>
  <c r="Z405" i="1" s="1"/>
  <c r="AH405" i="1" s="1"/>
  <c r="AP405" i="1" s="1"/>
  <c r="AX405" i="1" s="1"/>
  <c r="BB405" i="1" s="1"/>
  <c r="R406" i="1"/>
  <c r="Z406" i="1" s="1"/>
  <c r="AH406" i="1" s="1"/>
  <c r="AP406" i="1" s="1"/>
  <c r="AX406" i="1" s="1"/>
  <c r="BB406" i="1" s="1"/>
  <c r="J393" i="1"/>
  <c r="R394" i="1"/>
  <c r="Z394" i="1" s="1"/>
  <c r="AH394" i="1" s="1"/>
  <c r="AP394" i="1" s="1"/>
  <c r="AX394" i="1" s="1"/>
  <c r="BB394" i="1" s="1"/>
  <c r="M394" i="1"/>
  <c r="M393" i="1" s="1"/>
  <c r="M405" i="1"/>
  <c r="M384" i="2"/>
  <c r="M383" i="2" s="1"/>
  <c r="M382" i="2" s="1"/>
  <c r="M373" i="2" s="1"/>
  <c r="M353" i="2" s="1"/>
  <c r="M385" i="2" s="1"/>
  <c r="R393" i="1" l="1"/>
  <c r="Z393" i="1" s="1"/>
  <c r="J392" i="1"/>
  <c r="M392" i="1"/>
  <c r="M408" i="1" s="1"/>
  <c r="AH393" i="1" l="1"/>
  <c r="R392" i="1"/>
  <c r="J408" i="1"/>
  <c r="M6" i="1"/>
  <c r="AP393" i="1" l="1"/>
  <c r="R408" i="1"/>
  <c r="Z392" i="1"/>
  <c r="J6" i="1"/>
  <c r="AX393" i="1" l="1"/>
  <c r="Z408" i="1"/>
  <c r="AH392" i="1"/>
  <c r="BB393" i="1" l="1"/>
  <c r="AH408" i="1"/>
  <c r="AP392" i="1"/>
  <c r="AP408" i="1" l="1"/>
  <c r="AX392" i="1"/>
  <c r="AX408" i="1" l="1"/>
  <c r="BB408" i="1" s="1"/>
  <c r="BB392" i="1"/>
</calcChain>
</file>

<file path=xl/sharedStrings.xml><?xml version="1.0" encoding="utf-8"?>
<sst xmlns="http://schemas.openxmlformats.org/spreadsheetml/2006/main" count="3685" uniqueCount="448">
  <si>
    <t>к Решению Клетнянского районного Совета народных депутатов "О бюджете муниципального образования "Клетнянский муниципальный район" на 2018 год и на плановый период 2019 и 2020 годов "</t>
  </si>
  <si>
    <t>Наименование</t>
  </si>
  <si>
    <t>Гл</t>
  </si>
  <si>
    <t>Рз</t>
  </si>
  <si>
    <t>Пр</t>
  </si>
  <si>
    <t>ЦСР</t>
  </si>
  <si>
    <t>ВР</t>
  </si>
  <si>
    <t>ОБ</t>
  </si>
  <si>
    <t>МБ</t>
  </si>
  <si>
    <t>ПБ</t>
  </si>
  <si>
    <t>2018 год</t>
  </si>
  <si>
    <t>Администрация Клетнянского района</t>
  </si>
  <si>
    <t>Расходы на выплаты персоналу казенных учреждений</t>
  </si>
  <si>
    <t xml:space="preserve">Расходы на выплаты персоналу государственных (муниципальных) органов </t>
  </si>
  <si>
    <t>Иные закупки товаров, работ и услуг для обеспечения государственных (муниципальных) нужд</t>
  </si>
  <si>
    <t>Общегосударственные вопросы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</si>
  <si>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</si>
  <si>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</si>
  <si>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</si>
  <si>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 xml:space="preserve">Обеспечение деятельности главы местной администрации (исполнительно-распорядительного органа муниципального образования) </t>
  </si>
  <si>
    <t>51 0 11 80020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</si>
  <si>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</si>
  <si>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01 </t>
  </si>
  <si>
    <t>100</t>
  </si>
  <si>
    <t>120</t>
  </si>
  <si>
    <t>Руководство и управление в сфере установленных функций органов местного самоуправления</t>
  </si>
  <si>
    <t>51 0 11 80040</t>
  </si>
  <si>
    <t>Закупка товаров, работ и услуг для обеспечения государственных (муниципальных) нужд</t>
  </si>
  <si>
    <t>200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</si>
  <si>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</si>
  <si>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</si>
  <si>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</si>
  <si>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</si>
  <si>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</si>
  <si>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формирования архивных фондов поселений</t>
  </si>
  <si>
    <t>51 0 11 84220</t>
  </si>
  <si>
    <t>51 0 11 80070</t>
  </si>
  <si>
    <t>Членские взносы некоммерческим организациям</t>
  </si>
  <si>
    <t>51 0 11 81410</t>
  </si>
  <si>
    <t>Судебная система</t>
  </si>
  <si>
    <t>05</t>
  </si>
  <si>
    <t xml:space="preserve"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</t>
  </si>
  <si>
    <t>51 0 41 51200</t>
  </si>
  <si>
    <t>Другие общегосударственные вопросы</t>
  </si>
  <si>
    <t>13</t>
  </si>
  <si>
    <t>Профилактика безнадзорности и  правонарушений несовершеннолетних,  организация  деятельности  административных комиссий и определение перечня должностных лиц  органов местного самоуправления, уполномоченных составлять протоколы об административных правонарушениях</t>
  </si>
  <si>
    <t>51 0 11 12020</t>
  </si>
  <si>
    <t>Межбюджетные трансферты</t>
  </si>
  <si>
    <t>500</t>
  </si>
  <si>
    <t>Субвенции</t>
  </si>
  <si>
    <t>530</t>
  </si>
  <si>
    <t>Оценка имущества, признание прав и регулирование отношений муниципальной собственности</t>
  </si>
  <si>
    <t>51 0 11 80900</t>
  </si>
  <si>
    <t>Эксплуатация и содержание имущества казны муниципального образования</t>
  </si>
  <si>
    <t>51 0 11 80920</t>
  </si>
  <si>
    <t>51 0 11 83260</t>
  </si>
  <si>
    <t>Многофункциональные центры предоставления государственных и муниципальных услуг</t>
  </si>
  <si>
    <t>51 0 14 80710</t>
  </si>
  <si>
    <t>Предоставление субсидий бюджетным, автономным учреждениям и иным некоммерческим организациям</t>
  </si>
  <si>
    <t xml:space="preserve">Субсидии бюджетным учреждениям </t>
  </si>
  <si>
    <t>Национальная оборона</t>
  </si>
  <si>
    <t>02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</si>
  <si>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</si>
  <si>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</si>
  <si>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</si>
  <si>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51 0 15 51180</t>
  </si>
  <si>
    <t/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</si>
  <si>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</si>
  <si>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</si>
  <si>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</si>
  <si>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Единые дежурно-диспетчерские службы</t>
  </si>
  <si>
    <t>51 0 12 80700</t>
  </si>
  <si>
    <t>110</t>
  </si>
  <si>
    <t>Национальная экономика</t>
  </si>
  <si>
    <t>Сельское хозяйство и рыболовство</t>
  </si>
  <si>
    <t>Организация и проведение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</t>
  </si>
  <si>
    <t>51 0 21 12510</t>
  </si>
  <si>
    <t>Мероприятия по развитию сельского хозяйства</t>
  </si>
  <si>
    <t>51 1 11 83320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</si>
  <si>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</si>
  <si>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</si>
  <si>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Транспорт</t>
  </si>
  <si>
    <t>08</t>
  </si>
  <si>
    <t>51 0 51 81630</t>
  </si>
  <si>
    <t>Уплата налогв, сборов и иных обязательных платежей</t>
  </si>
  <si>
    <t>Дорожное хозяйство (дорожные фонды)</t>
  </si>
  <si>
    <t>Иные межбюджетные трансферты</t>
  </si>
  <si>
    <t>540</t>
  </si>
  <si>
    <t>Другие вопросы в области национальной экономики</t>
  </si>
  <si>
    <t>12</t>
  </si>
  <si>
    <t>Осуществление отдельных полномочий в области охраны труда и уведомительной регистрации территориальных соглашений и коллективных договоров</t>
  </si>
  <si>
    <t>51 0 11 17900</t>
  </si>
  <si>
    <t>Жилищно-коммунальное хозяйство</t>
  </si>
  <si>
    <t>Жилищное хозяйство</t>
  </si>
  <si>
    <t>Уплата взносов на капитальный ремонт многоквартирных домов за объекты муниципальной казны и имущества, закрепленного за органами местного самоуправления</t>
  </si>
  <si>
    <t>51 0 31 81830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</si>
  <si>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части обеспечения проживающих в поселении и нуждающихся в жилых помещениях малоимущих граждан жилыми помещениями, организация содержания муниципального жилищного фонда</t>
  </si>
  <si>
    <t>51 0 31 83760</t>
  </si>
  <si>
    <t>Коммунальное хозяйство</t>
  </si>
  <si>
    <t>Софинансирование объектов капитальных вложений муниципальной собственности</t>
  </si>
  <si>
    <t>51 0 31 11270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</si>
  <si>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</si>
  <si>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</si>
  <si>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</si>
  <si>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</si>
  <si>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 xml:space="preserve">Бюджетные инвестиции в объекты капитального строительства муниципальной собственности </t>
  </si>
  <si>
    <t>51 0 31 81680</t>
  </si>
  <si>
    <t xml:space="preserve"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электро-, тепло-, газо- и водоснабжения населения, водоотведения, снабжения населения топливом </t>
  </si>
  <si>
    <t>51 0 31 S1270</t>
  </si>
  <si>
    <t>Образование</t>
  </si>
  <si>
    <t>07</t>
  </si>
  <si>
    <t>Общее образование</t>
  </si>
  <si>
    <t>Культура, кинематография</t>
  </si>
  <si>
    <t>Культура</t>
  </si>
  <si>
    <t>Библиотеки</t>
  </si>
  <si>
    <t>51 2 11 80450</t>
  </si>
  <si>
    <t>600</t>
  </si>
  <si>
    <t>Субсидии бюджетным учреждениям</t>
  </si>
  <si>
    <t>610</t>
  </si>
  <si>
    <t>Дворцы и дома культуры, клубы, выставочные залы</t>
  </si>
  <si>
    <t>51 2 11 80480</t>
  </si>
  <si>
    <t xml:space="preserve"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 </t>
  </si>
  <si>
    <t>51 2 11 84260</t>
  </si>
  <si>
    <t>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</t>
  </si>
  <si>
    <t>51 2 11 14210</t>
  </si>
  <si>
    <t>Мероприятия по развитию культуры</t>
  </si>
  <si>
    <t>51 2 11 82400</t>
  </si>
  <si>
    <t xml:space="preserve">Другие вопросы в области культуры, кинематографии </t>
  </si>
  <si>
    <t>Противодействие злоупотреблению наркотиками и их незаконному обороту</t>
  </si>
  <si>
    <t>51 3 11 81150</t>
  </si>
  <si>
    <t>Социальная политика</t>
  </si>
  <si>
    <t>10</t>
  </si>
  <si>
    <t>Пенсионное обеспечение</t>
  </si>
  <si>
    <t>Выплата муниципальных пенсий (доплат к государственным пенсиям)</t>
  </si>
  <si>
    <t xml:space="preserve">51 5 11 82450 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</si>
  <si>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</si>
  <si>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</si>
  <si>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</si>
  <si>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</si>
  <si>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Социальное обеспечение населения</t>
  </si>
  <si>
    <t>Мероприятия подпрограммы "Обеспечение жильем молодых семей" федеральной целевой программы "Жилище" на 2015-2020 годы</t>
  </si>
  <si>
    <t xml:space="preserve">Резервный фонд местной администрации </t>
  </si>
  <si>
    <t>Охрана семьи и детства</t>
  </si>
  <si>
    <t>51 5 12 R0820</t>
  </si>
  <si>
    <t xml:space="preserve">Исполнение исковых требований на основании вступивших в законную силу судебных актов, обязательств бюджета </t>
  </si>
  <si>
    <t>70 0 00 83270</t>
  </si>
  <si>
    <t>Другие вопросы в области социальной политики</t>
  </si>
  <si>
    <t>06</t>
  </si>
  <si>
    <t>Публичные нормативные социальные выплаты гражданам</t>
  </si>
  <si>
    <t>310</t>
  </si>
  <si>
    <t>Физическая культура и спорт</t>
  </si>
  <si>
    <t>11</t>
  </si>
  <si>
    <t>Массовый спорт</t>
  </si>
  <si>
    <t>Мероприятия по развитию физической культуры и спорта</t>
  </si>
  <si>
    <t>51 4 11 82300</t>
  </si>
  <si>
    <t>Оказание поддержки спортивным сборным командам</t>
  </si>
  <si>
    <t>51 4 11 82310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</si>
  <si>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обеспечению условий для развития на территории поселения физической культуры, школьного спорта и массового спорта, организации проведения официальных физкультурно-оздоровительных и спортивных мероприятий поселения</t>
  </si>
  <si>
    <t>51 4 11 84290</t>
  </si>
  <si>
    <t>Реализация мероприятий по поэтапному внедрению Всероссийского физкультурно-спортивного комплекса «Готов к труду и обороне» (ГТО)</t>
  </si>
  <si>
    <t>51 4 11 82320</t>
  </si>
  <si>
    <t>Управление образования администрации Клетнянского района</t>
  </si>
  <si>
    <t>Дошкольное образование</t>
  </si>
  <si>
    <t>Дошкольные образовательные организации</t>
  </si>
  <si>
    <t>52 0 12 80300</t>
  </si>
  <si>
    <t>Организация питания в образовательных организациях</t>
  </si>
  <si>
    <t>52 0 12 82350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</si>
  <si>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 </t>
  </si>
  <si>
    <t>52 0 12 14710</t>
  </si>
  <si>
    <t>Мероприятия по развитию образования</t>
  </si>
  <si>
    <t>52 0 12 82330</t>
  </si>
  <si>
    <t>Мероприятия по комплексной безопасности муниципальных учреждений</t>
  </si>
  <si>
    <t>52 0 12 82430</t>
  </si>
  <si>
    <t>Предоставление мер социальной поддержки работникам образовательных организаций,  работающим в сельских населенных пунктах и поселках городского типа на территории Брянской области</t>
  </si>
  <si>
    <t>52 0 13 14770</t>
  </si>
  <si>
    <t>Общеобразовательные организации</t>
  </si>
  <si>
    <t>52 0 12 80310</t>
  </si>
  <si>
    <t xml:space="preserve">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общеобразовательных организациях </t>
  </si>
  <si>
    <t>52 0 12 14700</t>
  </si>
  <si>
    <t>Мероприятия по проведению оздоровительной кампании детей</t>
  </si>
  <si>
    <t>52 0 32 14790</t>
  </si>
  <si>
    <t>52 0 32 S4790</t>
  </si>
  <si>
    <t>Дополнительное образвание детей</t>
  </si>
  <si>
    <t>Организации дополнительного образования</t>
  </si>
  <si>
    <t>52 0 12 80320</t>
  </si>
  <si>
    <t>Молодежная политика</t>
  </si>
  <si>
    <t>Мероприятия по работе с семьей, детьми и молодежью</t>
  </si>
  <si>
    <t>52 0 31 82360</t>
  </si>
  <si>
    <t>Другие вопросы в области образования</t>
  </si>
  <si>
    <t>52 0 11 80040</t>
  </si>
  <si>
    <t>Учреждения, обеспечивающие деятельность органов местного самоуправления и муниципальных учреждений</t>
  </si>
  <si>
    <t>52 0 12 80720</t>
  </si>
  <si>
    <t>Социальные выплаты гражданам, кроме публичных нормативных обязательств</t>
  </si>
  <si>
    <t>Обеспечение сохранности жилых помещений, закрепленных за детьми-сиротами и детьми, оставшимися без попечения родителей</t>
  </si>
  <si>
    <t>52 0 21 16710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</si>
  <si>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</si>
  <si>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52 0 12 14780</t>
  </si>
  <si>
    <t xml:space="preserve">Выплата единовременного пособия при всех формах устройства детей, лишенных родительского попечения, в семью </t>
  </si>
  <si>
    <t>52 0 22 52600</t>
  </si>
  <si>
    <t>Финансовое управление администрации Клетнянского района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</si>
  <si>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</si>
  <si>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53 0 11 80040</t>
  </si>
  <si>
    <t>Резервные фонды</t>
  </si>
  <si>
    <t>Резервные средства</t>
  </si>
  <si>
    <t>870</t>
  </si>
  <si>
    <t xml:space="preserve">Межбюджетные трансферты общего характера бюджетам бюджетной системы Российской Федерации 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</si>
  <si>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</si>
  <si>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</si>
  <si>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53 0 12 83020</t>
  </si>
  <si>
    <t xml:space="preserve">Дотации             </t>
  </si>
  <si>
    <t>510</t>
  </si>
  <si>
    <t>Иные дотации</t>
  </si>
  <si>
    <t>Поддержка мер по обеспечению сбалансированности  бюджетов поселений</t>
  </si>
  <si>
    <t>Дотации</t>
  </si>
  <si>
    <t>Клетнянский районный Совет народных депутатов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</si>
  <si>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</si>
  <si>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70 0 00 80040</t>
  </si>
  <si>
    <t>Контрольно-счетная палата Клетнянского муниципального района</t>
  </si>
  <si>
    <t>Обеспечение деятельности руководителя контрольно-счетного органа муниципального образования и его заместителей</t>
  </si>
  <si>
    <t>70 0 00 80050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</si>
  <si>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внешнего муниципального финансового контроля</t>
  </si>
  <si>
    <t>70 0 00 84200</t>
  </si>
  <si>
    <t>ВСЕГО РАСХОДОВ</t>
  </si>
  <si>
    <t>МП</t>
  </si>
  <si>
    <t>ППМП</t>
  </si>
  <si>
    <t>ОМ</t>
  </si>
  <si>
    <t>ГРБС</t>
  </si>
  <si>
    <t>НР</t>
  </si>
  <si>
    <t>2019 год</t>
  </si>
  <si>
    <t xml:space="preserve">Создание условий для эффективной деятельности главы и аппарата исполнительно-распорядительного органа муниципального образования </t>
  </si>
  <si>
    <t>12020</t>
  </si>
  <si>
    <t>17900</t>
  </si>
  <si>
    <t xml:space="preserve">Повышение защиты населения и территории Клетнянского района от чрезвычайных ситуаций природного и техногенного характера </t>
  </si>
  <si>
    <t>11270</t>
  </si>
  <si>
    <t>S1270</t>
  </si>
  <si>
    <t>Повышение качества и доступности предоставления муниципальных услуг в Клетнянском районе</t>
  </si>
  <si>
    <t>Обеспечение первичного воинского учета на территориях, где отсутствуют военные комиссариаты</t>
  </si>
  <si>
    <t>15</t>
  </si>
  <si>
    <t>Предупреждение и ликвидация заразных и иных болезней</t>
  </si>
  <si>
    <t>21</t>
  </si>
  <si>
    <t>12510</t>
  </si>
  <si>
    <t>Газификация Клетнянского района; содействие реформированию жилищно-коммунального хозяйства; создание благоприятных условий проживания граждан</t>
  </si>
  <si>
    <t>31</t>
  </si>
  <si>
    <t>Обеспечение реализации отдельных государственных полномочий Брянской области, включая переданные на муниципальный уровень полномочия</t>
  </si>
  <si>
    <t>41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</si>
  <si>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</si>
  <si>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51200</t>
  </si>
  <si>
    <t>Обеспечение устойчивой работы и развития автотранспортного комплекса</t>
  </si>
  <si>
    <t>51</t>
  </si>
  <si>
    <t xml:space="preserve">Субсидии юридическим лицам (кроме некоммерческих организаций), индивидуальным предпринимателям, физическим лицам </t>
  </si>
  <si>
    <t>Повышение эффективности и безопасности функционирования автомобильных дорог общего пользования местного значения</t>
  </si>
  <si>
    <t>61</t>
  </si>
  <si>
    <t>Создание условий для развития сельского хозяйства на территории района</t>
  </si>
  <si>
    <t>Обеспечение свободы творчества и прав граждан на участие в культурной жизни, на равный доступ к культурным ценностям</t>
  </si>
  <si>
    <t>14210</t>
  </si>
  <si>
    <t>Укрепление общественной безопасности, вовлечение в эту деятельность государственных и муниципальных органов, общественных формирований и населения</t>
  </si>
  <si>
    <t>Развитие физической культуры и спорта на территории Клетнянского района</t>
  </si>
  <si>
    <t>Осуществление мер улучшению положения отдельных категорий граждан</t>
  </si>
  <si>
    <t>Защита прав и законных интересов несовершеннолетних, лиц из числа детей-сирот и детей, оставшихся без попечения родителей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</si>
  <si>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</si>
  <si>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50820</t>
  </si>
  <si>
    <t>R0820</t>
  </si>
  <si>
    <t>Осуществление муниципальной поддержки молодых семей в улучшении жилищных условий</t>
  </si>
  <si>
    <t>Реализация муниципальной политики в сфере образования на территории Клетнянского района</t>
  </si>
  <si>
    <t>14700</t>
  </si>
  <si>
    <t>14710</t>
  </si>
  <si>
    <t>14780</t>
  </si>
  <si>
    <t>Реализация мер государственной поддержки работников образования</t>
  </si>
  <si>
    <t>00</t>
  </si>
  <si>
    <t>14770</t>
  </si>
  <si>
    <t>16710</t>
  </si>
  <si>
    <t>Реализация мероприятий, направленных на повышение социального статуса семьи и укрепление семейных ценностей</t>
  </si>
  <si>
    <t>22</t>
  </si>
  <si>
    <t>Выплата единовременного пособия при всех формах устройства детей, лишенных родительского попечения, в семью</t>
  </si>
  <si>
    <t>52600</t>
  </si>
  <si>
    <t>Создание условий эффективной самореализации молодежи</t>
  </si>
  <si>
    <t>Проведение оздоровительной кампании детей и молодежи</t>
  </si>
  <si>
    <t>32</t>
  </si>
  <si>
    <t>14790</t>
  </si>
  <si>
    <t>S4790</t>
  </si>
  <si>
    <t>Обеспечение финансовой устойчивости бюджетной системы Клетнянского района путем проведения сбалансированной финансовой политики</t>
  </si>
  <si>
    <t>Создание условий для эффективного и ответственного управления муниципальными финансами</t>
  </si>
  <si>
    <t>15840</t>
  </si>
  <si>
    <t>Поддержка мер по обеспечению сбалансированности бюджетов поселений</t>
  </si>
  <si>
    <t xml:space="preserve">Непрограммная деятельность </t>
  </si>
  <si>
    <t>80020</t>
  </si>
  <si>
    <t>80040</t>
  </si>
  <si>
    <t>84220</t>
  </si>
  <si>
    <t>80070</t>
  </si>
  <si>
    <t>81410</t>
  </si>
  <si>
    <t>80900</t>
  </si>
  <si>
    <t>80920</t>
  </si>
  <si>
    <t>83260</t>
  </si>
  <si>
    <t>80700</t>
  </si>
  <si>
    <t>80710</t>
  </si>
  <si>
    <t>83320</t>
  </si>
  <si>
    <t>81630</t>
  </si>
  <si>
    <t>51 0 51 83360</t>
  </si>
  <si>
    <t>83360</t>
  </si>
  <si>
    <t>51 0 61 83740</t>
  </si>
  <si>
    <t xml:space="preserve"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поселений, а также осуществление иных полномочий в области использования автомобильных дорог и осуществление дорожной деятельности </t>
  </si>
  <si>
    <t>83740</t>
  </si>
  <si>
    <t>81830</t>
  </si>
  <si>
    <t>83760</t>
  </si>
  <si>
    <t>81680</t>
  </si>
  <si>
    <t>83710</t>
  </si>
  <si>
    <t>80450</t>
  </si>
  <si>
    <t>80480</t>
  </si>
  <si>
    <t>84260</t>
  </si>
  <si>
    <t>82400</t>
  </si>
  <si>
    <t>81150</t>
  </si>
  <si>
    <t>82450</t>
  </si>
  <si>
    <t>83050</t>
  </si>
  <si>
    <t>82300</t>
  </si>
  <si>
    <t>82310</t>
  </si>
  <si>
    <t>84290</t>
  </si>
  <si>
    <t>82320</t>
  </si>
  <si>
    <t>51 0 31 83710</t>
  </si>
  <si>
    <t>13,  06</t>
  </si>
  <si>
    <t>01,   10</t>
  </si>
  <si>
    <t>80300</t>
  </si>
  <si>
    <t>82350</t>
  </si>
  <si>
    <t xml:space="preserve">Мероприятия по развитию образования </t>
  </si>
  <si>
    <t>82330</t>
  </si>
  <si>
    <t>82430</t>
  </si>
  <si>
    <t>80310</t>
  </si>
  <si>
    <t>80320</t>
  </si>
  <si>
    <t>82360</t>
  </si>
  <si>
    <t>80720</t>
  </si>
  <si>
    <t>53 0 12 15840</t>
  </si>
  <si>
    <t>70 0 00 83030</t>
  </si>
  <si>
    <t>2020 год</t>
  </si>
  <si>
    <t>51 0 31 L5670</t>
  </si>
  <si>
    <t>L5670</t>
  </si>
  <si>
    <t>83020</t>
  </si>
  <si>
    <t>84200</t>
  </si>
  <si>
    <t>80050</t>
  </si>
  <si>
    <t>рублей</t>
  </si>
  <si>
    <t>Приложение 1</t>
  </si>
  <si>
    <t>Приложение 2</t>
  </si>
  <si>
    <t>Повышение доступности и качества предоставления дошкольного, общего образования, дополнительного образования детей</t>
  </si>
  <si>
    <t>L4970</t>
  </si>
  <si>
    <t>51 6 11 L4970</t>
  </si>
  <si>
    <t>Обеспечение реализации полномочий Клетнянского муниципального района на 2015 - 2020 годы</t>
  </si>
  <si>
    <t>Подпрограмма "Развитие сельского хозяйства в Клетнянском районе" (2015-2020 годы)</t>
  </si>
  <si>
    <t>Подпрограмма "Культура Клетнянского района на 2015-2020 годы"</t>
  </si>
  <si>
    <t>Подпрограмма "Развитие молодежной политики, физической культуры и спорта Клетнянского района" (2015-2020 годы)</t>
  </si>
  <si>
    <t>Подпрограмма "Комплексные меры противодействия злоупотреблению наркотиками и их незаконному обороту" (2015-2020 годы)</t>
  </si>
  <si>
    <t>Подпрограмма "Социальная политика Клетнянского района" (2015-2020 годы)</t>
  </si>
  <si>
    <t>Подпрограмма "Обеспечение жильем молодых семей  Клетнянского района на 2015-2020 годы"</t>
  </si>
  <si>
    <t>Развитие системы образования Клетнянского муниципального  района на 2015-2020 годы</t>
  </si>
  <si>
    <t>Управление муниципальными финансами муниципального образования "Клетнянский муниципальный район" на 2015-2020 годы</t>
  </si>
  <si>
    <t>83270</t>
  </si>
  <si>
    <t>R4970</t>
  </si>
  <si>
    <t>51 6 11 R4970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</si>
  <si>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(организация и осуществление деятельности по опеке и попечительству)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</si>
  <si>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</t>
  </si>
  <si>
    <t xml:space="preserve"> 52 0 21 16723</t>
  </si>
  <si>
    <t xml:space="preserve"> 52 0 21 16721</t>
  </si>
  <si>
    <t xml:space="preserve"> 52 0 21 16722</t>
  </si>
  <si>
    <t>16721</t>
  </si>
  <si>
    <t>16722</t>
  </si>
  <si>
    <t>16723</t>
  </si>
  <si>
    <t>Компенсация транспортным организациям части потерь в доходах и (или) возмещение затрат, возникающих в результате регулирования тарифов на перевозку пассажиров  пассажирским транспортом по муниципальным маршрутам регулярных перевозок</t>
  </si>
  <si>
    <t xml:space="preserve">Устойчивое развитие сельских территорий 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</si>
  <si>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родителям)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</si>
  <si>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(подготовка лиц, желающих принять на воспитание в свою семью ребенка, оставшегося без попечения родителей)</t>
  </si>
  <si>
    <t xml:space="preserve">Реализация государственных полномочий Брянской области по расчету и предоставлению дотаций на выравнивание бюджетной обеспеченности поселений </t>
  </si>
  <si>
    <t xml:space="preserve">Информационное обеспечение деятельности органов местного самоуправления </t>
  </si>
  <si>
    <t>Повышение энергетической эффективности и обеспечения энергосбережения</t>
  </si>
  <si>
    <t>R5670</t>
  </si>
  <si>
    <t>Софинансирование объектов капитальных вложений муниципальной собственности за счет средств местного бюджета</t>
  </si>
  <si>
    <t>На 01.03.18.</t>
  </si>
  <si>
    <t>51 0 31 R5670</t>
  </si>
  <si>
    <t xml:space="preserve">Устойчивое развитие сельских территорий 
</t>
  </si>
  <si>
    <t>Изм.на 2018 от 21.02.18.</t>
  </si>
  <si>
    <t>Эксплуатация и содержание имущества, находящегося в муниципальной собственности, арендованного недвижимого имущества</t>
  </si>
  <si>
    <t>51 0 11 80930</t>
  </si>
  <si>
    <t>80930</t>
  </si>
  <si>
    <t>Мероприятия по охране, сохранению и популяризации культурного наследия</t>
  </si>
  <si>
    <t>51 2 11 82410</t>
  </si>
  <si>
    <t>82410</t>
  </si>
  <si>
    <t>Разработка (актуализация) документов стратегического планирования и прогнозирования</t>
  </si>
  <si>
    <t>51 0 11 83390</t>
  </si>
  <si>
    <t>83390</t>
  </si>
  <si>
    <t>51 2 11 L4670</t>
  </si>
  <si>
    <t>L4670</t>
  </si>
  <si>
    <t>S4240</t>
  </si>
  <si>
    <t>51 2 11 S4240</t>
  </si>
  <si>
    <t>Мероприятия в сфере коммунального хозяйства</t>
  </si>
  <si>
    <t>51 0 31 81740</t>
  </si>
  <si>
    <t>81740</t>
  </si>
  <si>
    <t>Утв-но 2018 год</t>
  </si>
  <si>
    <t>51 2 11 L5190</t>
  </si>
  <si>
    <t>L5190</t>
  </si>
  <si>
    <t>830</t>
  </si>
  <si>
    <t>Исполнение судебных актов</t>
  </si>
  <si>
    <t>52 0 12 L0970</t>
  </si>
  <si>
    <t>L0970</t>
  </si>
  <si>
    <t>Изм.на 2018 от 23.05.18.</t>
  </si>
  <si>
    <t xml:space="preserve">Создание в общеобразовательных организациях, расположенных в сельской местности, условий для занятий физической культурой и спортом 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</si>
  <si>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</si>
  <si>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Реализация мероприятий по обеспечению жильем молодых семей</t>
  </si>
  <si>
    <t xml:space="preserve">Поддержка отрасли культуры </t>
  </si>
  <si>
    <t>Ут.план на 01.03.18.</t>
  </si>
  <si>
    <t>Ут.план на 01.06.18.</t>
  </si>
  <si>
    <t>На 01.06.18.</t>
  </si>
  <si>
    <t>Создание (развитие) многофункциональных центров предоставления государственных и муниципальных услуг на территории Брянской области</t>
  </si>
  <si>
    <t>51 0 14 S8640</t>
  </si>
  <si>
    <t>S8640</t>
  </si>
  <si>
    <t xml:space="preserve">Отдельные мероприятия по развитию культуры, культурного наследия, туризма, обеспечению устойчивого развития социально-культурных составляющих качества жизни </t>
  </si>
  <si>
    <t xml:space="preserve">Мероприятия по проведению оздоровительной кампании детей </t>
  </si>
  <si>
    <t>Отдельные мероприятия по развитию культуры, культурного наследия, туризма, обеспечению устойчивого развития социально-культурных составляющих качества жизни</t>
  </si>
  <si>
    <t>52 0 12 S7640</t>
  </si>
  <si>
    <t>Отдельные мероприятия по развитию спорта</t>
  </si>
  <si>
    <t>S7640</t>
  </si>
  <si>
    <t>83030</t>
  </si>
  <si>
    <t>Изм.на 2018 от  28.09.18.</t>
  </si>
  <si>
    <t>51 2 11 S5870</t>
  </si>
  <si>
    <t xml:space="preserve">Реализация программ (проектов) инициативного бюджетирования </t>
  </si>
  <si>
    <t>Ут.план на 01.10.18.</t>
  </si>
  <si>
    <t>На 01.10.18.</t>
  </si>
  <si>
    <t>S5870</t>
  </si>
  <si>
    <t>На 01.11.18.</t>
  </si>
  <si>
    <t>Ут.план на 01.11.18.</t>
  </si>
  <si>
    <t>Изм.на 2018 от  17.10.18.</t>
  </si>
  <si>
    <t>53 0 11 84400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</si>
  <si>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</si>
  <si>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 xml:space="preserve">Приобретение автомобильного транспорта общего пользования </t>
  </si>
  <si>
    <t>51 0 51 S8440</t>
  </si>
  <si>
    <t>S8440</t>
  </si>
  <si>
    <t>52 0 21 83410</t>
  </si>
  <si>
    <t>83410</t>
  </si>
  <si>
    <t>Приобретение, установка и техническое обслуживание программного и технического обеспечения, аттестация рабочих мест</t>
  </si>
  <si>
    <t>к Решению Клетнянского районного Совета народных депутатов О внесении изменений в Решение районного Совета народных депутатов "О бюджете муниципального образования "Клетнянский муниципальный район" на 2018 год и на плановый период 2019 и 2020 годов "</t>
  </si>
  <si>
    <t>Изменение распределения бюджетных ассигнований по ведомственной структуре расходов бюджета муниципального образования "Клетнянский муниципальный район" на 2018 год и на плановый период 2019 и 2020 годов</t>
  </si>
  <si>
    <t>2021 год</t>
  </si>
  <si>
    <t>2022 год</t>
  </si>
  <si>
    <t>2023 год</t>
  </si>
  <si>
    <t>2024 год</t>
  </si>
  <si>
    <t>2025 год</t>
  </si>
  <si>
    <t>2026 год</t>
  </si>
  <si>
    <t>2027 год</t>
  </si>
  <si>
    <t>Приложение 6.5</t>
  </si>
  <si>
    <t>84400</t>
  </si>
  <si>
    <t>20207 год</t>
  </si>
  <si>
    <t>Изменение распределения расходов бюджета муниципального образования "Клетнянский муниципальный район" по целевым статьям (муниципальным программам и непрограммным направлениям деятельности), группам и подгруппам видов расходов на 2018 год и плановый период 2019 и 2020 годов</t>
  </si>
  <si>
    <t>Приложение 7.5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</si>
</sst>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2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vertical="top" wrapText="1"/>
    </xf>
    <xf numFmtId="4" fontId="2" fillId="0" borderId="2" xfId="0" applyNumberFormat="1" applyFont="1" applyFill="1" applyBorder="1" applyAlignment="1">
      <alignment vertical="top" wrapText="1"/>
    </xf>
    <xf numFmtId="0" fontId="3" fillId="0" borderId="2" xfId="0" applyFont="1" applyFill="1" applyBorder="1" applyAlignment="1">
      <alignment vertical="top" wrapText="1"/>
    </xf>
    <xf numFmtId="4" fontId="3" fillId="0" borderId="2" xfId="0" applyNumberFormat="1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left" vertical="top" wrapText="1"/>
    </xf>
    <xf numFmtId="4" fontId="3" fillId="0" borderId="2" xfId="0" applyNumberFormat="1" applyFont="1" applyFill="1" applyBorder="1" applyAlignment="1">
      <alignment horizontal="right"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center" vertical="top" wrapText="1"/>
    </xf>
    <xf numFmtId="49" fontId="3" fillId="0" borderId="2" xfId="0" applyNumberFormat="1" applyFont="1" applyFill="1" applyBorder="1" applyAlignment="1">
      <alignment horizontal="center" vertical="top" wrapText="1"/>
    </xf>
    <xf numFmtId="49" fontId="3" fillId="0" borderId="2" xfId="0" applyNumberFormat="1" applyFont="1" applyFill="1" applyBorder="1" applyAlignment="1">
      <alignment horizontal="center" vertical="top"/>
    </xf>
    <xf numFmtId="4" fontId="3" fillId="0" borderId="2" xfId="0" applyNumberFormat="1" applyFont="1" applyFill="1" applyBorder="1" applyAlignment="1">
      <alignment vertical="top"/>
    </xf>
    <xf numFmtId="0" fontId="2" fillId="0" borderId="2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vertical="top" wrapText="1"/>
    </xf>
    <xf numFmtId="49" fontId="3" fillId="0" borderId="0" xfId="0" applyNumberFormat="1" applyFont="1" applyFill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vertical="top"/>
    </xf>
    <xf numFmtId="49" fontId="3" fillId="0" borderId="1" xfId="0" applyNumberFormat="1" applyFont="1" applyFill="1" applyBorder="1" applyAlignment="1">
      <alignment horizontal="center" vertical="top"/>
    </xf>
    <xf numFmtId="4" fontId="3" fillId="0" borderId="0" xfId="0" applyNumberFormat="1" applyFont="1" applyFill="1" applyAlignment="1">
      <alignment horizontal="center" vertical="top"/>
    </xf>
    <xf numFmtId="49" fontId="3" fillId="0" borderId="0" xfId="0" applyNumberFormat="1" applyFont="1" applyFill="1" applyAlignment="1">
      <alignment vertical="top"/>
    </xf>
    <xf numFmtId="0" fontId="3" fillId="0" borderId="4" xfId="0" applyFont="1" applyFill="1" applyBorder="1" applyAlignment="1">
      <alignment horizontal="center" vertical="top" wrapText="1"/>
    </xf>
    <xf numFmtId="4" fontId="3" fillId="0" borderId="2" xfId="0" applyNumberFormat="1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left" vertical="top" wrapText="1"/>
    </xf>
    <xf numFmtId="49" fontId="2" fillId="0" borderId="2" xfId="0" applyNumberFormat="1" applyFont="1" applyFill="1" applyBorder="1" applyAlignment="1">
      <alignment horizontal="center" vertical="top"/>
    </xf>
    <xf numFmtId="4" fontId="2" fillId="0" borderId="2" xfId="0" applyNumberFormat="1" applyFont="1" applyFill="1" applyBorder="1" applyAlignment="1">
      <alignment vertical="top"/>
    </xf>
    <xf numFmtId="0" fontId="2" fillId="0" borderId="0" xfId="0" applyFont="1" applyFill="1" applyAlignment="1">
      <alignment vertical="top"/>
    </xf>
    <xf numFmtId="0" fontId="3" fillId="0" borderId="3" xfId="0" applyFont="1" applyFill="1" applyBorder="1" applyAlignment="1">
      <alignment vertical="top" wrapText="1"/>
    </xf>
    <xf numFmtId="0" fontId="3" fillId="0" borderId="4" xfId="0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vertical="top"/>
    </xf>
    <xf numFmtId="4" fontId="5" fillId="0" borderId="2" xfId="0" applyNumberFormat="1" applyFont="1" applyFill="1" applyBorder="1" applyAlignment="1">
      <alignment vertical="top"/>
    </xf>
    <xf numFmtId="0" fontId="2" fillId="0" borderId="3" xfId="0" applyFont="1" applyFill="1" applyBorder="1" applyAlignment="1">
      <alignment vertical="top"/>
    </xf>
    <xf numFmtId="0" fontId="2" fillId="0" borderId="2" xfId="0" applyFont="1" applyFill="1" applyBorder="1" applyAlignment="1">
      <alignment vertical="top"/>
    </xf>
    <xf numFmtId="49" fontId="2" fillId="0" borderId="2" xfId="0" applyNumberFormat="1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vertical="top"/>
    </xf>
    <xf numFmtId="4" fontId="2" fillId="0" borderId="2" xfId="0" applyNumberFormat="1" applyFont="1" applyFill="1" applyBorder="1" applyAlignment="1">
      <alignment horizontal="right" vertical="top"/>
    </xf>
    <xf numFmtId="0" fontId="4" fillId="0" borderId="0" xfId="0" applyFont="1" applyFill="1" applyAlignment="1">
      <alignment vertical="top"/>
    </xf>
    <xf numFmtId="49" fontId="2" fillId="0" borderId="2" xfId="0" applyNumberFormat="1" applyFont="1" applyFill="1" applyBorder="1" applyAlignment="1">
      <alignment horizontal="left" vertical="top" wrapText="1"/>
    </xf>
    <xf numFmtId="4" fontId="2" fillId="0" borderId="2" xfId="0" applyNumberFormat="1" applyFont="1" applyFill="1" applyBorder="1" applyAlignment="1">
      <alignment horizontal="right" vertical="top" wrapText="1"/>
    </xf>
    <xf numFmtId="0" fontId="2" fillId="0" borderId="2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center" vertical="top"/>
    </xf>
    <xf numFmtId="0" fontId="3" fillId="0" borderId="5" xfId="0" applyFont="1" applyFill="1" applyBorder="1" applyAlignment="1">
      <alignment vertical="top" wrapText="1"/>
    </xf>
    <xf numFmtId="0" fontId="3" fillId="0" borderId="4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center" vertical="top"/>
    </xf>
    <xf numFmtId="0" fontId="3" fillId="0" borderId="0" xfId="0" applyFont="1" applyFill="1" applyAlignment="1">
      <alignment wrapText="1"/>
    </xf>
    <xf numFmtId="4" fontId="3" fillId="0" borderId="2" xfId="0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top" wrapText="1"/>
    </xf>
    <xf numFmtId="49" fontId="3" fillId="0" borderId="0" xfId="0" applyNumberFormat="1" applyFont="1" applyFill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0066"/>
      <color rgb="FFFFCCCC"/>
      <color rgb="FFFFCC99"/>
      <color rgb="FFFFFFCC"/>
      <color rgb="FFFFCCFF"/>
      <color rgb="FFCCFF99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8;&#1079;&#1084;.&#1088;&#1077;&#1096;&#1077;&#1085;&#1080;&#1081;%202018/&#1048;&#1079;&#1084;&#1077;&#1085;&#1077;&#1085;&#1080;&#1103;%202018/&#1056;&#1077;&#1096;&#1077;&#1085;&#1080;&#1077;%20+&#1087;&#1088;&#1080;&#1083;&#1086;&#1078;&#1077;&#1085;&#1080;&#1103;/&#1052;&#1086;&#1103;%20&#1088;&#1072;&#1089;&#1096;&#1080;&#1088;&#1077;&#1085;&#1085;&#1072;&#1103;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11"/>
      <sheetName val="211+213 всего"/>
      <sheetName val="211,213 аппарат"/>
      <sheetName val="211,213 др."/>
      <sheetName val="212"/>
      <sheetName val="221"/>
      <sheetName val="223"/>
      <sheetName val="224"/>
      <sheetName val="225"/>
      <sheetName val="226"/>
      <sheetName val="242"/>
      <sheetName val="251"/>
      <sheetName val="260"/>
      <sheetName val="263 пенсии"/>
      <sheetName val="290 налоги"/>
      <sheetName val="290"/>
      <sheetName val="310"/>
      <sheetName val="340"/>
      <sheetName val="пит.ДДУ"/>
      <sheetName val="запчасти"/>
      <sheetName val="пит.шк."/>
      <sheetName val="ОБ"/>
      <sheetName val="Меропр."/>
      <sheetName val="Инвест"/>
      <sheetName val="От пос"/>
      <sheetName val="Пров"/>
      <sheetName val="АКР"/>
      <sheetName val="РУО"/>
      <sheetName val="Финупр"/>
      <sheetName val="Совет"/>
      <sheetName val="КСП"/>
      <sheetName val="Свод по учр"/>
      <sheetName val="Лист2"/>
      <sheetName val="Прил ВС"/>
      <sheetName val="Лист3"/>
      <sheetName val="ПС"/>
      <sheetName val="ФС"/>
      <sheetName val="Дох"/>
      <sheetName val="Поселениям"/>
      <sheetName val="Ожид.2016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>
        <row r="13">
          <cell r="L13">
            <v>159993550.81931198</v>
          </cell>
          <cell r="M13">
            <v>159993603.20999998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66"/>
  </sheetPr>
  <dimension ref="A1:DO875"/>
  <sheetViews>
    <sheetView zoomScale="90" zoomScaleNormal="90" workbookViewId="0">
      <pane xSplit="9" ySplit="9" topLeftCell="AT18" activePane="bottomRight" state="frozen"/>
      <selection activeCell="J408" sqref="J408"/>
      <selection pane="topRight" activeCell="J408" sqref="J408"/>
      <selection pane="bottomLeft" activeCell="J408" sqref="J408"/>
      <selection pane="bottomRight" activeCell="A23" sqref="A23"/>
    </sheetView>
  </sheetViews>
  <sheetFormatPr defaultRowHeight="15.75" x14ac:dyDescent="0.25"/>
  <cols>
    <col min="1" max="1" width="40" style="15" customWidth="1"/>
    <col min="2" max="4" width="4" style="15" hidden="1" customWidth="1"/>
    <col min="5" max="5" width="5.140625" style="14" customWidth="1"/>
    <col min="6" max="7" width="4.140625" style="14" customWidth="1"/>
    <col min="8" max="8" width="14.7109375" style="15" customWidth="1"/>
    <col min="9" max="9" width="4.5703125" style="14" customWidth="1"/>
    <col min="10" max="10" width="14.5703125" style="15" hidden="1" customWidth="1"/>
    <col min="11" max="12" width="14.7109375" style="15" hidden="1" customWidth="1"/>
    <col min="13" max="13" width="12.5703125" style="15" hidden="1" customWidth="1"/>
    <col min="14" max="14" width="14.5703125" style="15" hidden="1" customWidth="1"/>
    <col min="15" max="15" width="12.7109375" style="15" hidden="1" customWidth="1"/>
    <col min="16" max="16" width="13.140625" style="15" hidden="1" customWidth="1"/>
    <col min="17" max="17" width="9.5703125" style="15" hidden="1" customWidth="1"/>
    <col min="18" max="18" width="14.5703125" style="15" hidden="1" customWidth="1"/>
    <col min="19" max="19" width="13.5703125" style="15" hidden="1" customWidth="1"/>
    <col min="20" max="20" width="14.140625" style="15" hidden="1" customWidth="1"/>
    <col min="21" max="21" width="12.85546875" style="15" hidden="1" customWidth="1"/>
    <col min="22" max="22" width="13.28515625" style="15" hidden="1" customWidth="1"/>
    <col min="23" max="23" width="13" style="15" hidden="1" customWidth="1"/>
    <col min="24" max="24" width="11.42578125" style="15" hidden="1" customWidth="1"/>
    <col min="25" max="25" width="4.7109375" style="15" hidden="1" customWidth="1"/>
    <col min="26" max="26" width="14.5703125" style="15" hidden="1" customWidth="1"/>
    <col min="27" max="27" width="13.28515625" style="15" hidden="1" customWidth="1"/>
    <col min="28" max="29" width="13.140625" style="15" hidden="1" customWidth="1"/>
    <col min="30" max="30" width="13.28515625" style="15" hidden="1" customWidth="1"/>
    <col min="31" max="31" width="11.85546875" style="15" hidden="1" customWidth="1"/>
    <col min="32" max="32" width="11.42578125" style="15" hidden="1" customWidth="1"/>
    <col min="33" max="33" width="10.42578125" style="15" hidden="1" customWidth="1"/>
    <col min="34" max="34" width="14.5703125" style="15" hidden="1" customWidth="1"/>
    <col min="35" max="36" width="12.85546875" style="15" hidden="1" customWidth="1"/>
    <col min="37" max="37" width="11.42578125" style="15" hidden="1" customWidth="1"/>
    <col min="38" max="38" width="15.42578125" style="15" hidden="1" customWidth="1"/>
    <col min="39" max="39" width="11" style="15" hidden="1" customWidth="1"/>
    <col min="40" max="40" width="13.7109375" style="15" hidden="1" customWidth="1"/>
    <col min="41" max="41" width="4.5703125" style="15" hidden="1" customWidth="1"/>
    <col min="42" max="42" width="14.5703125" style="15" hidden="1" customWidth="1"/>
    <col min="43" max="44" width="15.42578125" style="15" hidden="1" customWidth="1"/>
    <col min="45" max="45" width="13.5703125" style="15" hidden="1" customWidth="1"/>
    <col min="46" max="46" width="15.42578125" style="15" customWidth="1"/>
    <col min="47" max="48" width="12.28515625" style="15" hidden="1" customWidth="1"/>
    <col min="49" max="49" width="9" style="15" hidden="1" customWidth="1"/>
    <col min="50" max="50" width="14.5703125" style="15" hidden="1" customWidth="1"/>
    <col min="51" max="52" width="12.85546875" style="15" hidden="1" customWidth="1"/>
    <col min="53" max="53" width="11" style="15" hidden="1" customWidth="1"/>
    <col min="54" max="55" width="14.5703125" style="15" hidden="1" customWidth="1"/>
    <col min="56" max="57" width="12.42578125" style="15" customWidth="1"/>
    <col min="58" max="192" width="9.140625" style="15"/>
    <col min="193" max="193" width="1.42578125" style="15" customWidth="1"/>
    <col min="194" max="194" width="59.5703125" style="15" customWidth="1"/>
    <col min="195" max="195" width="9.140625" style="15" customWidth="1"/>
    <col min="196" max="197" width="3.85546875" style="15" customWidth="1"/>
    <col min="198" max="198" width="10.5703125" style="15" customWidth="1"/>
    <col min="199" max="199" width="3.85546875" style="15" customWidth="1"/>
    <col min="200" max="202" width="14.42578125" style="15" customWidth="1"/>
    <col min="203" max="203" width="4.140625" style="15" customWidth="1"/>
    <col min="204" max="204" width="15" style="15" customWidth="1"/>
    <col min="205" max="206" width="9.140625" style="15" customWidth="1"/>
    <col min="207" max="207" width="11.5703125" style="15" customWidth="1"/>
    <col min="208" max="208" width="18.140625" style="15" customWidth="1"/>
    <col min="209" max="209" width="13.140625" style="15" customWidth="1"/>
    <col min="210" max="210" width="12.28515625" style="15" customWidth="1"/>
    <col min="211" max="448" width="9.140625" style="15"/>
    <col min="449" max="449" width="1.42578125" style="15" customWidth="1"/>
    <col min="450" max="450" width="59.5703125" style="15" customWidth="1"/>
    <col min="451" max="451" width="9.140625" style="15" customWidth="1"/>
    <col min="452" max="453" width="3.85546875" style="15" customWidth="1"/>
    <col min="454" max="454" width="10.5703125" style="15" customWidth="1"/>
    <col min="455" max="455" width="3.85546875" style="15" customWidth="1"/>
    <col min="456" max="458" width="14.42578125" style="15" customWidth="1"/>
    <col min="459" max="459" width="4.140625" style="15" customWidth="1"/>
    <col min="460" max="460" width="15" style="15" customWidth="1"/>
    <col min="461" max="462" width="9.140625" style="15" customWidth="1"/>
    <col min="463" max="463" width="11.5703125" style="15" customWidth="1"/>
    <col min="464" max="464" width="18.140625" style="15" customWidth="1"/>
    <col min="465" max="465" width="13.140625" style="15" customWidth="1"/>
    <col min="466" max="466" width="12.28515625" style="15" customWidth="1"/>
    <col min="467" max="704" width="9.140625" style="15"/>
    <col min="705" max="705" width="1.42578125" style="15" customWidth="1"/>
    <col min="706" max="706" width="59.5703125" style="15" customWidth="1"/>
    <col min="707" max="707" width="9.140625" style="15" customWidth="1"/>
    <col min="708" max="709" width="3.85546875" style="15" customWidth="1"/>
    <col min="710" max="710" width="10.5703125" style="15" customWidth="1"/>
    <col min="711" max="711" width="3.85546875" style="15" customWidth="1"/>
    <col min="712" max="714" width="14.42578125" style="15" customWidth="1"/>
    <col min="715" max="715" width="4.140625" style="15" customWidth="1"/>
    <col min="716" max="716" width="15" style="15" customWidth="1"/>
    <col min="717" max="718" width="9.140625" style="15" customWidth="1"/>
    <col min="719" max="719" width="11.5703125" style="15" customWidth="1"/>
    <col min="720" max="720" width="18.140625" style="15" customWidth="1"/>
    <col min="721" max="721" width="13.140625" style="15" customWidth="1"/>
    <col min="722" max="722" width="12.28515625" style="15" customWidth="1"/>
    <col min="723" max="960" width="9.140625" style="15"/>
    <col min="961" max="961" width="1.42578125" style="15" customWidth="1"/>
    <col min="962" max="962" width="59.5703125" style="15" customWidth="1"/>
    <col min="963" max="963" width="9.140625" style="15" customWidth="1"/>
    <col min="964" max="965" width="3.85546875" style="15" customWidth="1"/>
    <col min="966" max="966" width="10.5703125" style="15" customWidth="1"/>
    <col min="967" max="967" width="3.85546875" style="15" customWidth="1"/>
    <col min="968" max="970" width="14.42578125" style="15" customWidth="1"/>
    <col min="971" max="971" width="4.140625" style="15" customWidth="1"/>
    <col min="972" max="972" width="15" style="15" customWidth="1"/>
    <col min="973" max="974" width="9.140625" style="15" customWidth="1"/>
    <col min="975" max="975" width="11.5703125" style="15" customWidth="1"/>
    <col min="976" max="976" width="18.140625" style="15" customWidth="1"/>
    <col min="977" max="977" width="13.140625" style="15" customWidth="1"/>
    <col min="978" max="978" width="12.28515625" style="15" customWidth="1"/>
    <col min="979" max="1216" width="9.140625" style="15"/>
    <col min="1217" max="1217" width="1.42578125" style="15" customWidth="1"/>
    <col min="1218" max="1218" width="59.5703125" style="15" customWidth="1"/>
    <col min="1219" max="1219" width="9.140625" style="15" customWidth="1"/>
    <col min="1220" max="1221" width="3.85546875" style="15" customWidth="1"/>
    <col min="1222" max="1222" width="10.5703125" style="15" customWidth="1"/>
    <col min="1223" max="1223" width="3.85546875" style="15" customWidth="1"/>
    <col min="1224" max="1226" width="14.42578125" style="15" customWidth="1"/>
    <col min="1227" max="1227" width="4.140625" style="15" customWidth="1"/>
    <col min="1228" max="1228" width="15" style="15" customWidth="1"/>
    <col min="1229" max="1230" width="9.140625" style="15" customWidth="1"/>
    <col min="1231" max="1231" width="11.5703125" style="15" customWidth="1"/>
    <col min="1232" max="1232" width="18.140625" style="15" customWidth="1"/>
    <col min="1233" max="1233" width="13.140625" style="15" customWidth="1"/>
    <col min="1234" max="1234" width="12.28515625" style="15" customWidth="1"/>
    <col min="1235" max="1472" width="9.140625" style="15"/>
    <col min="1473" max="1473" width="1.42578125" style="15" customWidth="1"/>
    <col min="1474" max="1474" width="59.5703125" style="15" customWidth="1"/>
    <col min="1475" max="1475" width="9.140625" style="15" customWidth="1"/>
    <col min="1476" max="1477" width="3.85546875" style="15" customWidth="1"/>
    <col min="1478" max="1478" width="10.5703125" style="15" customWidth="1"/>
    <col min="1479" max="1479" width="3.85546875" style="15" customWidth="1"/>
    <col min="1480" max="1482" width="14.42578125" style="15" customWidth="1"/>
    <col min="1483" max="1483" width="4.140625" style="15" customWidth="1"/>
    <col min="1484" max="1484" width="15" style="15" customWidth="1"/>
    <col min="1485" max="1486" width="9.140625" style="15" customWidth="1"/>
    <col min="1487" max="1487" width="11.5703125" style="15" customWidth="1"/>
    <col min="1488" max="1488" width="18.140625" style="15" customWidth="1"/>
    <col min="1489" max="1489" width="13.140625" style="15" customWidth="1"/>
    <col min="1490" max="1490" width="12.28515625" style="15" customWidth="1"/>
    <col min="1491" max="1728" width="9.140625" style="15"/>
    <col min="1729" max="1729" width="1.42578125" style="15" customWidth="1"/>
    <col min="1730" max="1730" width="59.5703125" style="15" customWidth="1"/>
    <col min="1731" max="1731" width="9.140625" style="15" customWidth="1"/>
    <col min="1732" max="1733" width="3.85546875" style="15" customWidth="1"/>
    <col min="1734" max="1734" width="10.5703125" style="15" customWidth="1"/>
    <col min="1735" max="1735" width="3.85546875" style="15" customWidth="1"/>
    <col min="1736" max="1738" width="14.42578125" style="15" customWidth="1"/>
    <col min="1739" max="1739" width="4.140625" style="15" customWidth="1"/>
    <col min="1740" max="1740" width="15" style="15" customWidth="1"/>
    <col min="1741" max="1742" width="9.140625" style="15" customWidth="1"/>
    <col min="1743" max="1743" width="11.5703125" style="15" customWidth="1"/>
    <col min="1744" max="1744" width="18.140625" style="15" customWidth="1"/>
    <col min="1745" max="1745" width="13.140625" style="15" customWidth="1"/>
    <col min="1746" max="1746" width="12.28515625" style="15" customWidth="1"/>
    <col min="1747" max="1984" width="9.140625" style="15"/>
    <col min="1985" max="1985" width="1.42578125" style="15" customWidth="1"/>
    <col min="1986" max="1986" width="59.5703125" style="15" customWidth="1"/>
    <col min="1987" max="1987" width="9.140625" style="15" customWidth="1"/>
    <col min="1988" max="1989" width="3.85546875" style="15" customWidth="1"/>
    <col min="1990" max="1990" width="10.5703125" style="15" customWidth="1"/>
    <col min="1991" max="1991" width="3.85546875" style="15" customWidth="1"/>
    <col min="1992" max="1994" width="14.42578125" style="15" customWidth="1"/>
    <col min="1995" max="1995" width="4.140625" style="15" customWidth="1"/>
    <col min="1996" max="1996" width="15" style="15" customWidth="1"/>
    <col min="1997" max="1998" width="9.140625" style="15" customWidth="1"/>
    <col min="1999" max="1999" width="11.5703125" style="15" customWidth="1"/>
    <col min="2000" max="2000" width="18.140625" style="15" customWidth="1"/>
    <col min="2001" max="2001" width="13.140625" style="15" customWidth="1"/>
    <col min="2002" max="2002" width="12.28515625" style="15" customWidth="1"/>
    <col min="2003" max="2240" width="9.140625" style="15"/>
    <col min="2241" max="2241" width="1.42578125" style="15" customWidth="1"/>
    <col min="2242" max="2242" width="59.5703125" style="15" customWidth="1"/>
    <col min="2243" max="2243" width="9.140625" style="15" customWidth="1"/>
    <col min="2244" max="2245" width="3.85546875" style="15" customWidth="1"/>
    <col min="2246" max="2246" width="10.5703125" style="15" customWidth="1"/>
    <col min="2247" max="2247" width="3.85546875" style="15" customWidth="1"/>
    <col min="2248" max="2250" width="14.42578125" style="15" customWidth="1"/>
    <col min="2251" max="2251" width="4.140625" style="15" customWidth="1"/>
    <col min="2252" max="2252" width="15" style="15" customWidth="1"/>
    <col min="2253" max="2254" width="9.140625" style="15" customWidth="1"/>
    <col min="2255" max="2255" width="11.5703125" style="15" customWidth="1"/>
    <col min="2256" max="2256" width="18.140625" style="15" customWidth="1"/>
    <col min="2257" max="2257" width="13.140625" style="15" customWidth="1"/>
    <col min="2258" max="2258" width="12.28515625" style="15" customWidth="1"/>
    <col min="2259" max="2496" width="9.140625" style="15"/>
    <col min="2497" max="2497" width="1.42578125" style="15" customWidth="1"/>
    <col min="2498" max="2498" width="59.5703125" style="15" customWidth="1"/>
    <col min="2499" max="2499" width="9.140625" style="15" customWidth="1"/>
    <col min="2500" max="2501" width="3.85546875" style="15" customWidth="1"/>
    <col min="2502" max="2502" width="10.5703125" style="15" customWidth="1"/>
    <col min="2503" max="2503" width="3.85546875" style="15" customWidth="1"/>
    <col min="2504" max="2506" width="14.42578125" style="15" customWidth="1"/>
    <col min="2507" max="2507" width="4.140625" style="15" customWidth="1"/>
    <col min="2508" max="2508" width="15" style="15" customWidth="1"/>
    <col min="2509" max="2510" width="9.140625" style="15" customWidth="1"/>
    <col min="2511" max="2511" width="11.5703125" style="15" customWidth="1"/>
    <col min="2512" max="2512" width="18.140625" style="15" customWidth="1"/>
    <col min="2513" max="2513" width="13.140625" style="15" customWidth="1"/>
    <col min="2514" max="2514" width="12.28515625" style="15" customWidth="1"/>
    <col min="2515" max="2752" width="9.140625" style="15"/>
    <col min="2753" max="2753" width="1.42578125" style="15" customWidth="1"/>
    <col min="2754" max="2754" width="59.5703125" style="15" customWidth="1"/>
    <col min="2755" max="2755" width="9.140625" style="15" customWidth="1"/>
    <col min="2756" max="2757" width="3.85546875" style="15" customWidth="1"/>
    <col min="2758" max="2758" width="10.5703125" style="15" customWidth="1"/>
    <col min="2759" max="2759" width="3.85546875" style="15" customWidth="1"/>
    <col min="2760" max="2762" width="14.42578125" style="15" customWidth="1"/>
    <col min="2763" max="2763" width="4.140625" style="15" customWidth="1"/>
    <col min="2764" max="2764" width="15" style="15" customWidth="1"/>
    <col min="2765" max="2766" width="9.140625" style="15" customWidth="1"/>
    <col min="2767" max="2767" width="11.5703125" style="15" customWidth="1"/>
    <col min="2768" max="2768" width="18.140625" style="15" customWidth="1"/>
    <col min="2769" max="2769" width="13.140625" style="15" customWidth="1"/>
    <col min="2770" max="2770" width="12.28515625" style="15" customWidth="1"/>
    <col min="2771" max="3008" width="9.140625" style="15"/>
    <col min="3009" max="3009" width="1.42578125" style="15" customWidth="1"/>
    <col min="3010" max="3010" width="59.5703125" style="15" customWidth="1"/>
    <col min="3011" max="3011" width="9.140625" style="15" customWidth="1"/>
    <col min="3012" max="3013" width="3.85546875" style="15" customWidth="1"/>
    <col min="3014" max="3014" width="10.5703125" style="15" customWidth="1"/>
    <col min="3015" max="3015" width="3.85546875" style="15" customWidth="1"/>
    <col min="3016" max="3018" width="14.42578125" style="15" customWidth="1"/>
    <col min="3019" max="3019" width="4.140625" style="15" customWidth="1"/>
    <col min="3020" max="3020" width="15" style="15" customWidth="1"/>
    <col min="3021" max="3022" width="9.140625" style="15" customWidth="1"/>
    <col min="3023" max="3023" width="11.5703125" style="15" customWidth="1"/>
    <col min="3024" max="3024" width="18.140625" style="15" customWidth="1"/>
    <col min="3025" max="3025" width="13.140625" style="15" customWidth="1"/>
    <col min="3026" max="3026" width="12.28515625" style="15" customWidth="1"/>
    <col min="3027" max="3264" width="9.140625" style="15"/>
    <col min="3265" max="3265" width="1.42578125" style="15" customWidth="1"/>
    <col min="3266" max="3266" width="59.5703125" style="15" customWidth="1"/>
    <col min="3267" max="3267" width="9.140625" style="15" customWidth="1"/>
    <col min="3268" max="3269" width="3.85546875" style="15" customWidth="1"/>
    <col min="3270" max="3270" width="10.5703125" style="15" customWidth="1"/>
    <col min="3271" max="3271" width="3.85546875" style="15" customWidth="1"/>
    <col min="3272" max="3274" width="14.42578125" style="15" customWidth="1"/>
    <col min="3275" max="3275" width="4.140625" style="15" customWidth="1"/>
    <col min="3276" max="3276" width="15" style="15" customWidth="1"/>
    <col min="3277" max="3278" width="9.140625" style="15" customWidth="1"/>
    <col min="3279" max="3279" width="11.5703125" style="15" customWidth="1"/>
    <col min="3280" max="3280" width="18.140625" style="15" customWidth="1"/>
    <col min="3281" max="3281" width="13.140625" style="15" customWidth="1"/>
    <col min="3282" max="3282" width="12.28515625" style="15" customWidth="1"/>
    <col min="3283" max="3520" width="9.140625" style="15"/>
    <col min="3521" max="3521" width="1.42578125" style="15" customWidth="1"/>
    <col min="3522" max="3522" width="59.5703125" style="15" customWidth="1"/>
    <col min="3523" max="3523" width="9.140625" style="15" customWidth="1"/>
    <col min="3524" max="3525" width="3.85546875" style="15" customWidth="1"/>
    <col min="3526" max="3526" width="10.5703125" style="15" customWidth="1"/>
    <col min="3527" max="3527" width="3.85546875" style="15" customWidth="1"/>
    <col min="3528" max="3530" width="14.42578125" style="15" customWidth="1"/>
    <col min="3531" max="3531" width="4.140625" style="15" customWidth="1"/>
    <col min="3532" max="3532" width="15" style="15" customWidth="1"/>
    <col min="3533" max="3534" width="9.140625" style="15" customWidth="1"/>
    <col min="3535" max="3535" width="11.5703125" style="15" customWidth="1"/>
    <col min="3536" max="3536" width="18.140625" style="15" customWidth="1"/>
    <col min="3537" max="3537" width="13.140625" style="15" customWidth="1"/>
    <col min="3538" max="3538" width="12.28515625" style="15" customWidth="1"/>
    <col min="3539" max="3776" width="9.140625" style="15"/>
    <col min="3777" max="3777" width="1.42578125" style="15" customWidth="1"/>
    <col min="3778" max="3778" width="59.5703125" style="15" customWidth="1"/>
    <col min="3779" max="3779" width="9.140625" style="15" customWidth="1"/>
    <col min="3780" max="3781" width="3.85546875" style="15" customWidth="1"/>
    <col min="3782" max="3782" width="10.5703125" style="15" customWidth="1"/>
    <col min="3783" max="3783" width="3.85546875" style="15" customWidth="1"/>
    <col min="3784" max="3786" width="14.42578125" style="15" customWidth="1"/>
    <col min="3787" max="3787" width="4.140625" style="15" customWidth="1"/>
    <col min="3788" max="3788" width="15" style="15" customWidth="1"/>
    <col min="3789" max="3790" width="9.140625" style="15" customWidth="1"/>
    <col min="3791" max="3791" width="11.5703125" style="15" customWidth="1"/>
    <col min="3792" max="3792" width="18.140625" style="15" customWidth="1"/>
    <col min="3793" max="3793" width="13.140625" style="15" customWidth="1"/>
    <col min="3794" max="3794" width="12.28515625" style="15" customWidth="1"/>
    <col min="3795" max="4032" width="9.140625" style="15"/>
    <col min="4033" max="4033" width="1.42578125" style="15" customWidth="1"/>
    <col min="4034" max="4034" width="59.5703125" style="15" customWidth="1"/>
    <col min="4035" max="4035" width="9.140625" style="15" customWidth="1"/>
    <col min="4036" max="4037" width="3.85546875" style="15" customWidth="1"/>
    <col min="4038" max="4038" width="10.5703125" style="15" customWidth="1"/>
    <col min="4039" max="4039" width="3.85546875" style="15" customWidth="1"/>
    <col min="4040" max="4042" width="14.42578125" style="15" customWidth="1"/>
    <col min="4043" max="4043" width="4.140625" style="15" customWidth="1"/>
    <col min="4044" max="4044" width="15" style="15" customWidth="1"/>
    <col min="4045" max="4046" width="9.140625" style="15" customWidth="1"/>
    <col min="4047" max="4047" width="11.5703125" style="15" customWidth="1"/>
    <col min="4048" max="4048" width="18.140625" style="15" customWidth="1"/>
    <col min="4049" max="4049" width="13.140625" style="15" customWidth="1"/>
    <col min="4050" max="4050" width="12.28515625" style="15" customWidth="1"/>
    <col min="4051" max="4288" width="9.140625" style="15"/>
    <col min="4289" max="4289" width="1.42578125" style="15" customWidth="1"/>
    <col min="4290" max="4290" width="59.5703125" style="15" customWidth="1"/>
    <col min="4291" max="4291" width="9.140625" style="15" customWidth="1"/>
    <col min="4292" max="4293" width="3.85546875" style="15" customWidth="1"/>
    <col min="4294" max="4294" width="10.5703125" style="15" customWidth="1"/>
    <col min="4295" max="4295" width="3.85546875" style="15" customWidth="1"/>
    <col min="4296" max="4298" width="14.42578125" style="15" customWidth="1"/>
    <col min="4299" max="4299" width="4.140625" style="15" customWidth="1"/>
    <col min="4300" max="4300" width="15" style="15" customWidth="1"/>
    <col min="4301" max="4302" width="9.140625" style="15" customWidth="1"/>
    <col min="4303" max="4303" width="11.5703125" style="15" customWidth="1"/>
    <col min="4304" max="4304" width="18.140625" style="15" customWidth="1"/>
    <col min="4305" max="4305" width="13.140625" style="15" customWidth="1"/>
    <col min="4306" max="4306" width="12.28515625" style="15" customWidth="1"/>
    <col min="4307" max="4544" width="9.140625" style="15"/>
    <col min="4545" max="4545" width="1.42578125" style="15" customWidth="1"/>
    <col min="4546" max="4546" width="59.5703125" style="15" customWidth="1"/>
    <col min="4547" max="4547" width="9.140625" style="15" customWidth="1"/>
    <col min="4548" max="4549" width="3.85546875" style="15" customWidth="1"/>
    <col min="4550" max="4550" width="10.5703125" style="15" customWidth="1"/>
    <col min="4551" max="4551" width="3.85546875" style="15" customWidth="1"/>
    <col min="4552" max="4554" width="14.42578125" style="15" customWidth="1"/>
    <col min="4555" max="4555" width="4.140625" style="15" customWidth="1"/>
    <col min="4556" max="4556" width="15" style="15" customWidth="1"/>
    <col min="4557" max="4558" width="9.140625" style="15" customWidth="1"/>
    <col min="4559" max="4559" width="11.5703125" style="15" customWidth="1"/>
    <col min="4560" max="4560" width="18.140625" style="15" customWidth="1"/>
    <col min="4561" max="4561" width="13.140625" style="15" customWidth="1"/>
    <col min="4562" max="4562" width="12.28515625" style="15" customWidth="1"/>
    <col min="4563" max="4800" width="9.140625" style="15"/>
    <col min="4801" max="4801" width="1.42578125" style="15" customWidth="1"/>
    <col min="4802" max="4802" width="59.5703125" style="15" customWidth="1"/>
    <col min="4803" max="4803" width="9.140625" style="15" customWidth="1"/>
    <col min="4804" max="4805" width="3.85546875" style="15" customWidth="1"/>
    <col min="4806" max="4806" width="10.5703125" style="15" customWidth="1"/>
    <col min="4807" max="4807" width="3.85546875" style="15" customWidth="1"/>
    <col min="4808" max="4810" width="14.42578125" style="15" customWidth="1"/>
    <col min="4811" max="4811" width="4.140625" style="15" customWidth="1"/>
    <col min="4812" max="4812" width="15" style="15" customWidth="1"/>
    <col min="4813" max="4814" width="9.140625" style="15" customWidth="1"/>
    <col min="4815" max="4815" width="11.5703125" style="15" customWidth="1"/>
    <col min="4816" max="4816" width="18.140625" style="15" customWidth="1"/>
    <col min="4817" max="4817" width="13.140625" style="15" customWidth="1"/>
    <col min="4818" max="4818" width="12.28515625" style="15" customWidth="1"/>
    <col min="4819" max="5056" width="9.140625" style="15"/>
    <col min="5057" max="5057" width="1.42578125" style="15" customWidth="1"/>
    <col min="5058" max="5058" width="59.5703125" style="15" customWidth="1"/>
    <col min="5059" max="5059" width="9.140625" style="15" customWidth="1"/>
    <col min="5060" max="5061" width="3.85546875" style="15" customWidth="1"/>
    <col min="5062" max="5062" width="10.5703125" style="15" customWidth="1"/>
    <col min="5063" max="5063" width="3.85546875" style="15" customWidth="1"/>
    <col min="5064" max="5066" width="14.42578125" style="15" customWidth="1"/>
    <col min="5067" max="5067" width="4.140625" style="15" customWidth="1"/>
    <col min="5068" max="5068" width="15" style="15" customWidth="1"/>
    <col min="5069" max="5070" width="9.140625" style="15" customWidth="1"/>
    <col min="5071" max="5071" width="11.5703125" style="15" customWidth="1"/>
    <col min="5072" max="5072" width="18.140625" style="15" customWidth="1"/>
    <col min="5073" max="5073" width="13.140625" style="15" customWidth="1"/>
    <col min="5074" max="5074" width="12.28515625" style="15" customWidth="1"/>
    <col min="5075" max="5312" width="9.140625" style="15"/>
    <col min="5313" max="5313" width="1.42578125" style="15" customWidth="1"/>
    <col min="5314" max="5314" width="59.5703125" style="15" customWidth="1"/>
    <col min="5315" max="5315" width="9.140625" style="15" customWidth="1"/>
    <col min="5316" max="5317" width="3.85546875" style="15" customWidth="1"/>
    <col min="5318" max="5318" width="10.5703125" style="15" customWidth="1"/>
    <col min="5319" max="5319" width="3.85546875" style="15" customWidth="1"/>
    <col min="5320" max="5322" width="14.42578125" style="15" customWidth="1"/>
    <col min="5323" max="5323" width="4.140625" style="15" customWidth="1"/>
    <col min="5324" max="5324" width="15" style="15" customWidth="1"/>
    <col min="5325" max="5326" width="9.140625" style="15" customWidth="1"/>
    <col min="5327" max="5327" width="11.5703125" style="15" customWidth="1"/>
    <col min="5328" max="5328" width="18.140625" style="15" customWidth="1"/>
    <col min="5329" max="5329" width="13.140625" style="15" customWidth="1"/>
    <col min="5330" max="5330" width="12.28515625" style="15" customWidth="1"/>
    <col min="5331" max="5568" width="9.140625" style="15"/>
    <col min="5569" max="5569" width="1.42578125" style="15" customWidth="1"/>
    <col min="5570" max="5570" width="59.5703125" style="15" customWidth="1"/>
    <col min="5571" max="5571" width="9.140625" style="15" customWidth="1"/>
    <col min="5572" max="5573" width="3.85546875" style="15" customWidth="1"/>
    <col min="5574" max="5574" width="10.5703125" style="15" customWidth="1"/>
    <col min="5575" max="5575" width="3.85546875" style="15" customWidth="1"/>
    <col min="5576" max="5578" width="14.42578125" style="15" customWidth="1"/>
    <col min="5579" max="5579" width="4.140625" style="15" customWidth="1"/>
    <col min="5580" max="5580" width="15" style="15" customWidth="1"/>
    <col min="5581" max="5582" width="9.140625" style="15" customWidth="1"/>
    <col min="5583" max="5583" width="11.5703125" style="15" customWidth="1"/>
    <col min="5584" max="5584" width="18.140625" style="15" customWidth="1"/>
    <col min="5585" max="5585" width="13.140625" style="15" customWidth="1"/>
    <col min="5586" max="5586" width="12.28515625" style="15" customWidth="1"/>
    <col min="5587" max="5824" width="9.140625" style="15"/>
    <col min="5825" max="5825" width="1.42578125" style="15" customWidth="1"/>
    <col min="5826" max="5826" width="59.5703125" style="15" customWidth="1"/>
    <col min="5827" max="5827" width="9.140625" style="15" customWidth="1"/>
    <col min="5828" max="5829" width="3.85546875" style="15" customWidth="1"/>
    <col min="5830" max="5830" width="10.5703125" style="15" customWidth="1"/>
    <col min="5831" max="5831" width="3.85546875" style="15" customWidth="1"/>
    <col min="5832" max="5834" width="14.42578125" style="15" customWidth="1"/>
    <col min="5835" max="5835" width="4.140625" style="15" customWidth="1"/>
    <col min="5836" max="5836" width="15" style="15" customWidth="1"/>
    <col min="5837" max="5838" width="9.140625" style="15" customWidth="1"/>
    <col min="5839" max="5839" width="11.5703125" style="15" customWidth="1"/>
    <col min="5840" max="5840" width="18.140625" style="15" customWidth="1"/>
    <col min="5841" max="5841" width="13.140625" style="15" customWidth="1"/>
    <col min="5842" max="5842" width="12.28515625" style="15" customWidth="1"/>
    <col min="5843" max="6080" width="9.140625" style="15"/>
    <col min="6081" max="6081" width="1.42578125" style="15" customWidth="1"/>
    <col min="6082" max="6082" width="59.5703125" style="15" customWidth="1"/>
    <col min="6083" max="6083" width="9.140625" style="15" customWidth="1"/>
    <col min="6084" max="6085" width="3.85546875" style="15" customWidth="1"/>
    <col min="6086" max="6086" width="10.5703125" style="15" customWidth="1"/>
    <col min="6087" max="6087" width="3.85546875" style="15" customWidth="1"/>
    <col min="6088" max="6090" width="14.42578125" style="15" customWidth="1"/>
    <col min="6091" max="6091" width="4.140625" style="15" customWidth="1"/>
    <col min="6092" max="6092" width="15" style="15" customWidth="1"/>
    <col min="6093" max="6094" width="9.140625" style="15" customWidth="1"/>
    <col min="6095" max="6095" width="11.5703125" style="15" customWidth="1"/>
    <col min="6096" max="6096" width="18.140625" style="15" customWidth="1"/>
    <col min="6097" max="6097" width="13.140625" style="15" customWidth="1"/>
    <col min="6098" max="6098" width="12.28515625" style="15" customWidth="1"/>
    <col min="6099" max="6336" width="9.140625" style="15"/>
    <col min="6337" max="6337" width="1.42578125" style="15" customWidth="1"/>
    <col min="6338" max="6338" width="59.5703125" style="15" customWidth="1"/>
    <col min="6339" max="6339" width="9.140625" style="15" customWidth="1"/>
    <col min="6340" max="6341" width="3.85546875" style="15" customWidth="1"/>
    <col min="6342" max="6342" width="10.5703125" style="15" customWidth="1"/>
    <col min="6343" max="6343" width="3.85546875" style="15" customWidth="1"/>
    <col min="6344" max="6346" width="14.42578125" style="15" customWidth="1"/>
    <col min="6347" max="6347" width="4.140625" style="15" customWidth="1"/>
    <col min="6348" max="6348" width="15" style="15" customWidth="1"/>
    <col min="6349" max="6350" width="9.140625" style="15" customWidth="1"/>
    <col min="6351" max="6351" width="11.5703125" style="15" customWidth="1"/>
    <col min="6352" max="6352" width="18.140625" style="15" customWidth="1"/>
    <col min="6353" max="6353" width="13.140625" style="15" customWidth="1"/>
    <col min="6354" max="6354" width="12.28515625" style="15" customWidth="1"/>
    <col min="6355" max="6592" width="9.140625" style="15"/>
    <col min="6593" max="6593" width="1.42578125" style="15" customWidth="1"/>
    <col min="6594" max="6594" width="59.5703125" style="15" customWidth="1"/>
    <col min="6595" max="6595" width="9.140625" style="15" customWidth="1"/>
    <col min="6596" max="6597" width="3.85546875" style="15" customWidth="1"/>
    <col min="6598" max="6598" width="10.5703125" style="15" customWidth="1"/>
    <col min="6599" max="6599" width="3.85546875" style="15" customWidth="1"/>
    <col min="6600" max="6602" width="14.42578125" style="15" customWidth="1"/>
    <col min="6603" max="6603" width="4.140625" style="15" customWidth="1"/>
    <col min="6604" max="6604" width="15" style="15" customWidth="1"/>
    <col min="6605" max="6606" width="9.140625" style="15" customWidth="1"/>
    <col min="6607" max="6607" width="11.5703125" style="15" customWidth="1"/>
    <col min="6608" max="6608" width="18.140625" style="15" customWidth="1"/>
    <col min="6609" max="6609" width="13.140625" style="15" customWidth="1"/>
    <col min="6610" max="6610" width="12.28515625" style="15" customWidth="1"/>
    <col min="6611" max="6848" width="9.140625" style="15"/>
    <col min="6849" max="6849" width="1.42578125" style="15" customWidth="1"/>
    <col min="6850" max="6850" width="59.5703125" style="15" customWidth="1"/>
    <col min="6851" max="6851" width="9.140625" style="15" customWidth="1"/>
    <col min="6852" max="6853" width="3.85546875" style="15" customWidth="1"/>
    <col min="6854" max="6854" width="10.5703125" style="15" customWidth="1"/>
    <col min="6855" max="6855" width="3.85546875" style="15" customWidth="1"/>
    <col min="6856" max="6858" width="14.42578125" style="15" customWidth="1"/>
    <col min="6859" max="6859" width="4.140625" style="15" customWidth="1"/>
    <col min="6860" max="6860" width="15" style="15" customWidth="1"/>
    <col min="6861" max="6862" width="9.140625" style="15" customWidth="1"/>
    <col min="6863" max="6863" width="11.5703125" style="15" customWidth="1"/>
    <col min="6864" max="6864" width="18.140625" style="15" customWidth="1"/>
    <col min="6865" max="6865" width="13.140625" style="15" customWidth="1"/>
    <col min="6866" max="6866" width="12.28515625" style="15" customWidth="1"/>
    <col min="6867" max="7104" width="9.140625" style="15"/>
    <col min="7105" max="7105" width="1.42578125" style="15" customWidth="1"/>
    <col min="7106" max="7106" width="59.5703125" style="15" customWidth="1"/>
    <col min="7107" max="7107" width="9.140625" style="15" customWidth="1"/>
    <col min="7108" max="7109" width="3.85546875" style="15" customWidth="1"/>
    <col min="7110" max="7110" width="10.5703125" style="15" customWidth="1"/>
    <col min="7111" max="7111" width="3.85546875" style="15" customWidth="1"/>
    <col min="7112" max="7114" width="14.42578125" style="15" customWidth="1"/>
    <col min="7115" max="7115" width="4.140625" style="15" customWidth="1"/>
    <col min="7116" max="7116" width="15" style="15" customWidth="1"/>
    <col min="7117" max="7118" width="9.140625" style="15" customWidth="1"/>
    <col min="7119" max="7119" width="11.5703125" style="15" customWidth="1"/>
    <col min="7120" max="7120" width="18.140625" style="15" customWidth="1"/>
    <col min="7121" max="7121" width="13.140625" style="15" customWidth="1"/>
    <col min="7122" max="7122" width="12.28515625" style="15" customWidth="1"/>
    <col min="7123" max="7360" width="9.140625" style="15"/>
    <col min="7361" max="7361" width="1.42578125" style="15" customWidth="1"/>
    <col min="7362" max="7362" width="59.5703125" style="15" customWidth="1"/>
    <col min="7363" max="7363" width="9.140625" style="15" customWidth="1"/>
    <col min="7364" max="7365" width="3.85546875" style="15" customWidth="1"/>
    <col min="7366" max="7366" width="10.5703125" style="15" customWidth="1"/>
    <col min="7367" max="7367" width="3.85546875" style="15" customWidth="1"/>
    <col min="7368" max="7370" width="14.42578125" style="15" customWidth="1"/>
    <col min="7371" max="7371" width="4.140625" style="15" customWidth="1"/>
    <col min="7372" max="7372" width="15" style="15" customWidth="1"/>
    <col min="7373" max="7374" width="9.140625" style="15" customWidth="1"/>
    <col min="7375" max="7375" width="11.5703125" style="15" customWidth="1"/>
    <col min="7376" max="7376" width="18.140625" style="15" customWidth="1"/>
    <col min="7377" max="7377" width="13.140625" style="15" customWidth="1"/>
    <col min="7378" max="7378" width="12.28515625" style="15" customWidth="1"/>
    <col min="7379" max="7616" width="9.140625" style="15"/>
    <col min="7617" max="7617" width="1.42578125" style="15" customWidth="1"/>
    <col min="7618" max="7618" width="59.5703125" style="15" customWidth="1"/>
    <col min="7619" max="7619" width="9.140625" style="15" customWidth="1"/>
    <col min="7620" max="7621" width="3.85546875" style="15" customWidth="1"/>
    <col min="7622" max="7622" width="10.5703125" style="15" customWidth="1"/>
    <col min="7623" max="7623" width="3.85546875" style="15" customWidth="1"/>
    <col min="7624" max="7626" width="14.42578125" style="15" customWidth="1"/>
    <col min="7627" max="7627" width="4.140625" style="15" customWidth="1"/>
    <col min="7628" max="7628" width="15" style="15" customWidth="1"/>
    <col min="7629" max="7630" width="9.140625" style="15" customWidth="1"/>
    <col min="7631" max="7631" width="11.5703125" style="15" customWidth="1"/>
    <col min="7632" max="7632" width="18.140625" style="15" customWidth="1"/>
    <col min="7633" max="7633" width="13.140625" style="15" customWidth="1"/>
    <col min="7634" max="7634" width="12.28515625" style="15" customWidth="1"/>
    <col min="7635" max="7872" width="9.140625" style="15"/>
    <col min="7873" max="7873" width="1.42578125" style="15" customWidth="1"/>
    <col min="7874" max="7874" width="59.5703125" style="15" customWidth="1"/>
    <col min="7875" max="7875" width="9.140625" style="15" customWidth="1"/>
    <col min="7876" max="7877" width="3.85546875" style="15" customWidth="1"/>
    <col min="7878" max="7878" width="10.5703125" style="15" customWidth="1"/>
    <col min="7879" max="7879" width="3.85546875" style="15" customWidth="1"/>
    <col min="7880" max="7882" width="14.42578125" style="15" customWidth="1"/>
    <col min="7883" max="7883" width="4.140625" style="15" customWidth="1"/>
    <col min="7884" max="7884" width="15" style="15" customWidth="1"/>
    <col min="7885" max="7886" width="9.140625" style="15" customWidth="1"/>
    <col min="7887" max="7887" width="11.5703125" style="15" customWidth="1"/>
    <col min="7888" max="7888" width="18.140625" style="15" customWidth="1"/>
    <col min="7889" max="7889" width="13.140625" style="15" customWidth="1"/>
    <col min="7890" max="7890" width="12.28515625" style="15" customWidth="1"/>
    <col min="7891" max="8128" width="9.140625" style="15"/>
    <col min="8129" max="8129" width="1.42578125" style="15" customWidth="1"/>
    <col min="8130" max="8130" width="59.5703125" style="15" customWidth="1"/>
    <col min="8131" max="8131" width="9.140625" style="15" customWidth="1"/>
    <col min="8132" max="8133" width="3.85546875" style="15" customWidth="1"/>
    <col min="8134" max="8134" width="10.5703125" style="15" customWidth="1"/>
    <col min="8135" max="8135" width="3.85546875" style="15" customWidth="1"/>
    <col min="8136" max="8138" width="14.42578125" style="15" customWidth="1"/>
    <col min="8139" max="8139" width="4.140625" style="15" customWidth="1"/>
    <col min="8140" max="8140" width="15" style="15" customWidth="1"/>
    <col min="8141" max="8142" width="9.140625" style="15" customWidth="1"/>
    <col min="8143" max="8143" width="11.5703125" style="15" customWidth="1"/>
    <col min="8144" max="8144" width="18.140625" style="15" customWidth="1"/>
    <col min="8145" max="8145" width="13.140625" style="15" customWidth="1"/>
    <col min="8146" max="8146" width="12.28515625" style="15" customWidth="1"/>
    <col min="8147" max="8384" width="9.140625" style="15"/>
    <col min="8385" max="8385" width="1.42578125" style="15" customWidth="1"/>
    <col min="8386" max="8386" width="59.5703125" style="15" customWidth="1"/>
    <col min="8387" max="8387" width="9.140625" style="15" customWidth="1"/>
    <col min="8388" max="8389" width="3.85546875" style="15" customWidth="1"/>
    <col min="8390" max="8390" width="10.5703125" style="15" customWidth="1"/>
    <col min="8391" max="8391" width="3.85546875" style="15" customWidth="1"/>
    <col min="8392" max="8394" width="14.42578125" style="15" customWidth="1"/>
    <col min="8395" max="8395" width="4.140625" style="15" customWidth="1"/>
    <col min="8396" max="8396" width="15" style="15" customWidth="1"/>
    <col min="8397" max="8398" width="9.140625" style="15" customWidth="1"/>
    <col min="8399" max="8399" width="11.5703125" style="15" customWidth="1"/>
    <col min="8400" max="8400" width="18.140625" style="15" customWidth="1"/>
    <col min="8401" max="8401" width="13.140625" style="15" customWidth="1"/>
    <col min="8402" max="8402" width="12.28515625" style="15" customWidth="1"/>
    <col min="8403" max="8640" width="9.140625" style="15"/>
    <col min="8641" max="8641" width="1.42578125" style="15" customWidth="1"/>
    <col min="8642" max="8642" width="59.5703125" style="15" customWidth="1"/>
    <col min="8643" max="8643" width="9.140625" style="15" customWidth="1"/>
    <col min="8644" max="8645" width="3.85546875" style="15" customWidth="1"/>
    <col min="8646" max="8646" width="10.5703125" style="15" customWidth="1"/>
    <col min="8647" max="8647" width="3.85546875" style="15" customWidth="1"/>
    <col min="8648" max="8650" width="14.42578125" style="15" customWidth="1"/>
    <col min="8651" max="8651" width="4.140625" style="15" customWidth="1"/>
    <col min="8652" max="8652" width="15" style="15" customWidth="1"/>
    <col min="8653" max="8654" width="9.140625" style="15" customWidth="1"/>
    <col min="8655" max="8655" width="11.5703125" style="15" customWidth="1"/>
    <col min="8656" max="8656" width="18.140625" style="15" customWidth="1"/>
    <col min="8657" max="8657" width="13.140625" style="15" customWidth="1"/>
    <col min="8658" max="8658" width="12.28515625" style="15" customWidth="1"/>
    <col min="8659" max="8896" width="9.140625" style="15"/>
    <col min="8897" max="8897" width="1.42578125" style="15" customWidth="1"/>
    <col min="8898" max="8898" width="59.5703125" style="15" customWidth="1"/>
    <col min="8899" max="8899" width="9.140625" style="15" customWidth="1"/>
    <col min="8900" max="8901" width="3.85546875" style="15" customWidth="1"/>
    <col min="8902" max="8902" width="10.5703125" style="15" customWidth="1"/>
    <col min="8903" max="8903" width="3.85546875" style="15" customWidth="1"/>
    <col min="8904" max="8906" width="14.42578125" style="15" customWidth="1"/>
    <col min="8907" max="8907" width="4.140625" style="15" customWidth="1"/>
    <col min="8908" max="8908" width="15" style="15" customWidth="1"/>
    <col min="8909" max="8910" width="9.140625" style="15" customWidth="1"/>
    <col min="8911" max="8911" width="11.5703125" style="15" customWidth="1"/>
    <col min="8912" max="8912" width="18.140625" style="15" customWidth="1"/>
    <col min="8913" max="8913" width="13.140625" style="15" customWidth="1"/>
    <col min="8914" max="8914" width="12.28515625" style="15" customWidth="1"/>
    <col min="8915" max="9152" width="9.140625" style="15"/>
    <col min="9153" max="9153" width="1.42578125" style="15" customWidth="1"/>
    <col min="9154" max="9154" width="59.5703125" style="15" customWidth="1"/>
    <col min="9155" max="9155" width="9.140625" style="15" customWidth="1"/>
    <col min="9156" max="9157" width="3.85546875" style="15" customWidth="1"/>
    <col min="9158" max="9158" width="10.5703125" style="15" customWidth="1"/>
    <col min="9159" max="9159" width="3.85546875" style="15" customWidth="1"/>
    <col min="9160" max="9162" width="14.42578125" style="15" customWidth="1"/>
    <col min="9163" max="9163" width="4.140625" style="15" customWidth="1"/>
    <col min="9164" max="9164" width="15" style="15" customWidth="1"/>
    <col min="9165" max="9166" width="9.140625" style="15" customWidth="1"/>
    <col min="9167" max="9167" width="11.5703125" style="15" customWidth="1"/>
    <col min="9168" max="9168" width="18.140625" style="15" customWidth="1"/>
    <col min="9169" max="9169" width="13.140625" style="15" customWidth="1"/>
    <col min="9170" max="9170" width="12.28515625" style="15" customWidth="1"/>
    <col min="9171" max="9408" width="9.140625" style="15"/>
    <col min="9409" max="9409" width="1.42578125" style="15" customWidth="1"/>
    <col min="9410" max="9410" width="59.5703125" style="15" customWidth="1"/>
    <col min="9411" max="9411" width="9.140625" style="15" customWidth="1"/>
    <col min="9412" max="9413" width="3.85546875" style="15" customWidth="1"/>
    <col min="9414" max="9414" width="10.5703125" style="15" customWidth="1"/>
    <col min="9415" max="9415" width="3.85546875" style="15" customWidth="1"/>
    <col min="9416" max="9418" width="14.42578125" style="15" customWidth="1"/>
    <col min="9419" max="9419" width="4.140625" style="15" customWidth="1"/>
    <col min="9420" max="9420" width="15" style="15" customWidth="1"/>
    <col min="9421" max="9422" width="9.140625" style="15" customWidth="1"/>
    <col min="9423" max="9423" width="11.5703125" style="15" customWidth="1"/>
    <col min="9424" max="9424" width="18.140625" style="15" customWidth="1"/>
    <col min="9425" max="9425" width="13.140625" style="15" customWidth="1"/>
    <col min="9426" max="9426" width="12.28515625" style="15" customWidth="1"/>
    <col min="9427" max="9664" width="9.140625" style="15"/>
    <col min="9665" max="9665" width="1.42578125" style="15" customWidth="1"/>
    <col min="9666" max="9666" width="59.5703125" style="15" customWidth="1"/>
    <col min="9667" max="9667" width="9.140625" style="15" customWidth="1"/>
    <col min="9668" max="9669" width="3.85546875" style="15" customWidth="1"/>
    <col min="9670" max="9670" width="10.5703125" style="15" customWidth="1"/>
    <col min="9671" max="9671" width="3.85546875" style="15" customWidth="1"/>
    <col min="9672" max="9674" width="14.42578125" style="15" customWidth="1"/>
    <col min="9675" max="9675" width="4.140625" style="15" customWidth="1"/>
    <col min="9676" max="9676" width="15" style="15" customWidth="1"/>
    <col min="9677" max="9678" width="9.140625" style="15" customWidth="1"/>
    <col min="9679" max="9679" width="11.5703125" style="15" customWidth="1"/>
    <col min="9680" max="9680" width="18.140625" style="15" customWidth="1"/>
    <col min="9681" max="9681" width="13.140625" style="15" customWidth="1"/>
    <col min="9682" max="9682" width="12.28515625" style="15" customWidth="1"/>
    <col min="9683" max="9920" width="9.140625" style="15"/>
    <col min="9921" max="9921" width="1.42578125" style="15" customWidth="1"/>
    <col min="9922" max="9922" width="59.5703125" style="15" customWidth="1"/>
    <col min="9923" max="9923" width="9.140625" style="15" customWidth="1"/>
    <col min="9924" max="9925" width="3.85546875" style="15" customWidth="1"/>
    <col min="9926" max="9926" width="10.5703125" style="15" customWidth="1"/>
    <col min="9927" max="9927" width="3.85546875" style="15" customWidth="1"/>
    <col min="9928" max="9930" width="14.42578125" style="15" customWidth="1"/>
    <col min="9931" max="9931" width="4.140625" style="15" customWidth="1"/>
    <col min="9932" max="9932" width="15" style="15" customWidth="1"/>
    <col min="9933" max="9934" width="9.140625" style="15" customWidth="1"/>
    <col min="9935" max="9935" width="11.5703125" style="15" customWidth="1"/>
    <col min="9936" max="9936" width="18.140625" style="15" customWidth="1"/>
    <col min="9937" max="9937" width="13.140625" style="15" customWidth="1"/>
    <col min="9938" max="9938" width="12.28515625" style="15" customWidth="1"/>
    <col min="9939" max="10176" width="9.140625" style="15"/>
    <col min="10177" max="10177" width="1.42578125" style="15" customWidth="1"/>
    <col min="10178" max="10178" width="59.5703125" style="15" customWidth="1"/>
    <col min="10179" max="10179" width="9.140625" style="15" customWidth="1"/>
    <col min="10180" max="10181" width="3.85546875" style="15" customWidth="1"/>
    <col min="10182" max="10182" width="10.5703125" style="15" customWidth="1"/>
    <col min="10183" max="10183" width="3.85546875" style="15" customWidth="1"/>
    <col min="10184" max="10186" width="14.42578125" style="15" customWidth="1"/>
    <col min="10187" max="10187" width="4.140625" style="15" customWidth="1"/>
    <col min="10188" max="10188" width="15" style="15" customWidth="1"/>
    <col min="10189" max="10190" width="9.140625" style="15" customWidth="1"/>
    <col min="10191" max="10191" width="11.5703125" style="15" customWidth="1"/>
    <col min="10192" max="10192" width="18.140625" style="15" customWidth="1"/>
    <col min="10193" max="10193" width="13.140625" style="15" customWidth="1"/>
    <col min="10194" max="10194" width="12.28515625" style="15" customWidth="1"/>
    <col min="10195" max="10432" width="9.140625" style="15"/>
    <col min="10433" max="10433" width="1.42578125" style="15" customWidth="1"/>
    <col min="10434" max="10434" width="59.5703125" style="15" customWidth="1"/>
    <col min="10435" max="10435" width="9.140625" style="15" customWidth="1"/>
    <col min="10436" max="10437" width="3.85546875" style="15" customWidth="1"/>
    <col min="10438" max="10438" width="10.5703125" style="15" customWidth="1"/>
    <col min="10439" max="10439" width="3.85546875" style="15" customWidth="1"/>
    <col min="10440" max="10442" width="14.42578125" style="15" customWidth="1"/>
    <col min="10443" max="10443" width="4.140625" style="15" customWidth="1"/>
    <col min="10444" max="10444" width="15" style="15" customWidth="1"/>
    <col min="10445" max="10446" width="9.140625" style="15" customWidth="1"/>
    <col min="10447" max="10447" width="11.5703125" style="15" customWidth="1"/>
    <col min="10448" max="10448" width="18.140625" style="15" customWidth="1"/>
    <col min="10449" max="10449" width="13.140625" style="15" customWidth="1"/>
    <col min="10450" max="10450" width="12.28515625" style="15" customWidth="1"/>
    <col min="10451" max="10688" width="9.140625" style="15"/>
    <col min="10689" max="10689" width="1.42578125" style="15" customWidth="1"/>
    <col min="10690" max="10690" width="59.5703125" style="15" customWidth="1"/>
    <col min="10691" max="10691" width="9.140625" style="15" customWidth="1"/>
    <col min="10692" max="10693" width="3.85546875" style="15" customWidth="1"/>
    <col min="10694" max="10694" width="10.5703125" style="15" customWidth="1"/>
    <col min="10695" max="10695" width="3.85546875" style="15" customWidth="1"/>
    <col min="10696" max="10698" width="14.42578125" style="15" customWidth="1"/>
    <col min="10699" max="10699" width="4.140625" style="15" customWidth="1"/>
    <col min="10700" max="10700" width="15" style="15" customWidth="1"/>
    <col min="10701" max="10702" width="9.140625" style="15" customWidth="1"/>
    <col min="10703" max="10703" width="11.5703125" style="15" customWidth="1"/>
    <col min="10704" max="10704" width="18.140625" style="15" customWidth="1"/>
    <col min="10705" max="10705" width="13.140625" style="15" customWidth="1"/>
    <col min="10706" max="10706" width="12.28515625" style="15" customWidth="1"/>
    <col min="10707" max="10944" width="9.140625" style="15"/>
    <col min="10945" max="10945" width="1.42578125" style="15" customWidth="1"/>
    <col min="10946" max="10946" width="59.5703125" style="15" customWidth="1"/>
    <col min="10947" max="10947" width="9.140625" style="15" customWidth="1"/>
    <col min="10948" max="10949" width="3.85546875" style="15" customWidth="1"/>
    <col min="10950" max="10950" width="10.5703125" style="15" customWidth="1"/>
    <col min="10951" max="10951" width="3.85546875" style="15" customWidth="1"/>
    <col min="10952" max="10954" width="14.42578125" style="15" customWidth="1"/>
    <col min="10955" max="10955" width="4.140625" style="15" customWidth="1"/>
    <col min="10956" max="10956" width="15" style="15" customWidth="1"/>
    <col min="10957" max="10958" width="9.140625" style="15" customWidth="1"/>
    <col min="10959" max="10959" width="11.5703125" style="15" customWidth="1"/>
    <col min="10960" max="10960" width="18.140625" style="15" customWidth="1"/>
    <col min="10961" max="10961" width="13.140625" style="15" customWidth="1"/>
    <col min="10962" max="10962" width="12.28515625" style="15" customWidth="1"/>
    <col min="10963" max="11200" width="9.140625" style="15"/>
    <col min="11201" max="11201" width="1.42578125" style="15" customWidth="1"/>
    <col min="11202" max="11202" width="59.5703125" style="15" customWidth="1"/>
    <col min="11203" max="11203" width="9.140625" style="15" customWidth="1"/>
    <col min="11204" max="11205" width="3.85546875" style="15" customWidth="1"/>
    <col min="11206" max="11206" width="10.5703125" style="15" customWidth="1"/>
    <col min="11207" max="11207" width="3.85546875" style="15" customWidth="1"/>
    <col min="11208" max="11210" width="14.42578125" style="15" customWidth="1"/>
    <col min="11211" max="11211" width="4.140625" style="15" customWidth="1"/>
    <col min="11212" max="11212" width="15" style="15" customWidth="1"/>
    <col min="11213" max="11214" width="9.140625" style="15" customWidth="1"/>
    <col min="11215" max="11215" width="11.5703125" style="15" customWidth="1"/>
    <col min="11216" max="11216" width="18.140625" style="15" customWidth="1"/>
    <col min="11217" max="11217" width="13.140625" style="15" customWidth="1"/>
    <col min="11218" max="11218" width="12.28515625" style="15" customWidth="1"/>
    <col min="11219" max="11456" width="9.140625" style="15"/>
    <col min="11457" max="11457" width="1.42578125" style="15" customWidth="1"/>
    <col min="11458" max="11458" width="59.5703125" style="15" customWidth="1"/>
    <col min="11459" max="11459" width="9.140625" style="15" customWidth="1"/>
    <col min="11460" max="11461" width="3.85546875" style="15" customWidth="1"/>
    <col min="11462" max="11462" width="10.5703125" style="15" customWidth="1"/>
    <col min="11463" max="11463" width="3.85546875" style="15" customWidth="1"/>
    <col min="11464" max="11466" width="14.42578125" style="15" customWidth="1"/>
    <col min="11467" max="11467" width="4.140625" style="15" customWidth="1"/>
    <col min="11468" max="11468" width="15" style="15" customWidth="1"/>
    <col min="11469" max="11470" width="9.140625" style="15" customWidth="1"/>
    <col min="11471" max="11471" width="11.5703125" style="15" customWidth="1"/>
    <col min="11472" max="11472" width="18.140625" style="15" customWidth="1"/>
    <col min="11473" max="11473" width="13.140625" style="15" customWidth="1"/>
    <col min="11474" max="11474" width="12.28515625" style="15" customWidth="1"/>
    <col min="11475" max="11712" width="9.140625" style="15"/>
    <col min="11713" max="11713" width="1.42578125" style="15" customWidth="1"/>
    <col min="11714" max="11714" width="59.5703125" style="15" customWidth="1"/>
    <col min="11715" max="11715" width="9.140625" style="15" customWidth="1"/>
    <col min="11716" max="11717" width="3.85546875" style="15" customWidth="1"/>
    <col min="11718" max="11718" width="10.5703125" style="15" customWidth="1"/>
    <col min="11719" max="11719" width="3.85546875" style="15" customWidth="1"/>
    <col min="11720" max="11722" width="14.42578125" style="15" customWidth="1"/>
    <col min="11723" max="11723" width="4.140625" style="15" customWidth="1"/>
    <col min="11724" max="11724" width="15" style="15" customWidth="1"/>
    <col min="11725" max="11726" width="9.140625" style="15" customWidth="1"/>
    <col min="11727" max="11727" width="11.5703125" style="15" customWidth="1"/>
    <col min="11728" max="11728" width="18.140625" style="15" customWidth="1"/>
    <col min="11729" max="11729" width="13.140625" style="15" customWidth="1"/>
    <col min="11730" max="11730" width="12.28515625" style="15" customWidth="1"/>
    <col min="11731" max="11968" width="9.140625" style="15"/>
    <col min="11969" max="11969" width="1.42578125" style="15" customWidth="1"/>
    <col min="11970" max="11970" width="59.5703125" style="15" customWidth="1"/>
    <col min="11971" max="11971" width="9.140625" style="15" customWidth="1"/>
    <col min="11972" max="11973" width="3.85546875" style="15" customWidth="1"/>
    <col min="11974" max="11974" width="10.5703125" style="15" customWidth="1"/>
    <col min="11975" max="11975" width="3.85546875" style="15" customWidth="1"/>
    <col min="11976" max="11978" width="14.42578125" style="15" customWidth="1"/>
    <col min="11979" max="11979" width="4.140625" style="15" customWidth="1"/>
    <col min="11980" max="11980" width="15" style="15" customWidth="1"/>
    <col min="11981" max="11982" width="9.140625" style="15" customWidth="1"/>
    <col min="11983" max="11983" width="11.5703125" style="15" customWidth="1"/>
    <col min="11984" max="11984" width="18.140625" style="15" customWidth="1"/>
    <col min="11985" max="11985" width="13.140625" style="15" customWidth="1"/>
    <col min="11986" max="11986" width="12.28515625" style="15" customWidth="1"/>
    <col min="11987" max="12224" width="9.140625" style="15"/>
    <col min="12225" max="12225" width="1.42578125" style="15" customWidth="1"/>
    <col min="12226" max="12226" width="59.5703125" style="15" customWidth="1"/>
    <col min="12227" max="12227" width="9.140625" style="15" customWidth="1"/>
    <col min="12228" max="12229" width="3.85546875" style="15" customWidth="1"/>
    <col min="12230" max="12230" width="10.5703125" style="15" customWidth="1"/>
    <col min="12231" max="12231" width="3.85546875" style="15" customWidth="1"/>
    <col min="12232" max="12234" width="14.42578125" style="15" customWidth="1"/>
    <col min="12235" max="12235" width="4.140625" style="15" customWidth="1"/>
    <col min="12236" max="12236" width="15" style="15" customWidth="1"/>
    <col min="12237" max="12238" width="9.140625" style="15" customWidth="1"/>
    <col min="12239" max="12239" width="11.5703125" style="15" customWidth="1"/>
    <col min="12240" max="12240" width="18.140625" style="15" customWidth="1"/>
    <col min="12241" max="12241" width="13.140625" style="15" customWidth="1"/>
    <col min="12242" max="12242" width="12.28515625" style="15" customWidth="1"/>
    <col min="12243" max="12480" width="9.140625" style="15"/>
    <col min="12481" max="12481" width="1.42578125" style="15" customWidth="1"/>
    <col min="12482" max="12482" width="59.5703125" style="15" customWidth="1"/>
    <col min="12483" max="12483" width="9.140625" style="15" customWidth="1"/>
    <col min="12484" max="12485" width="3.85546875" style="15" customWidth="1"/>
    <col min="12486" max="12486" width="10.5703125" style="15" customWidth="1"/>
    <col min="12487" max="12487" width="3.85546875" style="15" customWidth="1"/>
    <col min="12488" max="12490" width="14.42578125" style="15" customWidth="1"/>
    <col min="12491" max="12491" width="4.140625" style="15" customWidth="1"/>
    <col min="12492" max="12492" width="15" style="15" customWidth="1"/>
    <col min="12493" max="12494" width="9.140625" style="15" customWidth="1"/>
    <col min="12495" max="12495" width="11.5703125" style="15" customWidth="1"/>
    <col min="12496" max="12496" width="18.140625" style="15" customWidth="1"/>
    <col min="12497" max="12497" width="13.140625" style="15" customWidth="1"/>
    <col min="12498" max="12498" width="12.28515625" style="15" customWidth="1"/>
    <col min="12499" max="12736" width="9.140625" style="15"/>
    <col min="12737" max="12737" width="1.42578125" style="15" customWidth="1"/>
    <col min="12738" max="12738" width="59.5703125" style="15" customWidth="1"/>
    <col min="12739" max="12739" width="9.140625" style="15" customWidth="1"/>
    <col min="12740" max="12741" width="3.85546875" style="15" customWidth="1"/>
    <col min="12742" max="12742" width="10.5703125" style="15" customWidth="1"/>
    <col min="12743" max="12743" width="3.85546875" style="15" customWidth="1"/>
    <col min="12744" max="12746" width="14.42578125" style="15" customWidth="1"/>
    <col min="12747" max="12747" width="4.140625" style="15" customWidth="1"/>
    <col min="12748" max="12748" width="15" style="15" customWidth="1"/>
    <col min="12749" max="12750" width="9.140625" style="15" customWidth="1"/>
    <col min="12751" max="12751" width="11.5703125" style="15" customWidth="1"/>
    <col min="12752" max="12752" width="18.140625" style="15" customWidth="1"/>
    <col min="12753" max="12753" width="13.140625" style="15" customWidth="1"/>
    <col min="12754" max="12754" width="12.28515625" style="15" customWidth="1"/>
    <col min="12755" max="12992" width="9.140625" style="15"/>
    <col min="12993" max="12993" width="1.42578125" style="15" customWidth="1"/>
    <col min="12994" max="12994" width="59.5703125" style="15" customWidth="1"/>
    <col min="12995" max="12995" width="9.140625" style="15" customWidth="1"/>
    <col min="12996" max="12997" width="3.85546875" style="15" customWidth="1"/>
    <col min="12998" max="12998" width="10.5703125" style="15" customWidth="1"/>
    <col min="12999" max="12999" width="3.85546875" style="15" customWidth="1"/>
    <col min="13000" max="13002" width="14.42578125" style="15" customWidth="1"/>
    <col min="13003" max="13003" width="4.140625" style="15" customWidth="1"/>
    <col min="13004" max="13004" width="15" style="15" customWidth="1"/>
    <col min="13005" max="13006" width="9.140625" style="15" customWidth="1"/>
    <col min="13007" max="13007" width="11.5703125" style="15" customWidth="1"/>
    <col min="13008" max="13008" width="18.140625" style="15" customWidth="1"/>
    <col min="13009" max="13009" width="13.140625" style="15" customWidth="1"/>
    <col min="13010" max="13010" width="12.28515625" style="15" customWidth="1"/>
    <col min="13011" max="13248" width="9.140625" style="15"/>
    <col min="13249" max="13249" width="1.42578125" style="15" customWidth="1"/>
    <col min="13250" max="13250" width="59.5703125" style="15" customWidth="1"/>
    <col min="13251" max="13251" width="9.140625" style="15" customWidth="1"/>
    <col min="13252" max="13253" width="3.85546875" style="15" customWidth="1"/>
    <col min="13254" max="13254" width="10.5703125" style="15" customWidth="1"/>
    <col min="13255" max="13255" width="3.85546875" style="15" customWidth="1"/>
    <col min="13256" max="13258" width="14.42578125" style="15" customWidth="1"/>
    <col min="13259" max="13259" width="4.140625" style="15" customWidth="1"/>
    <col min="13260" max="13260" width="15" style="15" customWidth="1"/>
    <col min="13261" max="13262" width="9.140625" style="15" customWidth="1"/>
    <col min="13263" max="13263" width="11.5703125" style="15" customWidth="1"/>
    <col min="13264" max="13264" width="18.140625" style="15" customWidth="1"/>
    <col min="13265" max="13265" width="13.140625" style="15" customWidth="1"/>
    <col min="13266" max="13266" width="12.28515625" style="15" customWidth="1"/>
    <col min="13267" max="13504" width="9.140625" style="15"/>
    <col min="13505" max="13505" width="1.42578125" style="15" customWidth="1"/>
    <col min="13506" max="13506" width="59.5703125" style="15" customWidth="1"/>
    <col min="13507" max="13507" width="9.140625" style="15" customWidth="1"/>
    <col min="13508" max="13509" width="3.85546875" style="15" customWidth="1"/>
    <col min="13510" max="13510" width="10.5703125" style="15" customWidth="1"/>
    <col min="13511" max="13511" width="3.85546875" style="15" customWidth="1"/>
    <col min="13512" max="13514" width="14.42578125" style="15" customWidth="1"/>
    <col min="13515" max="13515" width="4.140625" style="15" customWidth="1"/>
    <col min="13516" max="13516" width="15" style="15" customWidth="1"/>
    <col min="13517" max="13518" width="9.140625" style="15" customWidth="1"/>
    <col min="13519" max="13519" width="11.5703125" style="15" customWidth="1"/>
    <col min="13520" max="13520" width="18.140625" style="15" customWidth="1"/>
    <col min="13521" max="13521" width="13.140625" style="15" customWidth="1"/>
    <col min="13522" max="13522" width="12.28515625" style="15" customWidth="1"/>
    <col min="13523" max="13760" width="9.140625" style="15"/>
    <col min="13761" max="13761" width="1.42578125" style="15" customWidth="1"/>
    <col min="13762" max="13762" width="59.5703125" style="15" customWidth="1"/>
    <col min="13763" max="13763" width="9.140625" style="15" customWidth="1"/>
    <col min="13764" max="13765" width="3.85546875" style="15" customWidth="1"/>
    <col min="13766" max="13766" width="10.5703125" style="15" customWidth="1"/>
    <col min="13767" max="13767" width="3.85546875" style="15" customWidth="1"/>
    <col min="13768" max="13770" width="14.42578125" style="15" customWidth="1"/>
    <col min="13771" max="13771" width="4.140625" style="15" customWidth="1"/>
    <col min="13772" max="13772" width="15" style="15" customWidth="1"/>
    <col min="13773" max="13774" width="9.140625" style="15" customWidth="1"/>
    <col min="13775" max="13775" width="11.5703125" style="15" customWidth="1"/>
    <col min="13776" max="13776" width="18.140625" style="15" customWidth="1"/>
    <col min="13777" max="13777" width="13.140625" style="15" customWidth="1"/>
    <col min="13778" max="13778" width="12.28515625" style="15" customWidth="1"/>
    <col min="13779" max="14016" width="9.140625" style="15"/>
    <col min="14017" max="14017" width="1.42578125" style="15" customWidth="1"/>
    <col min="14018" max="14018" width="59.5703125" style="15" customWidth="1"/>
    <col min="14019" max="14019" width="9.140625" style="15" customWidth="1"/>
    <col min="14020" max="14021" width="3.85546875" style="15" customWidth="1"/>
    <col min="14022" max="14022" width="10.5703125" style="15" customWidth="1"/>
    <col min="14023" max="14023" width="3.85546875" style="15" customWidth="1"/>
    <col min="14024" max="14026" width="14.42578125" style="15" customWidth="1"/>
    <col min="14027" max="14027" width="4.140625" style="15" customWidth="1"/>
    <col min="14028" max="14028" width="15" style="15" customWidth="1"/>
    <col min="14029" max="14030" width="9.140625" style="15" customWidth="1"/>
    <col min="14031" max="14031" width="11.5703125" style="15" customWidth="1"/>
    <col min="14032" max="14032" width="18.140625" style="15" customWidth="1"/>
    <col min="14033" max="14033" width="13.140625" style="15" customWidth="1"/>
    <col min="14034" max="14034" width="12.28515625" style="15" customWidth="1"/>
    <col min="14035" max="14272" width="9.140625" style="15"/>
    <col min="14273" max="14273" width="1.42578125" style="15" customWidth="1"/>
    <col min="14274" max="14274" width="59.5703125" style="15" customWidth="1"/>
    <col min="14275" max="14275" width="9.140625" style="15" customWidth="1"/>
    <col min="14276" max="14277" width="3.85546875" style="15" customWidth="1"/>
    <col min="14278" max="14278" width="10.5703125" style="15" customWidth="1"/>
    <col min="14279" max="14279" width="3.85546875" style="15" customWidth="1"/>
    <col min="14280" max="14282" width="14.42578125" style="15" customWidth="1"/>
    <col min="14283" max="14283" width="4.140625" style="15" customWidth="1"/>
    <col min="14284" max="14284" width="15" style="15" customWidth="1"/>
    <col min="14285" max="14286" width="9.140625" style="15" customWidth="1"/>
    <col min="14287" max="14287" width="11.5703125" style="15" customWidth="1"/>
    <col min="14288" max="14288" width="18.140625" style="15" customWidth="1"/>
    <col min="14289" max="14289" width="13.140625" style="15" customWidth="1"/>
    <col min="14290" max="14290" width="12.28515625" style="15" customWidth="1"/>
    <col min="14291" max="14528" width="9.140625" style="15"/>
    <col min="14529" max="14529" width="1.42578125" style="15" customWidth="1"/>
    <col min="14530" max="14530" width="59.5703125" style="15" customWidth="1"/>
    <col min="14531" max="14531" width="9.140625" style="15" customWidth="1"/>
    <col min="14532" max="14533" width="3.85546875" style="15" customWidth="1"/>
    <col min="14534" max="14534" width="10.5703125" style="15" customWidth="1"/>
    <col min="14535" max="14535" width="3.85546875" style="15" customWidth="1"/>
    <col min="14536" max="14538" width="14.42578125" style="15" customWidth="1"/>
    <col min="14539" max="14539" width="4.140625" style="15" customWidth="1"/>
    <col min="14540" max="14540" width="15" style="15" customWidth="1"/>
    <col min="14541" max="14542" width="9.140625" style="15" customWidth="1"/>
    <col min="14543" max="14543" width="11.5703125" style="15" customWidth="1"/>
    <col min="14544" max="14544" width="18.140625" style="15" customWidth="1"/>
    <col min="14545" max="14545" width="13.140625" style="15" customWidth="1"/>
    <col min="14546" max="14546" width="12.28515625" style="15" customWidth="1"/>
    <col min="14547" max="14784" width="9.140625" style="15"/>
    <col min="14785" max="14785" width="1.42578125" style="15" customWidth="1"/>
    <col min="14786" max="14786" width="59.5703125" style="15" customWidth="1"/>
    <col min="14787" max="14787" width="9.140625" style="15" customWidth="1"/>
    <col min="14788" max="14789" width="3.85546875" style="15" customWidth="1"/>
    <col min="14790" max="14790" width="10.5703125" style="15" customWidth="1"/>
    <col min="14791" max="14791" width="3.85546875" style="15" customWidth="1"/>
    <col min="14792" max="14794" width="14.42578125" style="15" customWidth="1"/>
    <col min="14795" max="14795" width="4.140625" style="15" customWidth="1"/>
    <col min="14796" max="14796" width="15" style="15" customWidth="1"/>
    <col min="14797" max="14798" width="9.140625" style="15" customWidth="1"/>
    <col min="14799" max="14799" width="11.5703125" style="15" customWidth="1"/>
    <col min="14800" max="14800" width="18.140625" style="15" customWidth="1"/>
    <col min="14801" max="14801" width="13.140625" style="15" customWidth="1"/>
    <col min="14802" max="14802" width="12.28515625" style="15" customWidth="1"/>
    <col min="14803" max="15040" width="9.140625" style="15"/>
    <col min="15041" max="15041" width="1.42578125" style="15" customWidth="1"/>
    <col min="15042" max="15042" width="59.5703125" style="15" customWidth="1"/>
    <col min="15043" max="15043" width="9.140625" style="15" customWidth="1"/>
    <col min="15044" max="15045" width="3.85546875" style="15" customWidth="1"/>
    <col min="15046" max="15046" width="10.5703125" style="15" customWidth="1"/>
    <col min="15047" max="15047" width="3.85546875" style="15" customWidth="1"/>
    <col min="15048" max="15050" width="14.42578125" style="15" customWidth="1"/>
    <col min="15051" max="15051" width="4.140625" style="15" customWidth="1"/>
    <col min="15052" max="15052" width="15" style="15" customWidth="1"/>
    <col min="15053" max="15054" width="9.140625" style="15" customWidth="1"/>
    <col min="15055" max="15055" width="11.5703125" style="15" customWidth="1"/>
    <col min="15056" max="15056" width="18.140625" style="15" customWidth="1"/>
    <col min="15057" max="15057" width="13.140625" style="15" customWidth="1"/>
    <col min="15058" max="15058" width="12.28515625" style="15" customWidth="1"/>
    <col min="15059" max="15296" width="9.140625" style="15"/>
    <col min="15297" max="15297" width="1.42578125" style="15" customWidth="1"/>
    <col min="15298" max="15298" width="59.5703125" style="15" customWidth="1"/>
    <col min="15299" max="15299" width="9.140625" style="15" customWidth="1"/>
    <col min="15300" max="15301" width="3.85546875" style="15" customWidth="1"/>
    <col min="15302" max="15302" width="10.5703125" style="15" customWidth="1"/>
    <col min="15303" max="15303" width="3.85546875" style="15" customWidth="1"/>
    <col min="15304" max="15306" width="14.42578125" style="15" customWidth="1"/>
    <col min="15307" max="15307" width="4.140625" style="15" customWidth="1"/>
    <col min="15308" max="15308" width="15" style="15" customWidth="1"/>
    <col min="15309" max="15310" width="9.140625" style="15" customWidth="1"/>
    <col min="15311" max="15311" width="11.5703125" style="15" customWidth="1"/>
    <col min="15312" max="15312" width="18.140625" style="15" customWidth="1"/>
    <col min="15313" max="15313" width="13.140625" style="15" customWidth="1"/>
    <col min="15314" max="15314" width="12.28515625" style="15" customWidth="1"/>
    <col min="15315" max="15552" width="9.140625" style="15"/>
    <col min="15553" max="15553" width="1.42578125" style="15" customWidth="1"/>
    <col min="15554" max="15554" width="59.5703125" style="15" customWidth="1"/>
    <col min="15555" max="15555" width="9.140625" style="15" customWidth="1"/>
    <col min="15556" max="15557" width="3.85546875" style="15" customWidth="1"/>
    <col min="15558" max="15558" width="10.5703125" style="15" customWidth="1"/>
    <col min="15559" max="15559" width="3.85546875" style="15" customWidth="1"/>
    <col min="15560" max="15562" width="14.42578125" style="15" customWidth="1"/>
    <col min="15563" max="15563" width="4.140625" style="15" customWidth="1"/>
    <col min="15564" max="15564" width="15" style="15" customWidth="1"/>
    <col min="15565" max="15566" width="9.140625" style="15" customWidth="1"/>
    <col min="15567" max="15567" width="11.5703125" style="15" customWidth="1"/>
    <col min="15568" max="15568" width="18.140625" style="15" customWidth="1"/>
    <col min="15569" max="15569" width="13.140625" style="15" customWidth="1"/>
    <col min="15570" max="15570" width="12.28515625" style="15" customWidth="1"/>
    <col min="15571" max="15808" width="9.140625" style="15"/>
    <col min="15809" max="15809" width="1.42578125" style="15" customWidth="1"/>
    <col min="15810" max="15810" width="59.5703125" style="15" customWidth="1"/>
    <col min="15811" max="15811" width="9.140625" style="15" customWidth="1"/>
    <col min="15812" max="15813" width="3.85546875" style="15" customWidth="1"/>
    <col min="15814" max="15814" width="10.5703125" style="15" customWidth="1"/>
    <col min="15815" max="15815" width="3.85546875" style="15" customWidth="1"/>
    <col min="15816" max="15818" width="14.42578125" style="15" customWidth="1"/>
    <col min="15819" max="15819" width="4.140625" style="15" customWidth="1"/>
    <col min="15820" max="15820" width="15" style="15" customWidth="1"/>
    <col min="15821" max="15822" width="9.140625" style="15" customWidth="1"/>
    <col min="15823" max="15823" width="11.5703125" style="15" customWidth="1"/>
    <col min="15824" max="15824" width="18.140625" style="15" customWidth="1"/>
    <col min="15825" max="15825" width="13.140625" style="15" customWidth="1"/>
    <col min="15826" max="15826" width="12.28515625" style="15" customWidth="1"/>
    <col min="15827" max="16064" width="9.140625" style="15"/>
    <col min="16065" max="16065" width="1.42578125" style="15" customWidth="1"/>
    <col min="16066" max="16066" width="59.5703125" style="15" customWidth="1"/>
    <col min="16067" max="16067" width="9.140625" style="15" customWidth="1"/>
    <col min="16068" max="16069" width="3.85546875" style="15" customWidth="1"/>
    <col min="16070" max="16070" width="10.5703125" style="15" customWidth="1"/>
    <col min="16071" max="16071" width="3.85546875" style="15" customWidth="1"/>
    <col min="16072" max="16074" width="14.42578125" style="15" customWidth="1"/>
    <col min="16075" max="16075" width="4.140625" style="15" customWidth="1"/>
    <col min="16076" max="16076" width="15" style="15" customWidth="1"/>
    <col min="16077" max="16078" width="9.140625" style="15" customWidth="1"/>
    <col min="16079" max="16079" width="11.5703125" style="15" customWidth="1"/>
    <col min="16080" max="16080" width="18.140625" style="15" customWidth="1"/>
    <col min="16081" max="16081" width="13.140625" style="15" customWidth="1"/>
    <col min="16082" max="16082" width="12.28515625" style="15" customWidth="1"/>
    <col min="16083" max="16384" width="9.140625" style="15"/>
  </cols>
  <sheetData>
    <row r="1" spans="1:119" ht="18" customHeight="1" x14ac:dyDescent="0.25">
      <c r="A1" s="14"/>
      <c r="E1" s="15"/>
      <c r="F1" s="15"/>
      <c r="G1" s="15"/>
      <c r="H1" s="56" t="s">
        <v>338</v>
      </c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</row>
    <row r="2" spans="1:119" ht="81.75" customHeight="1" x14ac:dyDescent="0.25">
      <c r="E2" s="15"/>
      <c r="F2" s="17"/>
      <c r="G2" s="17"/>
      <c r="H2" s="55" t="s">
        <v>434</v>
      </c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</row>
    <row r="3" spans="1:119" ht="20.25" customHeight="1" x14ac:dyDescent="0.25">
      <c r="A3" s="18"/>
      <c r="B3" s="18"/>
      <c r="C3" s="18"/>
      <c r="D3" s="18"/>
      <c r="E3" s="18"/>
      <c r="F3" s="18"/>
      <c r="G3" s="18"/>
      <c r="H3" s="56" t="s">
        <v>443</v>
      </c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</row>
    <row r="4" spans="1:119" ht="67.5" customHeight="1" x14ac:dyDescent="0.25">
      <c r="A4" s="19"/>
      <c r="B4" s="19"/>
      <c r="C4" s="19"/>
      <c r="D4" s="19"/>
      <c r="E4" s="19"/>
      <c r="F4" s="19"/>
      <c r="G4" s="19"/>
      <c r="H4" s="55" t="s">
        <v>0</v>
      </c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</row>
    <row r="5" spans="1:119" ht="46.5" customHeight="1" x14ac:dyDescent="0.25">
      <c r="A5" s="54" t="s">
        <v>435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</row>
    <row r="6" spans="1:119" s="23" customFormat="1" ht="14.25" customHeight="1" x14ac:dyDescent="0.25">
      <c r="A6" s="20"/>
      <c r="B6" s="20"/>
      <c r="C6" s="20"/>
      <c r="D6" s="20"/>
      <c r="E6" s="21"/>
      <c r="F6" s="21"/>
      <c r="G6" s="21"/>
      <c r="H6" s="20"/>
      <c r="I6" s="21"/>
      <c r="J6" s="22" t="e">
        <f>#REF!-J408</f>
        <v>#REF!</v>
      </c>
      <c r="K6" s="22" t="e">
        <f>#REF!-K408</f>
        <v>#REF!</v>
      </c>
      <c r="L6" s="22" t="e">
        <f>#REF!-L408</f>
        <v>#REF!</v>
      </c>
      <c r="M6" s="22" t="e">
        <f>#REF!-M408</f>
        <v>#REF!</v>
      </c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 t="s">
        <v>337</v>
      </c>
    </row>
    <row r="7" spans="1:119" ht="24.75" customHeight="1" x14ac:dyDescent="0.25">
      <c r="A7" s="24" t="s">
        <v>1</v>
      </c>
      <c r="B7" s="9"/>
      <c r="C7" s="9"/>
      <c r="D7" s="9"/>
      <c r="E7" s="9" t="s">
        <v>2</v>
      </c>
      <c r="F7" s="11" t="s">
        <v>3</v>
      </c>
      <c r="G7" s="11" t="s">
        <v>4</v>
      </c>
      <c r="H7" s="11" t="s">
        <v>5</v>
      </c>
      <c r="I7" s="11" t="s">
        <v>6</v>
      </c>
      <c r="J7" s="13" t="s">
        <v>392</v>
      </c>
      <c r="K7" s="9" t="s">
        <v>7</v>
      </c>
      <c r="L7" s="9" t="s">
        <v>8</v>
      </c>
      <c r="M7" s="9" t="s">
        <v>9</v>
      </c>
      <c r="N7" s="13" t="s">
        <v>375</v>
      </c>
      <c r="O7" s="9" t="s">
        <v>7</v>
      </c>
      <c r="P7" s="9" t="s">
        <v>8</v>
      </c>
      <c r="Q7" s="9" t="s">
        <v>9</v>
      </c>
      <c r="R7" s="13" t="s">
        <v>404</v>
      </c>
      <c r="S7" s="9" t="s">
        <v>7</v>
      </c>
      <c r="T7" s="9" t="s">
        <v>8</v>
      </c>
      <c r="U7" s="9" t="s">
        <v>9</v>
      </c>
      <c r="V7" s="13" t="s">
        <v>399</v>
      </c>
      <c r="W7" s="9" t="s">
        <v>7</v>
      </c>
      <c r="X7" s="9" t="s">
        <v>8</v>
      </c>
      <c r="Y7" s="9" t="s">
        <v>9</v>
      </c>
      <c r="Z7" s="13" t="s">
        <v>405</v>
      </c>
      <c r="AA7" s="9" t="s">
        <v>7</v>
      </c>
      <c r="AB7" s="9" t="s">
        <v>8</v>
      </c>
      <c r="AC7" s="9" t="s">
        <v>9</v>
      </c>
      <c r="AD7" s="13" t="s">
        <v>417</v>
      </c>
      <c r="AE7" s="9" t="s">
        <v>7</v>
      </c>
      <c r="AF7" s="9" t="s">
        <v>8</v>
      </c>
      <c r="AG7" s="9" t="s">
        <v>9</v>
      </c>
      <c r="AH7" s="13" t="s">
        <v>420</v>
      </c>
      <c r="AI7" s="9" t="s">
        <v>7</v>
      </c>
      <c r="AJ7" s="9" t="s">
        <v>8</v>
      </c>
      <c r="AK7" s="9" t="s">
        <v>9</v>
      </c>
      <c r="AL7" s="13" t="s">
        <v>425</v>
      </c>
      <c r="AM7" s="9" t="s">
        <v>7</v>
      </c>
      <c r="AN7" s="9" t="s">
        <v>8</v>
      </c>
      <c r="AO7" s="9" t="s">
        <v>9</v>
      </c>
      <c r="AP7" s="13" t="s">
        <v>424</v>
      </c>
      <c r="AQ7" s="9" t="s">
        <v>7</v>
      </c>
      <c r="AR7" s="9" t="s">
        <v>8</v>
      </c>
      <c r="AS7" s="9" t="s">
        <v>9</v>
      </c>
      <c r="AT7" s="9" t="s">
        <v>10</v>
      </c>
      <c r="AU7" s="9" t="s">
        <v>228</v>
      </c>
      <c r="AV7" s="9" t="s">
        <v>331</v>
      </c>
      <c r="AW7" s="9" t="s">
        <v>436</v>
      </c>
      <c r="AX7" s="9" t="s">
        <v>437</v>
      </c>
      <c r="AY7" s="9" t="s">
        <v>438</v>
      </c>
      <c r="AZ7" s="9" t="s">
        <v>439</v>
      </c>
      <c r="BA7" s="9" t="s">
        <v>440</v>
      </c>
      <c r="BB7" s="9" t="s">
        <v>441</v>
      </c>
      <c r="BC7" s="9" t="s">
        <v>442</v>
      </c>
      <c r="BD7" s="9" t="s">
        <v>228</v>
      </c>
      <c r="BE7" s="9" t="s">
        <v>331</v>
      </c>
    </row>
    <row r="8" spans="1:119" ht="16.5" hidden="1" customHeight="1" x14ac:dyDescent="0.25">
      <c r="A8" s="24"/>
      <c r="B8" s="9"/>
      <c r="C8" s="9"/>
      <c r="D8" s="9"/>
      <c r="E8" s="9"/>
      <c r="F8" s="11"/>
      <c r="G8" s="11"/>
      <c r="H8" s="11"/>
      <c r="I8" s="11"/>
      <c r="J8" s="25"/>
      <c r="K8" s="25"/>
      <c r="L8" s="25"/>
      <c r="M8" s="25"/>
      <c r="N8" s="13" t="s">
        <v>375</v>
      </c>
      <c r="O8" s="25"/>
      <c r="P8" s="25"/>
      <c r="Q8" s="25"/>
      <c r="R8" s="25"/>
      <c r="S8" s="25"/>
      <c r="T8" s="25"/>
      <c r="U8" s="25"/>
      <c r="V8" s="13" t="s">
        <v>375</v>
      </c>
      <c r="W8" s="25"/>
      <c r="X8" s="25"/>
      <c r="Y8" s="25"/>
      <c r="Z8" s="25"/>
      <c r="AA8" s="25"/>
      <c r="AB8" s="25"/>
      <c r="AC8" s="25"/>
      <c r="AD8" s="13" t="s">
        <v>375</v>
      </c>
      <c r="AE8" s="25"/>
      <c r="AF8" s="25"/>
      <c r="AG8" s="25"/>
      <c r="AH8" s="25"/>
      <c r="AI8" s="25"/>
      <c r="AJ8" s="25"/>
      <c r="AK8" s="25"/>
      <c r="AL8" s="13" t="s">
        <v>375</v>
      </c>
      <c r="AM8" s="25"/>
      <c r="AN8" s="25"/>
      <c r="AO8" s="25"/>
      <c r="AP8" s="25"/>
      <c r="AQ8" s="25"/>
      <c r="AR8" s="25"/>
      <c r="AS8" s="25"/>
      <c r="AT8" s="13" t="s">
        <v>375</v>
      </c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</row>
    <row r="9" spans="1:119" ht="22.5" customHeight="1" x14ac:dyDescent="0.25">
      <c r="A9" s="30" t="s">
        <v>11</v>
      </c>
      <c r="B9" s="49"/>
      <c r="C9" s="49"/>
      <c r="D9" s="49"/>
      <c r="E9" s="49">
        <v>851</v>
      </c>
      <c r="F9" s="11"/>
      <c r="G9" s="11"/>
      <c r="H9" s="11"/>
      <c r="I9" s="11"/>
      <c r="J9" s="43">
        <f t="shared" ref="J9:AK9" si="0">J10+J67+J76+J85+J116+J146+J188+J216</f>
        <v>68259285.200000003</v>
      </c>
      <c r="K9" s="43">
        <f t="shared" si="0"/>
        <v>13287563.199999999</v>
      </c>
      <c r="L9" s="43">
        <f t="shared" si="0"/>
        <v>50421230</v>
      </c>
      <c r="M9" s="43">
        <f t="shared" si="0"/>
        <v>4550492</v>
      </c>
      <c r="N9" s="43">
        <f t="shared" si="0"/>
        <v>13764688.050000001</v>
      </c>
      <c r="O9" s="43">
        <f t="shared" si="0"/>
        <v>8023126</v>
      </c>
      <c r="P9" s="43">
        <f t="shared" si="0"/>
        <v>5741562.0499999998</v>
      </c>
      <c r="Q9" s="43">
        <f t="shared" si="0"/>
        <v>0</v>
      </c>
      <c r="R9" s="43">
        <f t="shared" si="0"/>
        <v>82023973.25</v>
      </c>
      <c r="S9" s="43">
        <f t="shared" si="0"/>
        <v>21310689.199999999</v>
      </c>
      <c r="T9" s="43">
        <f t="shared" si="0"/>
        <v>56162792.049999997</v>
      </c>
      <c r="U9" s="43">
        <f t="shared" si="0"/>
        <v>4550492</v>
      </c>
      <c r="V9" s="43">
        <f t="shared" si="0"/>
        <v>5800122.5099999998</v>
      </c>
      <c r="W9" s="43">
        <f t="shared" si="0"/>
        <v>5442224.5</v>
      </c>
      <c r="X9" s="43">
        <f t="shared" si="0"/>
        <v>357898.00999999995</v>
      </c>
      <c r="Y9" s="43">
        <f t="shared" si="0"/>
        <v>0</v>
      </c>
      <c r="Z9" s="43">
        <f t="shared" si="0"/>
        <v>87824095.75999999</v>
      </c>
      <c r="AA9" s="43">
        <f t="shared" si="0"/>
        <v>26752913.699999999</v>
      </c>
      <c r="AB9" s="43">
        <f t="shared" si="0"/>
        <v>56520690.059999995</v>
      </c>
      <c r="AC9" s="43">
        <f t="shared" si="0"/>
        <v>4550492</v>
      </c>
      <c r="AD9" s="43">
        <f t="shared" si="0"/>
        <v>1000000</v>
      </c>
      <c r="AE9" s="43">
        <f t="shared" si="0"/>
        <v>850000</v>
      </c>
      <c r="AF9" s="43">
        <f t="shared" si="0"/>
        <v>150000</v>
      </c>
      <c r="AG9" s="43">
        <f t="shared" si="0"/>
        <v>0</v>
      </c>
      <c r="AH9" s="43">
        <f>AH10+AH67+AH76+AH85+AH116+AH146+AH188+AH216</f>
        <v>88824095.75999999</v>
      </c>
      <c r="AI9" s="43">
        <f t="shared" si="0"/>
        <v>27602913.699999999</v>
      </c>
      <c r="AJ9" s="43">
        <f t="shared" si="0"/>
        <v>56670690.059999995</v>
      </c>
      <c r="AK9" s="43">
        <f t="shared" si="0"/>
        <v>4550492</v>
      </c>
      <c r="AL9" s="43">
        <f>AL10+AL67+AL76+AL85+AL116+AL146+AL188+AL216</f>
        <v>4980912.74</v>
      </c>
      <c r="AM9" s="43">
        <f t="shared" ref="AM9:AS9" si="1">AM10+AM67+AM76+AM85+AM116+AM146+AM188+AM216</f>
        <v>-275124.37</v>
      </c>
      <c r="AN9" s="43">
        <f t="shared" si="1"/>
        <v>5256037.1100000003</v>
      </c>
      <c r="AO9" s="43">
        <f t="shared" si="1"/>
        <v>0</v>
      </c>
      <c r="AP9" s="43">
        <f t="shared" si="1"/>
        <v>93805008.5</v>
      </c>
      <c r="AQ9" s="43">
        <f t="shared" si="1"/>
        <v>27327789.329999998</v>
      </c>
      <c r="AR9" s="43">
        <f t="shared" si="1"/>
        <v>61926727.170000002</v>
      </c>
      <c r="AS9" s="43">
        <f t="shared" si="1"/>
        <v>4550492</v>
      </c>
      <c r="AT9" s="43">
        <f>AT10+AT67+AT76+AT85+AT116+AT146+AT188+AT216</f>
        <v>-888747.89000000025</v>
      </c>
      <c r="AU9" s="43">
        <f t="shared" ref="AU9:BA9" si="2">AU10+AU67+AU76+AU85+AU116+AU146+AU188+AU216</f>
        <v>3838662.11</v>
      </c>
      <c r="AV9" s="43">
        <f t="shared" si="2"/>
        <v>-4755642.95</v>
      </c>
      <c r="AW9" s="43">
        <f t="shared" si="2"/>
        <v>28232.949999999997</v>
      </c>
      <c r="AX9" s="43">
        <f t="shared" si="2"/>
        <v>92916260.609999999</v>
      </c>
      <c r="AY9" s="43">
        <f t="shared" si="2"/>
        <v>31166451.439999998</v>
      </c>
      <c r="AZ9" s="43">
        <f t="shared" si="2"/>
        <v>57171084.219999999</v>
      </c>
      <c r="BA9" s="43">
        <f t="shared" si="2"/>
        <v>4578724.95</v>
      </c>
      <c r="BB9" s="12">
        <f t="shared" ref="BB9:BB73" si="3">AX9-AY9-AZ9-BA9</f>
        <v>0</v>
      </c>
      <c r="BC9" s="12">
        <f>AT9-AU9-AV9-AW9</f>
        <v>1.8917489796876907E-10</v>
      </c>
      <c r="BD9" s="12">
        <v>0</v>
      </c>
      <c r="BE9" s="12">
        <v>0</v>
      </c>
    </row>
    <row r="10" spans="1:119" s="30" customFormat="1" ht="23.25" customHeight="1" x14ac:dyDescent="0.25">
      <c r="A10" s="26" t="s">
        <v>15</v>
      </c>
      <c r="B10" s="27"/>
      <c r="C10" s="27"/>
      <c r="D10" s="27"/>
      <c r="E10" s="9">
        <v>851</v>
      </c>
      <c r="F10" s="28" t="s">
        <v>16</v>
      </c>
      <c r="G10" s="28"/>
      <c r="H10" s="28"/>
      <c r="I10" s="28"/>
      <c r="J10" s="29">
        <f t="shared" ref="J10" si="4">J11+J31+J35</f>
        <v>20733742</v>
      </c>
      <c r="K10" s="29">
        <f t="shared" ref="K10:M10" si="5">K11+K31+K35</f>
        <v>351942</v>
      </c>
      <c r="L10" s="29">
        <f t="shared" si="5"/>
        <v>20379300</v>
      </c>
      <c r="M10" s="29">
        <f t="shared" si="5"/>
        <v>2500</v>
      </c>
      <c r="N10" s="29">
        <f>N11+N31+N35</f>
        <v>2236900</v>
      </c>
      <c r="O10" s="29">
        <f t="shared" ref="O10:U10" si="6">O11+O31+O35</f>
        <v>0</v>
      </c>
      <c r="P10" s="29">
        <f t="shared" si="6"/>
        <v>2236900</v>
      </c>
      <c r="Q10" s="29">
        <f t="shared" si="6"/>
        <v>0</v>
      </c>
      <c r="R10" s="29">
        <f t="shared" si="6"/>
        <v>22970642</v>
      </c>
      <c r="S10" s="29">
        <f t="shared" si="6"/>
        <v>351942</v>
      </c>
      <c r="T10" s="29">
        <f t="shared" si="6"/>
        <v>22616200</v>
      </c>
      <c r="U10" s="29">
        <f t="shared" si="6"/>
        <v>2500</v>
      </c>
      <c r="V10" s="29">
        <f>V11+V31+V35</f>
        <v>10262</v>
      </c>
      <c r="W10" s="29">
        <f t="shared" ref="W10:AC10" si="7">W11+W31+W35</f>
        <v>37298</v>
      </c>
      <c r="X10" s="29">
        <f t="shared" si="7"/>
        <v>-27036</v>
      </c>
      <c r="Y10" s="29">
        <f t="shared" si="7"/>
        <v>0</v>
      </c>
      <c r="Z10" s="29">
        <f t="shared" si="7"/>
        <v>22980904</v>
      </c>
      <c r="AA10" s="29">
        <f t="shared" si="7"/>
        <v>389240</v>
      </c>
      <c r="AB10" s="29">
        <f t="shared" si="7"/>
        <v>22589164</v>
      </c>
      <c r="AC10" s="29">
        <f t="shared" si="7"/>
        <v>2500</v>
      </c>
      <c r="AD10" s="29">
        <f>AD11+AD31+AD35</f>
        <v>0</v>
      </c>
      <c r="AE10" s="29">
        <f t="shared" ref="AE10:AK10" si="8">AE11+AE31+AE35</f>
        <v>0</v>
      </c>
      <c r="AF10" s="29">
        <f t="shared" si="8"/>
        <v>0</v>
      </c>
      <c r="AG10" s="29">
        <f t="shared" si="8"/>
        <v>0</v>
      </c>
      <c r="AH10" s="29">
        <f t="shared" si="8"/>
        <v>22980904</v>
      </c>
      <c r="AI10" s="29">
        <f t="shared" si="8"/>
        <v>389240</v>
      </c>
      <c r="AJ10" s="29">
        <f t="shared" si="8"/>
        <v>22589164</v>
      </c>
      <c r="AK10" s="29">
        <f t="shared" si="8"/>
        <v>2500</v>
      </c>
      <c r="AL10" s="29">
        <f>AL11+AL31+AL35</f>
        <v>4248467</v>
      </c>
      <c r="AM10" s="29">
        <f t="shared" ref="AM10:AS10" si="9">AM11+AM31+AM35</f>
        <v>0</v>
      </c>
      <c r="AN10" s="29">
        <f t="shared" si="9"/>
        <v>4248467</v>
      </c>
      <c r="AO10" s="29">
        <f t="shared" si="9"/>
        <v>0</v>
      </c>
      <c r="AP10" s="29">
        <f t="shared" si="9"/>
        <v>27229371</v>
      </c>
      <c r="AQ10" s="29">
        <f t="shared" si="9"/>
        <v>389240</v>
      </c>
      <c r="AR10" s="29">
        <f t="shared" si="9"/>
        <v>26837631</v>
      </c>
      <c r="AS10" s="29">
        <f t="shared" si="9"/>
        <v>2500</v>
      </c>
      <c r="AT10" s="29">
        <f>AT11+AT31+AT35</f>
        <v>-3237756.79</v>
      </c>
      <c r="AU10" s="29">
        <f t="shared" ref="AU10:BA10" si="10">AU11+AU31+AU35</f>
        <v>0</v>
      </c>
      <c r="AV10" s="29">
        <f t="shared" si="10"/>
        <v>-3237756.79</v>
      </c>
      <c r="AW10" s="29">
        <f t="shared" si="10"/>
        <v>0</v>
      </c>
      <c r="AX10" s="29">
        <f t="shared" si="10"/>
        <v>23991614.210000001</v>
      </c>
      <c r="AY10" s="29">
        <f t="shared" si="10"/>
        <v>389240</v>
      </c>
      <c r="AZ10" s="29">
        <f t="shared" si="10"/>
        <v>23599874.210000001</v>
      </c>
      <c r="BA10" s="29">
        <f t="shared" si="10"/>
        <v>2500</v>
      </c>
      <c r="BB10" s="12">
        <f t="shared" si="3"/>
        <v>0</v>
      </c>
      <c r="BC10" s="12">
        <f t="shared" ref="BC10:BC73" si="11">AT10-AU10-AV10-AW10</f>
        <v>0</v>
      </c>
      <c r="BD10" s="12">
        <v>0</v>
      </c>
      <c r="BE10" s="12">
        <v>0</v>
      </c>
    </row>
    <row r="11" spans="1:119" s="30" customFormat="1" ht="94.5" x14ac:dyDescent="0.25">
      <c r="A11" s="26" t="s">
        <v>17</v>
      </c>
      <c r="B11" s="27"/>
      <c r="C11" s="27"/>
      <c r="D11" s="27"/>
      <c r="E11" s="9">
        <v>851</v>
      </c>
      <c r="F11" s="28" t="s">
        <v>16</v>
      </c>
      <c r="G11" s="28" t="s">
        <v>18</v>
      </c>
      <c r="H11" s="28"/>
      <c r="I11" s="28"/>
      <c r="J11" s="29">
        <f>J12+J15+J28+J22+J25</f>
        <v>17645300</v>
      </c>
      <c r="K11" s="29">
        <f t="shared" ref="K11:M11" si="12">K12+K15+K28+K22+K25</f>
        <v>0</v>
      </c>
      <c r="L11" s="29">
        <f t="shared" si="12"/>
        <v>17642800</v>
      </c>
      <c r="M11" s="29">
        <f t="shared" si="12"/>
        <v>2500</v>
      </c>
      <c r="N11" s="29">
        <f>N12+N15+N28+N22+N25</f>
        <v>-446500</v>
      </c>
      <c r="O11" s="29">
        <f t="shared" ref="O11:Q11" si="13">O12+O15+O28+O22+O25</f>
        <v>0</v>
      </c>
      <c r="P11" s="29">
        <f t="shared" si="13"/>
        <v>-446500</v>
      </c>
      <c r="Q11" s="29">
        <f t="shared" si="13"/>
        <v>0</v>
      </c>
      <c r="R11" s="29">
        <f>R12+R15+R28+R22+R25</f>
        <v>17198800</v>
      </c>
      <c r="S11" s="29">
        <f t="shared" ref="S11:U11" si="14">S12+S15+S28+S22+S25</f>
        <v>0</v>
      </c>
      <c r="T11" s="29">
        <f t="shared" si="14"/>
        <v>17196300</v>
      </c>
      <c r="U11" s="29">
        <f t="shared" si="14"/>
        <v>2500</v>
      </c>
      <c r="V11" s="29">
        <f>V12+V15+V28+V22+V25</f>
        <v>263640</v>
      </c>
      <c r="W11" s="29">
        <f t="shared" ref="W11:Y11" si="15">W12+W15+W28+W22+W25</f>
        <v>0</v>
      </c>
      <c r="X11" s="29">
        <f t="shared" si="15"/>
        <v>263640</v>
      </c>
      <c r="Y11" s="29">
        <f t="shared" si="15"/>
        <v>0</v>
      </c>
      <c r="Z11" s="29">
        <f>Z12+Z15+Z28+Z22+Z25</f>
        <v>17462440</v>
      </c>
      <c r="AA11" s="12">
        <f t="shared" ref="AA11:AA74" si="16">S11+W11</f>
        <v>0</v>
      </c>
      <c r="AB11" s="12">
        <f t="shared" ref="AB11:AB74" si="17">T11+X11</f>
        <v>17459940</v>
      </c>
      <c r="AC11" s="12">
        <f t="shared" ref="AC11:AC74" si="18">U11+Y11</f>
        <v>2500</v>
      </c>
      <c r="AD11" s="29">
        <f>AD12+AD15+AD28+AD22+AD25</f>
        <v>0</v>
      </c>
      <c r="AE11" s="29">
        <f t="shared" ref="AE11:AG11" si="19">AE12+AE15+AE28+AE22+AE25</f>
        <v>0</v>
      </c>
      <c r="AF11" s="29">
        <f t="shared" si="19"/>
        <v>0</v>
      </c>
      <c r="AG11" s="29">
        <f t="shared" si="19"/>
        <v>0</v>
      </c>
      <c r="AH11" s="29">
        <f>AH12+AH15+AH28+AH22+AH25</f>
        <v>17462440</v>
      </c>
      <c r="AI11" s="12">
        <f t="shared" ref="AI11:AI74" si="20">AA11+AE11</f>
        <v>0</v>
      </c>
      <c r="AJ11" s="12">
        <f t="shared" ref="AJ11:AJ74" si="21">AB11+AF11</f>
        <v>17459940</v>
      </c>
      <c r="AK11" s="12">
        <f t="shared" ref="AK11:AK74" si="22">AC11+AG11</f>
        <v>2500</v>
      </c>
      <c r="AL11" s="29">
        <f>AL12+AL15+AL28+AL22+AL25</f>
        <v>0</v>
      </c>
      <c r="AM11" s="29">
        <f t="shared" ref="AM11:AO11" si="23">AM12+AM15+AM28+AM22+AM25</f>
        <v>0</v>
      </c>
      <c r="AN11" s="29">
        <f t="shared" si="23"/>
        <v>0</v>
      </c>
      <c r="AO11" s="29">
        <f t="shared" si="23"/>
        <v>0</v>
      </c>
      <c r="AP11" s="29">
        <f>AP12+AP15+AP28+AP22+AP25</f>
        <v>17462440</v>
      </c>
      <c r="AQ11" s="12">
        <f t="shared" ref="AQ11:AQ74" si="24">AI11+AM11</f>
        <v>0</v>
      </c>
      <c r="AR11" s="12">
        <f t="shared" ref="AR11:AR74" si="25">AJ11+AN11</f>
        <v>17459940</v>
      </c>
      <c r="AS11" s="12">
        <f t="shared" ref="AS11:AS74" si="26">AK11+AO11</f>
        <v>2500</v>
      </c>
      <c r="AT11" s="29">
        <f>AT12+AT15+AT28+AT22+AT25</f>
        <v>-465088.36</v>
      </c>
      <c r="AU11" s="29">
        <f t="shared" ref="AU11:AW11" si="27">AU12+AU15+AU28+AU22+AU25</f>
        <v>0</v>
      </c>
      <c r="AV11" s="29">
        <f t="shared" si="27"/>
        <v>-465088.36</v>
      </c>
      <c r="AW11" s="29">
        <f t="shared" si="27"/>
        <v>0</v>
      </c>
      <c r="AX11" s="29">
        <f>AX12+AX15+AX28+AX22+AX25</f>
        <v>16997351.640000001</v>
      </c>
      <c r="AY11" s="12">
        <f t="shared" ref="AY11:AY74" si="28">AQ11+AU11</f>
        <v>0</v>
      </c>
      <c r="AZ11" s="12">
        <f t="shared" ref="AZ11:AZ74" si="29">AR11+AV11</f>
        <v>16994851.640000001</v>
      </c>
      <c r="BA11" s="12">
        <f t="shared" ref="BA11:BA74" si="30">AS11+AW11</f>
        <v>2500</v>
      </c>
      <c r="BB11" s="12">
        <f t="shared" si="3"/>
        <v>0</v>
      </c>
      <c r="BC11" s="12">
        <f t="shared" si="11"/>
        <v>0</v>
      </c>
      <c r="BD11" s="12">
        <v>0</v>
      </c>
      <c r="BE11" s="12">
        <v>0</v>
      </c>
    </row>
    <row r="12" spans="1:119" ht="63" hidden="1" x14ac:dyDescent="0.25">
      <c r="A12" s="31" t="s">
        <v>19</v>
      </c>
      <c r="B12" s="6"/>
      <c r="C12" s="6"/>
      <c r="D12" s="6"/>
      <c r="E12" s="9">
        <v>851</v>
      </c>
      <c r="F12" s="11" t="s">
        <v>16</v>
      </c>
      <c r="G12" s="11" t="s">
        <v>18</v>
      </c>
      <c r="H12" s="11" t="s">
        <v>20</v>
      </c>
      <c r="I12" s="11"/>
      <c r="J12" s="12">
        <f t="shared" ref="J12:AX13" si="31">J13</f>
        <v>1000400</v>
      </c>
      <c r="K12" s="12">
        <f t="shared" si="31"/>
        <v>0</v>
      </c>
      <c r="L12" s="12">
        <f t="shared" si="31"/>
        <v>1000400</v>
      </c>
      <c r="M12" s="12">
        <f t="shared" si="31"/>
        <v>0</v>
      </c>
      <c r="N12" s="12">
        <f t="shared" si="31"/>
        <v>0</v>
      </c>
      <c r="O12" s="12">
        <f t="shared" si="31"/>
        <v>0</v>
      </c>
      <c r="P12" s="12">
        <f t="shared" si="31"/>
        <v>0</v>
      </c>
      <c r="Q12" s="12">
        <f t="shared" si="31"/>
        <v>0</v>
      </c>
      <c r="R12" s="12">
        <f t="shared" si="31"/>
        <v>1000400</v>
      </c>
      <c r="S12" s="12">
        <f t="shared" si="31"/>
        <v>0</v>
      </c>
      <c r="T12" s="12">
        <f t="shared" si="31"/>
        <v>1000400</v>
      </c>
      <c r="U12" s="12">
        <f t="shared" si="31"/>
        <v>0</v>
      </c>
      <c r="V12" s="12">
        <f t="shared" si="31"/>
        <v>0</v>
      </c>
      <c r="W12" s="12">
        <f t="shared" si="31"/>
        <v>0</v>
      </c>
      <c r="X12" s="12">
        <f t="shared" si="31"/>
        <v>0</v>
      </c>
      <c r="Y12" s="12">
        <f t="shared" si="31"/>
        <v>0</v>
      </c>
      <c r="Z12" s="12">
        <f t="shared" si="31"/>
        <v>1000400</v>
      </c>
      <c r="AA12" s="12">
        <f t="shared" si="16"/>
        <v>0</v>
      </c>
      <c r="AB12" s="12">
        <f t="shared" si="17"/>
        <v>1000400</v>
      </c>
      <c r="AC12" s="12">
        <f t="shared" si="18"/>
        <v>0</v>
      </c>
      <c r="AD12" s="12">
        <f t="shared" si="31"/>
        <v>0</v>
      </c>
      <c r="AE12" s="12">
        <f t="shared" si="31"/>
        <v>0</v>
      </c>
      <c r="AF12" s="12">
        <f t="shared" si="31"/>
        <v>0</v>
      </c>
      <c r="AG12" s="12">
        <f t="shared" si="31"/>
        <v>0</v>
      </c>
      <c r="AH12" s="12">
        <f t="shared" si="31"/>
        <v>1000400</v>
      </c>
      <c r="AI12" s="12">
        <f t="shared" si="20"/>
        <v>0</v>
      </c>
      <c r="AJ12" s="12">
        <f t="shared" si="21"/>
        <v>1000400</v>
      </c>
      <c r="AK12" s="12">
        <f t="shared" si="22"/>
        <v>0</v>
      </c>
      <c r="AL12" s="12">
        <f t="shared" si="31"/>
        <v>0</v>
      </c>
      <c r="AM12" s="12">
        <f t="shared" si="31"/>
        <v>0</v>
      </c>
      <c r="AN12" s="12">
        <f t="shared" si="31"/>
        <v>0</v>
      </c>
      <c r="AO12" s="12">
        <f t="shared" si="31"/>
        <v>0</v>
      </c>
      <c r="AP12" s="12">
        <f t="shared" si="31"/>
        <v>1000400</v>
      </c>
      <c r="AQ12" s="12">
        <f t="shared" si="24"/>
        <v>0</v>
      </c>
      <c r="AR12" s="12">
        <f t="shared" si="25"/>
        <v>1000400</v>
      </c>
      <c r="AS12" s="12">
        <f t="shared" si="26"/>
        <v>0</v>
      </c>
      <c r="AT12" s="12">
        <f t="shared" si="31"/>
        <v>0</v>
      </c>
      <c r="AU12" s="12">
        <f t="shared" si="31"/>
        <v>0</v>
      </c>
      <c r="AV12" s="12">
        <f t="shared" si="31"/>
        <v>0</v>
      </c>
      <c r="AW12" s="12">
        <f t="shared" si="31"/>
        <v>0</v>
      </c>
      <c r="AX12" s="12">
        <f t="shared" si="31"/>
        <v>1000400</v>
      </c>
      <c r="AY12" s="12">
        <f t="shared" si="28"/>
        <v>0</v>
      </c>
      <c r="AZ12" s="12">
        <f t="shared" si="29"/>
        <v>1000400</v>
      </c>
      <c r="BA12" s="12">
        <f t="shared" si="30"/>
        <v>0</v>
      </c>
      <c r="BB12" s="12">
        <f t="shared" si="3"/>
        <v>0</v>
      </c>
      <c r="BC12" s="12">
        <f t="shared" si="11"/>
        <v>0</v>
      </c>
      <c r="BD12" s="12">
        <v>0</v>
      </c>
      <c r="BE12" s="12">
        <v>0</v>
      </c>
    </row>
    <row r="13" spans="1:119" ht="110.25" hidden="1" x14ac:dyDescent="0.25">
      <c r="A13" s="4" t="s">
        <v>21</v>
      </c>
      <c r="B13" s="6"/>
      <c r="C13" s="6"/>
      <c r="D13" s="6"/>
      <c r="E13" s="9">
        <v>851</v>
      </c>
      <c r="F13" s="11" t="s">
        <v>22</v>
      </c>
      <c r="G13" s="11" t="s">
        <v>18</v>
      </c>
      <c r="H13" s="11" t="s">
        <v>20</v>
      </c>
      <c r="I13" s="11" t="s">
        <v>23</v>
      </c>
      <c r="J13" s="12">
        <f t="shared" si="31"/>
        <v>1000400</v>
      </c>
      <c r="K13" s="12">
        <f t="shared" si="31"/>
        <v>0</v>
      </c>
      <c r="L13" s="12">
        <f t="shared" si="31"/>
        <v>1000400</v>
      </c>
      <c r="M13" s="12">
        <f t="shared" si="31"/>
        <v>0</v>
      </c>
      <c r="N13" s="12">
        <f t="shared" si="31"/>
        <v>0</v>
      </c>
      <c r="O13" s="12">
        <f t="shared" si="31"/>
        <v>0</v>
      </c>
      <c r="P13" s="12">
        <f t="shared" si="31"/>
        <v>0</v>
      </c>
      <c r="Q13" s="12">
        <f t="shared" si="31"/>
        <v>0</v>
      </c>
      <c r="R13" s="12">
        <f t="shared" si="31"/>
        <v>1000400</v>
      </c>
      <c r="S13" s="12">
        <f t="shared" si="31"/>
        <v>0</v>
      </c>
      <c r="T13" s="12">
        <f t="shared" si="31"/>
        <v>1000400</v>
      </c>
      <c r="U13" s="12">
        <f t="shared" si="31"/>
        <v>0</v>
      </c>
      <c r="V13" s="12">
        <f t="shared" si="31"/>
        <v>0</v>
      </c>
      <c r="W13" s="12">
        <f t="shared" si="31"/>
        <v>0</v>
      </c>
      <c r="X13" s="12">
        <f t="shared" si="31"/>
        <v>0</v>
      </c>
      <c r="Y13" s="12">
        <f t="shared" si="31"/>
        <v>0</v>
      </c>
      <c r="Z13" s="12">
        <f t="shared" si="31"/>
        <v>1000400</v>
      </c>
      <c r="AA13" s="12">
        <f t="shared" si="16"/>
        <v>0</v>
      </c>
      <c r="AB13" s="12">
        <f t="shared" si="17"/>
        <v>1000400</v>
      </c>
      <c r="AC13" s="12">
        <f t="shared" si="18"/>
        <v>0</v>
      </c>
      <c r="AD13" s="12">
        <f t="shared" si="31"/>
        <v>0</v>
      </c>
      <c r="AE13" s="12">
        <f t="shared" si="31"/>
        <v>0</v>
      </c>
      <c r="AF13" s="12">
        <f t="shared" si="31"/>
        <v>0</v>
      </c>
      <c r="AG13" s="12">
        <f t="shared" si="31"/>
        <v>0</v>
      </c>
      <c r="AH13" s="12">
        <f t="shared" si="31"/>
        <v>1000400</v>
      </c>
      <c r="AI13" s="12">
        <f t="shared" si="20"/>
        <v>0</v>
      </c>
      <c r="AJ13" s="12">
        <f t="shared" si="21"/>
        <v>1000400</v>
      </c>
      <c r="AK13" s="12">
        <f t="shared" si="22"/>
        <v>0</v>
      </c>
      <c r="AL13" s="12">
        <f t="shared" si="31"/>
        <v>0</v>
      </c>
      <c r="AM13" s="12">
        <f t="shared" si="31"/>
        <v>0</v>
      </c>
      <c r="AN13" s="12">
        <f t="shared" si="31"/>
        <v>0</v>
      </c>
      <c r="AO13" s="12">
        <f t="shared" si="31"/>
        <v>0</v>
      </c>
      <c r="AP13" s="12">
        <f t="shared" si="31"/>
        <v>1000400</v>
      </c>
      <c r="AQ13" s="12">
        <f t="shared" si="24"/>
        <v>0</v>
      </c>
      <c r="AR13" s="12">
        <f t="shared" si="25"/>
        <v>1000400</v>
      </c>
      <c r="AS13" s="12">
        <f t="shared" si="26"/>
        <v>0</v>
      </c>
      <c r="AT13" s="12">
        <f t="shared" si="31"/>
        <v>0</v>
      </c>
      <c r="AU13" s="12">
        <f t="shared" si="31"/>
        <v>0</v>
      </c>
      <c r="AV13" s="12">
        <f t="shared" si="31"/>
        <v>0</v>
      </c>
      <c r="AW13" s="12">
        <f t="shared" si="31"/>
        <v>0</v>
      </c>
      <c r="AX13" s="12">
        <f t="shared" si="31"/>
        <v>1000400</v>
      </c>
      <c r="AY13" s="12">
        <f t="shared" si="28"/>
        <v>0</v>
      </c>
      <c r="AZ13" s="12">
        <f t="shared" si="29"/>
        <v>1000400</v>
      </c>
      <c r="BA13" s="12">
        <f t="shared" si="30"/>
        <v>0</v>
      </c>
      <c r="BB13" s="12">
        <f t="shared" si="3"/>
        <v>0</v>
      </c>
      <c r="BC13" s="12">
        <f t="shared" si="11"/>
        <v>0</v>
      </c>
      <c r="BD13" s="12">
        <v>0</v>
      </c>
      <c r="BE13" s="12">
        <v>0</v>
      </c>
    </row>
    <row r="14" spans="1:119" ht="47.25" hidden="1" x14ac:dyDescent="0.25">
      <c r="A14" s="4" t="s">
        <v>13</v>
      </c>
      <c r="B14" s="4"/>
      <c r="C14" s="4"/>
      <c r="D14" s="4"/>
      <c r="E14" s="9">
        <v>851</v>
      </c>
      <c r="F14" s="11" t="s">
        <v>16</v>
      </c>
      <c r="G14" s="11" t="s">
        <v>18</v>
      </c>
      <c r="H14" s="11" t="s">
        <v>20</v>
      </c>
      <c r="I14" s="11" t="s">
        <v>24</v>
      </c>
      <c r="J14" s="12">
        <v>1000400</v>
      </c>
      <c r="K14" s="12"/>
      <c r="L14" s="12">
        <f>J14</f>
        <v>1000400</v>
      </c>
      <c r="M14" s="12"/>
      <c r="N14" s="12"/>
      <c r="O14" s="12"/>
      <c r="P14" s="12">
        <f>N14</f>
        <v>0</v>
      </c>
      <c r="Q14" s="12"/>
      <c r="R14" s="12">
        <f t="shared" ref="R14:R89" si="32">J14+N14</f>
        <v>1000400</v>
      </c>
      <c r="S14" s="12"/>
      <c r="T14" s="12">
        <f>R14</f>
        <v>1000400</v>
      </c>
      <c r="U14" s="12"/>
      <c r="V14" s="12"/>
      <c r="W14" s="12"/>
      <c r="X14" s="12">
        <f>V14</f>
        <v>0</v>
      </c>
      <c r="Y14" s="12"/>
      <c r="Z14" s="12">
        <f t="shared" ref="Z14" si="33">R14+V14</f>
        <v>1000400</v>
      </c>
      <c r="AA14" s="12">
        <f t="shared" si="16"/>
        <v>0</v>
      </c>
      <c r="AB14" s="12">
        <f t="shared" si="17"/>
        <v>1000400</v>
      </c>
      <c r="AC14" s="12">
        <f t="shared" si="18"/>
        <v>0</v>
      </c>
      <c r="AD14" s="12"/>
      <c r="AE14" s="12"/>
      <c r="AF14" s="12">
        <f>AD14</f>
        <v>0</v>
      </c>
      <c r="AG14" s="12"/>
      <c r="AH14" s="12">
        <f t="shared" ref="AH14" si="34">Z14+AD14</f>
        <v>1000400</v>
      </c>
      <c r="AI14" s="12">
        <f t="shared" si="20"/>
        <v>0</v>
      </c>
      <c r="AJ14" s="12">
        <f t="shared" si="21"/>
        <v>1000400</v>
      </c>
      <c r="AK14" s="12">
        <f t="shared" si="22"/>
        <v>0</v>
      </c>
      <c r="AL14" s="12"/>
      <c r="AM14" s="12"/>
      <c r="AN14" s="12">
        <f>AL14</f>
        <v>0</v>
      </c>
      <c r="AO14" s="12"/>
      <c r="AP14" s="12">
        <f t="shared" ref="AP14" si="35">AH14+AL14</f>
        <v>1000400</v>
      </c>
      <c r="AQ14" s="12">
        <f t="shared" si="24"/>
        <v>0</v>
      </c>
      <c r="AR14" s="12">
        <f t="shared" si="25"/>
        <v>1000400</v>
      </c>
      <c r="AS14" s="12">
        <f t="shared" si="26"/>
        <v>0</v>
      </c>
      <c r="AT14" s="12"/>
      <c r="AU14" s="12"/>
      <c r="AV14" s="12">
        <f>AT14</f>
        <v>0</v>
      </c>
      <c r="AW14" s="12"/>
      <c r="AX14" s="12">
        <f t="shared" ref="AX14" si="36">AP14+AT14</f>
        <v>1000400</v>
      </c>
      <c r="AY14" s="12">
        <f t="shared" si="28"/>
        <v>0</v>
      </c>
      <c r="AZ14" s="12">
        <f t="shared" si="29"/>
        <v>1000400</v>
      </c>
      <c r="BA14" s="12">
        <f t="shared" si="30"/>
        <v>0</v>
      </c>
      <c r="BB14" s="12">
        <f t="shared" si="3"/>
        <v>0</v>
      </c>
      <c r="BC14" s="12">
        <f t="shared" si="11"/>
        <v>0</v>
      </c>
      <c r="BD14" s="12">
        <v>0</v>
      </c>
      <c r="BE14" s="12">
        <v>0</v>
      </c>
    </row>
    <row r="15" spans="1:119" ht="47.25" x14ac:dyDescent="0.25">
      <c r="A15" s="31" t="s">
        <v>25</v>
      </c>
      <c r="B15" s="32"/>
      <c r="C15" s="9"/>
      <c r="D15" s="9"/>
      <c r="E15" s="9">
        <v>851</v>
      </c>
      <c r="F15" s="11" t="s">
        <v>22</v>
      </c>
      <c r="G15" s="11" t="s">
        <v>18</v>
      </c>
      <c r="H15" s="11" t="s">
        <v>26</v>
      </c>
      <c r="I15" s="11"/>
      <c r="J15" s="12">
        <f t="shared" ref="J15" si="37">J16+J18+J20</f>
        <v>16392400</v>
      </c>
      <c r="K15" s="12">
        <f t="shared" ref="K15:R15" si="38">K16+K18+K20</f>
        <v>0</v>
      </c>
      <c r="L15" s="12">
        <f t="shared" si="38"/>
        <v>16392400</v>
      </c>
      <c r="M15" s="12">
        <f t="shared" si="38"/>
        <v>0</v>
      </c>
      <c r="N15" s="12">
        <f t="shared" si="38"/>
        <v>-446500</v>
      </c>
      <c r="O15" s="12">
        <f t="shared" si="38"/>
        <v>0</v>
      </c>
      <c r="P15" s="12">
        <f t="shared" si="38"/>
        <v>-446500</v>
      </c>
      <c r="Q15" s="12">
        <f t="shared" si="38"/>
        <v>0</v>
      </c>
      <c r="R15" s="12">
        <f t="shared" si="38"/>
        <v>15945900</v>
      </c>
      <c r="S15" s="12">
        <f t="shared" ref="S15:Z15" si="39">S16+S18+S20</f>
        <v>0</v>
      </c>
      <c r="T15" s="12">
        <f t="shared" si="39"/>
        <v>15945900</v>
      </c>
      <c r="U15" s="12">
        <f t="shared" si="39"/>
        <v>0</v>
      </c>
      <c r="V15" s="12">
        <f t="shared" si="39"/>
        <v>248640</v>
      </c>
      <c r="W15" s="12">
        <f t="shared" si="39"/>
        <v>0</v>
      </c>
      <c r="X15" s="12">
        <f t="shared" si="39"/>
        <v>248640</v>
      </c>
      <c r="Y15" s="12">
        <f t="shared" si="39"/>
        <v>0</v>
      </c>
      <c r="Z15" s="12">
        <f t="shared" si="39"/>
        <v>16194540</v>
      </c>
      <c r="AA15" s="12">
        <f t="shared" si="16"/>
        <v>0</v>
      </c>
      <c r="AB15" s="12">
        <f t="shared" si="17"/>
        <v>16194540</v>
      </c>
      <c r="AC15" s="12">
        <f t="shared" si="18"/>
        <v>0</v>
      </c>
      <c r="AD15" s="12">
        <f t="shared" ref="AD15:AH15" si="40">AD16+AD18+AD20</f>
        <v>0</v>
      </c>
      <c r="AE15" s="12">
        <f t="shared" si="40"/>
        <v>0</v>
      </c>
      <c r="AF15" s="12">
        <f t="shared" si="40"/>
        <v>0</v>
      </c>
      <c r="AG15" s="12">
        <f t="shared" si="40"/>
        <v>0</v>
      </c>
      <c r="AH15" s="12">
        <f t="shared" si="40"/>
        <v>16194540</v>
      </c>
      <c r="AI15" s="12">
        <f t="shared" si="20"/>
        <v>0</v>
      </c>
      <c r="AJ15" s="12">
        <f t="shared" si="21"/>
        <v>16194540</v>
      </c>
      <c r="AK15" s="12">
        <f t="shared" si="22"/>
        <v>0</v>
      </c>
      <c r="AL15" s="12">
        <f t="shared" ref="AL15:AP15" si="41">AL16+AL18+AL20</f>
        <v>0</v>
      </c>
      <c r="AM15" s="12">
        <f t="shared" si="41"/>
        <v>0</v>
      </c>
      <c r="AN15" s="12">
        <f t="shared" si="41"/>
        <v>0</v>
      </c>
      <c r="AO15" s="12">
        <f t="shared" si="41"/>
        <v>0</v>
      </c>
      <c r="AP15" s="12">
        <f t="shared" si="41"/>
        <v>16194540</v>
      </c>
      <c r="AQ15" s="12">
        <f t="shared" si="24"/>
        <v>0</v>
      </c>
      <c r="AR15" s="12">
        <f t="shared" si="25"/>
        <v>16194540</v>
      </c>
      <c r="AS15" s="12">
        <f t="shared" si="26"/>
        <v>0</v>
      </c>
      <c r="AT15" s="12">
        <f t="shared" ref="AT15:AX15" si="42">AT16+AT18+AT20</f>
        <v>-419351.36</v>
      </c>
      <c r="AU15" s="12">
        <f t="shared" si="42"/>
        <v>0</v>
      </c>
      <c r="AV15" s="12">
        <f t="shared" si="42"/>
        <v>-419351.36</v>
      </c>
      <c r="AW15" s="12">
        <f t="shared" si="42"/>
        <v>0</v>
      </c>
      <c r="AX15" s="12">
        <f t="shared" si="42"/>
        <v>15775188.640000001</v>
      </c>
      <c r="AY15" s="12">
        <f t="shared" si="28"/>
        <v>0</v>
      </c>
      <c r="AZ15" s="12">
        <f t="shared" si="29"/>
        <v>15775188.640000001</v>
      </c>
      <c r="BA15" s="12">
        <f t="shared" si="30"/>
        <v>0</v>
      </c>
      <c r="BB15" s="12">
        <f t="shared" si="3"/>
        <v>0</v>
      </c>
      <c r="BC15" s="12">
        <f t="shared" si="11"/>
        <v>0</v>
      </c>
      <c r="BD15" s="12">
        <v>0</v>
      </c>
      <c r="BE15" s="12">
        <v>0</v>
      </c>
    </row>
    <row r="16" spans="1:119" ht="99" customHeight="1" x14ac:dyDescent="0.25">
      <c r="A16" s="4" t="s">
        <v>21</v>
      </c>
      <c r="B16" s="9"/>
      <c r="C16" s="9"/>
      <c r="D16" s="9"/>
      <c r="E16" s="9">
        <v>851</v>
      </c>
      <c r="F16" s="11" t="s">
        <v>16</v>
      </c>
      <c r="G16" s="11" t="s">
        <v>18</v>
      </c>
      <c r="H16" s="11" t="s">
        <v>26</v>
      </c>
      <c r="I16" s="11" t="s">
        <v>23</v>
      </c>
      <c r="J16" s="12">
        <f t="shared" ref="J16:AX16" si="43">J17</f>
        <v>12146300</v>
      </c>
      <c r="K16" s="12">
        <f t="shared" si="43"/>
        <v>0</v>
      </c>
      <c r="L16" s="12">
        <f t="shared" si="43"/>
        <v>12146300</v>
      </c>
      <c r="M16" s="12">
        <f t="shared" si="43"/>
        <v>0</v>
      </c>
      <c r="N16" s="12">
        <f t="shared" si="43"/>
        <v>-526600</v>
      </c>
      <c r="O16" s="12">
        <f t="shared" si="43"/>
        <v>0</v>
      </c>
      <c r="P16" s="12">
        <f t="shared" si="43"/>
        <v>-526600</v>
      </c>
      <c r="Q16" s="12">
        <f t="shared" si="43"/>
        <v>0</v>
      </c>
      <c r="R16" s="12">
        <f t="shared" si="43"/>
        <v>11619700</v>
      </c>
      <c r="S16" s="12">
        <f t="shared" si="43"/>
        <v>0</v>
      </c>
      <c r="T16" s="12">
        <f t="shared" si="43"/>
        <v>11619700</v>
      </c>
      <c r="U16" s="12">
        <f t="shared" si="43"/>
        <v>0</v>
      </c>
      <c r="V16" s="12">
        <f t="shared" si="43"/>
        <v>0</v>
      </c>
      <c r="W16" s="12">
        <f t="shared" si="43"/>
        <v>0</v>
      </c>
      <c r="X16" s="12">
        <f t="shared" si="43"/>
        <v>0</v>
      </c>
      <c r="Y16" s="12">
        <f t="shared" si="43"/>
        <v>0</v>
      </c>
      <c r="Z16" s="12">
        <f t="shared" si="43"/>
        <v>11619700</v>
      </c>
      <c r="AA16" s="12">
        <f t="shared" si="16"/>
        <v>0</v>
      </c>
      <c r="AB16" s="12">
        <f t="shared" si="17"/>
        <v>11619700</v>
      </c>
      <c r="AC16" s="12">
        <f t="shared" si="18"/>
        <v>0</v>
      </c>
      <c r="AD16" s="12">
        <f t="shared" si="43"/>
        <v>0</v>
      </c>
      <c r="AE16" s="12">
        <f t="shared" si="43"/>
        <v>0</v>
      </c>
      <c r="AF16" s="12">
        <f t="shared" si="43"/>
        <v>0</v>
      </c>
      <c r="AG16" s="12">
        <f t="shared" si="43"/>
        <v>0</v>
      </c>
      <c r="AH16" s="12">
        <f t="shared" si="43"/>
        <v>11619700</v>
      </c>
      <c r="AI16" s="12">
        <f t="shared" si="20"/>
        <v>0</v>
      </c>
      <c r="AJ16" s="12">
        <f t="shared" si="21"/>
        <v>11619700</v>
      </c>
      <c r="AK16" s="12">
        <f t="shared" si="22"/>
        <v>0</v>
      </c>
      <c r="AL16" s="12">
        <f t="shared" si="43"/>
        <v>0</v>
      </c>
      <c r="AM16" s="12">
        <f t="shared" si="43"/>
        <v>0</v>
      </c>
      <c r="AN16" s="12">
        <f t="shared" si="43"/>
        <v>0</v>
      </c>
      <c r="AO16" s="12">
        <f t="shared" si="43"/>
        <v>0</v>
      </c>
      <c r="AP16" s="12">
        <f t="shared" si="43"/>
        <v>11619700</v>
      </c>
      <c r="AQ16" s="12">
        <f t="shared" si="24"/>
        <v>0</v>
      </c>
      <c r="AR16" s="12">
        <f t="shared" si="25"/>
        <v>11619700</v>
      </c>
      <c r="AS16" s="12">
        <f t="shared" si="26"/>
        <v>0</v>
      </c>
      <c r="AT16" s="12">
        <f t="shared" si="43"/>
        <v>-152675</v>
      </c>
      <c r="AU16" s="12">
        <f t="shared" si="43"/>
        <v>0</v>
      </c>
      <c r="AV16" s="12">
        <f t="shared" si="43"/>
        <v>-152675</v>
      </c>
      <c r="AW16" s="12">
        <f t="shared" si="43"/>
        <v>0</v>
      </c>
      <c r="AX16" s="12">
        <f t="shared" si="43"/>
        <v>11467025</v>
      </c>
      <c r="AY16" s="12">
        <f t="shared" si="28"/>
        <v>0</v>
      </c>
      <c r="AZ16" s="12">
        <f t="shared" si="29"/>
        <v>11467025</v>
      </c>
      <c r="BA16" s="12">
        <f t="shared" si="30"/>
        <v>0</v>
      </c>
      <c r="BB16" s="12">
        <f t="shared" si="3"/>
        <v>0</v>
      </c>
      <c r="BC16" s="12">
        <f t="shared" si="11"/>
        <v>0</v>
      </c>
      <c r="BD16" s="12">
        <v>0</v>
      </c>
      <c r="BE16" s="12">
        <v>0</v>
      </c>
    </row>
    <row r="17" spans="1:57" ht="47.25" x14ac:dyDescent="0.25">
      <c r="A17" s="4" t="s">
        <v>13</v>
      </c>
      <c r="B17" s="9"/>
      <c r="C17" s="9"/>
      <c r="D17" s="9"/>
      <c r="E17" s="9">
        <v>851</v>
      </c>
      <c r="F17" s="11" t="s">
        <v>16</v>
      </c>
      <c r="G17" s="11" t="s">
        <v>18</v>
      </c>
      <c r="H17" s="11" t="s">
        <v>26</v>
      </c>
      <c r="I17" s="11" t="s">
        <v>24</v>
      </c>
      <c r="J17" s="12">
        <v>12146300</v>
      </c>
      <c r="K17" s="12"/>
      <c r="L17" s="12">
        <f>J17</f>
        <v>12146300</v>
      </c>
      <c r="M17" s="12"/>
      <c r="N17" s="12">
        <v>-526600</v>
      </c>
      <c r="O17" s="12"/>
      <c r="P17" s="12">
        <f>N17</f>
        <v>-526600</v>
      </c>
      <c r="Q17" s="12"/>
      <c r="R17" s="12">
        <f t="shared" si="32"/>
        <v>11619700</v>
      </c>
      <c r="S17" s="12"/>
      <c r="T17" s="12">
        <f>R17</f>
        <v>11619700</v>
      </c>
      <c r="U17" s="12"/>
      <c r="V17" s="12"/>
      <c r="W17" s="12"/>
      <c r="X17" s="12">
        <f>V17</f>
        <v>0</v>
      </c>
      <c r="Y17" s="12"/>
      <c r="Z17" s="12">
        <f t="shared" ref="Z17" si="44">R17+V17</f>
        <v>11619700</v>
      </c>
      <c r="AA17" s="12">
        <f t="shared" si="16"/>
        <v>0</v>
      </c>
      <c r="AB17" s="12">
        <f t="shared" si="17"/>
        <v>11619700</v>
      </c>
      <c r="AC17" s="12">
        <f t="shared" si="18"/>
        <v>0</v>
      </c>
      <c r="AD17" s="12"/>
      <c r="AE17" s="12"/>
      <c r="AF17" s="12">
        <f>AD17</f>
        <v>0</v>
      </c>
      <c r="AG17" s="12"/>
      <c r="AH17" s="12">
        <f t="shared" ref="AH17" si="45">Z17+AD17</f>
        <v>11619700</v>
      </c>
      <c r="AI17" s="12">
        <f t="shared" si="20"/>
        <v>0</v>
      </c>
      <c r="AJ17" s="12">
        <f t="shared" si="21"/>
        <v>11619700</v>
      </c>
      <c r="AK17" s="12">
        <f t="shared" si="22"/>
        <v>0</v>
      </c>
      <c r="AL17" s="12"/>
      <c r="AM17" s="12"/>
      <c r="AN17" s="12">
        <f>AL17</f>
        <v>0</v>
      </c>
      <c r="AO17" s="12"/>
      <c r="AP17" s="12">
        <f t="shared" ref="AP17" si="46">AH17+AL17</f>
        <v>11619700</v>
      </c>
      <c r="AQ17" s="12">
        <f t="shared" si="24"/>
        <v>0</v>
      </c>
      <c r="AR17" s="12">
        <f t="shared" si="25"/>
        <v>11619700</v>
      </c>
      <c r="AS17" s="12">
        <f t="shared" si="26"/>
        <v>0</v>
      </c>
      <c r="AT17" s="12">
        <v>-152675</v>
      </c>
      <c r="AU17" s="12"/>
      <c r="AV17" s="12">
        <f>AT17</f>
        <v>-152675</v>
      </c>
      <c r="AW17" s="12"/>
      <c r="AX17" s="12">
        <f t="shared" ref="AX17" si="47">AP17+AT17</f>
        <v>11467025</v>
      </c>
      <c r="AY17" s="12">
        <f t="shared" si="28"/>
        <v>0</v>
      </c>
      <c r="AZ17" s="12">
        <f t="shared" si="29"/>
        <v>11467025</v>
      </c>
      <c r="BA17" s="12">
        <f t="shared" si="30"/>
        <v>0</v>
      </c>
      <c r="BB17" s="12">
        <f t="shared" si="3"/>
        <v>0</v>
      </c>
      <c r="BC17" s="12">
        <f t="shared" si="11"/>
        <v>0</v>
      </c>
      <c r="BD17" s="12">
        <v>0</v>
      </c>
      <c r="BE17" s="12">
        <v>0</v>
      </c>
    </row>
    <row r="18" spans="1:57" ht="47.25" x14ac:dyDescent="0.25">
      <c r="A18" s="6" t="s">
        <v>27</v>
      </c>
      <c r="B18" s="9"/>
      <c r="C18" s="9"/>
      <c r="D18" s="9"/>
      <c r="E18" s="9">
        <v>851</v>
      </c>
      <c r="F18" s="11" t="s">
        <v>16</v>
      </c>
      <c r="G18" s="11" t="s">
        <v>18</v>
      </c>
      <c r="H18" s="11" t="s">
        <v>26</v>
      </c>
      <c r="I18" s="11" t="s">
        <v>28</v>
      </c>
      <c r="J18" s="12">
        <f t="shared" ref="J18:AX18" si="48">J19</f>
        <v>3986000</v>
      </c>
      <c r="K18" s="12">
        <f t="shared" si="48"/>
        <v>0</v>
      </c>
      <c r="L18" s="12">
        <f t="shared" si="48"/>
        <v>3986000</v>
      </c>
      <c r="M18" s="12">
        <f t="shared" si="48"/>
        <v>0</v>
      </c>
      <c r="N18" s="12">
        <f t="shared" si="48"/>
        <v>80100</v>
      </c>
      <c r="O18" s="12">
        <f t="shared" si="48"/>
        <v>0</v>
      </c>
      <c r="P18" s="12">
        <f t="shared" si="48"/>
        <v>80100</v>
      </c>
      <c r="Q18" s="12">
        <f t="shared" si="48"/>
        <v>0</v>
      </c>
      <c r="R18" s="12">
        <f t="shared" si="48"/>
        <v>4066100</v>
      </c>
      <c r="S18" s="12">
        <f t="shared" si="48"/>
        <v>0</v>
      </c>
      <c r="T18" s="12">
        <f t="shared" si="48"/>
        <v>4066100</v>
      </c>
      <c r="U18" s="12">
        <f t="shared" si="48"/>
        <v>0</v>
      </c>
      <c r="V18" s="12">
        <f t="shared" si="48"/>
        <v>248640</v>
      </c>
      <c r="W18" s="12">
        <f t="shared" si="48"/>
        <v>0</v>
      </c>
      <c r="X18" s="12">
        <f t="shared" si="48"/>
        <v>248640</v>
      </c>
      <c r="Y18" s="12">
        <f t="shared" si="48"/>
        <v>0</v>
      </c>
      <c r="Z18" s="12">
        <f t="shared" si="48"/>
        <v>4314740</v>
      </c>
      <c r="AA18" s="12">
        <f t="shared" si="16"/>
        <v>0</v>
      </c>
      <c r="AB18" s="12">
        <f t="shared" si="17"/>
        <v>4314740</v>
      </c>
      <c r="AC18" s="12">
        <f t="shared" si="18"/>
        <v>0</v>
      </c>
      <c r="AD18" s="12">
        <f t="shared" si="48"/>
        <v>0</v>
      </c>
      <c r="AE18" s="12">
        <f t="shared" si="48"/>
        <v>0</v>
      </c>
      <c r="AF18" s="12">
        <f t="shared" si="48"/>
        <v>0</v>
      </c>
      <c r="AG18" s="12">
        <f t="shared" si="48"/>
        <v>0</v>
      </c>
      <c r="AH18" s="12">
        <f t="shared" si="48"/>
        <v>4314740</v>
      </c>
      <c r="AI18" s="12">
        <f t="shared" si="20"/>
        <v>0</v>
      </c>
      <c r="AJ18" s="12">
        <f t="shared" si="21"/>
        <v>4314740</v>
      </c>
      <c r="AK18" s="12">
        <f t="shared" si="22"/>
        <v>0</v>
      </c>
      <c r="AL18" s="12">
        <f t="shared" si="48"/>
        <v>0</v>
      </c>
      <c r="AM18" s="12">
        <f t="shared" si="48"/>
        <v>0</v>
      </c>
      <c r="AN18" s="12">
        <f t="shared" si="48"/>
        <v>0</v>
      </c>
      <c r="AO18" s="12">
        <f t="shared" si="48"/>
        <v>0</v>
      </c>
      <c r="AP18" s="12">
        <f t="shared" si="48"/>
        <v>4314740</v>
      </c>
      <c r="AQ18" s="12">
        <f t="shared" si="24"/>
        <v>0</v>
      </c>
      <c r="AR18" s="12">
        <f t="shared" si="25"/>
        <v>4314740</v>
      </c>
      <c r="AS18" s="12">
        <f t="shared" si="26"/>
        <v>0</v>
      </c>
      <c r="AT18" s="12">
        <f t="shared" si="48"/>
        <v>-106700</v>
      </c>
      <c r="AU18" s="12">
        <f t="shared" si="48"/>
        <v>0</v>
      </c>
      <c r="AV18" s="12">
        <f t="shared" si="48"/>
        <v>-106700</v>
      </c>
      <c r="AW18" s="12">
        <f t="shared" si="48"/>
        <v>0</v>
      </c>
      <c r="AX18" s="12">
        <f t="shared" si="48"/>
        <v>4208040</v>
      </c>
      <c r="AY18" s="12">
        <f t="shared" si="28"/>
        <v>0</v>
      </c>
      <c r="AZ18" s="12">
        <f t="shared" si="29"/>
        <v>4208040</v>
      </c>
      <c r="BA18" s="12">
        <f t="shared" si="30"/>
        <v>0</v>
      </c>
      <c r="BB18" s="12">
        <f t="shared" si="3"/>
        <v>0</v>
      </c>
      <c r="BC18" s="12">
        <f t="shared" si="11"/>
        <v>0</v>
      </c>
      <c r="BD18" s="12">
        <v>0</v>
      </c>
      <c r="BE18" s="12">
        <v>0</v>
      </c>
    </row>
    <row r="19" spans="1:57" ht="47.25" x14ac:dyDescent="0.25">
      <c r="A19" s="6" t="s">
        <v>14</v>
      </c>
      <c r="B19" s="9"/>
      <c r="C19" s="9"/>
      <c r="D19" s="9"/>
      <c r="E19" s="9">
        <v>851</v>
      </c>
      <c r="F19" s="11" t="s">
        <v>16</v>
      </c>
      <c r="G19" s="11" t="s">
        <v>18</v>
      </c>
      <c r="H19" s="11" t="s">
        <v>26</v>
      </c>
      <c r="I19" s="11" t="s">
        <v>29</v>
      </c>
      <c r="J19" s="12">
        <v>3986000</v>
      </c>
      <c r="K19" s="12"/>
      <c r="L19" s="12">
        <f t="shared" ref="L19:L60" si="49">J19</f>
        <v>3986000</v>
      </c>
      <c r="M19" s="12"/>
      <c r="N19" s="12">
        <v>80100</v>
      </c>
      <c r="O19" s="12"/>
      <c r="P19" s="12">
        <f t="shared" ref="P19" si="50">N19</f>
        <v>80100</v>
      </c>
      <c r="Q19" s="12"/>
      <c r="R19" s="12">
        <f t="shared" si="32"/>
        <v>4066100</v>
      </c>
      <c r="S19" s="12"/>
      <c r="T19" s="12">
        <f t="shared" ref="T19" si="51">R19</f>
        <v>4066100</v>
      </c>
      <c r="U19" s="12"/>
      <c r="V19" s="12">
        <f>764000+98640+100000+50000-764000</f>
        <v>248640</v>
      </c>
      <c r="W19" s="12"/>
      <c r="X19" s="12">
        <f t="shared" ref="X19" si="52">V19</f>
        <v>248640</v>
      </c>
      <c r="Y19" s="12"/>
      <c r="Z19" s="12">
        <f t="shared" ref="Z19" si="53">R19+V19</f>
        <v>4314740</v>
      </c>
      <c r="AA19" s="12">
        <f t="shared" si="16"/>
        <v>0</v>
      </c>
      <c r="AB19" s="12">
        <f t="shared" si="17"/>
        <v>4314740</v>
      </c>
      <c r="AC19" s="12">
        <f t="shared" si="18"/>
        <v>0</v>
      </c>
      <c r="AD19" s="12"/>
      <c r="AE19" s="12"/>
      <c r="AF19" s="12">
        <f t="shared" ref="AF19" si="54">AD19</f>
        <v>0</v>
      </c>
      <c r="AG19" s="12"/>
      <c r="AH19" s="12">
        <f t="shared" ref="AH19" si="55">Z19+AD19</f>
        <v>4314740</v>
      </c>
      <c r="AI19" s="12">
        <f t="shared" si="20"/>
        <v>0</v>
      </c>
      <c r="AJ19" s="12">
        <f t="shared" si="21"/>
        <v>4314740</v>
      </c>
      <c r="AK19" s="12">
        <f t="shared" si="22"/>
        <v>0</v>
      </c>
      <c r="AL19" s="12"/>
      <c r="AM19" s="12"/>
      <c r="AN19" s="12">
        <f t="shared" ref="AN19" si="56">AL19</f>
        <v>0</v>
      </c>
      <c r="AO19" s="12"/>
      <c r="AP19" s="12">
        <f t="shared" ref="AP19" si="57">AH19+AL19</f>
        <v>4314740</v>
      </c>
      <c r="AQ19" s="12">
        <f t="shared" si="24"/>
        <v>0</v>
      </c>
      <c r="AR19" s="12">
        <f t="shared" si="25"/>
        <v>4314740</v>
      </c>
      <c r="AS19" s="12">
        <f t="shared" si="26"/>
        <v>0</v>
      </c>
      <c r="AT19" s="12">
        <v>-106700</v>
      </c>
      <c r="AU19" s="12"/>
      <c r="AV19" s="12">
        <f t="shared" ref="AV19" si="58">AT19</f>
        <v>-106700</v>
      </c>
      <c r="AW19" s="12"/>
      <c r="AX19" s="12">
        <f t="shared" ref="AX19" si="59">AP19+AT19</f>
        <v>4208040</v>
      </c>
      <c r="AY19" s="12">
        <f t="shared" si="28"/>
        <v>0</v>
      </c>
      <c r="AZ19" s="12">
        <f t="shared" si="29"/>
        <v>4208040</v>
      </c>
      <c r="BA19" s="12">
        <f t="shared" si="30"/>
        <v>0</v>
      </c>
      <c r="BB19" s="12">
        <f t="shared" si="3"/>
        <v>0</v>
      </c>
      <c r="BC19" s="12">
        <f t="shared" si="11"/>
        <v>0</v>
      </c>
      <c r="BD19" s="12">
        <v>0</v>
      </c>
      <c r="BE19" s="12">
        <v>0</v>
      </c>
    </row>
    <row r="20" spans="1:57" x14ac:dyDescent="0.25">
      <c r="A20" s="6" t="s">
        <v>30</v>
      </c>
      <c r="B20" s="9"/>
      <c r="C20" s="9"/>
      <c r="D20" s="9"/>
      <c r="E20" s="9">
        <v>851</v>
      </c>
      <c r="F20" s="11" t="s">
        <v>16</v>
      </c>
      <c r="G20" s="11" t="s">
        <v>18</v>
      </c>
      <c r="H20" s="11" t="s">
        <v>26</v>
      </c>
      <c r="I20" s="11" t="s">
        <v>31</v>
      </c>
      <c r="J20" s="12">
        <f>J21</f>
        <v>260100</v>
      </c>
      <c r="K20" s="12">
        <f t="shared" ref="K20:R20" si="60">K21</f>
        <v>0</v>
      </c>
      <c r="L20" s="12">
        <f t="shared" si="60"/>
        <v>260100</v>
      </c>
      <c r="M20" s="12">
        <f t="shared" si="60"/>
        <v>0</v>
      </c>
      <c r="N20" s="12">
        <f t="shared" si="60"/>
        <v>0</v>
      </c>
      <c r="O20" s="12">
        <f t="shared" si="60"/>
        <v>0</v>
      </c>
      <c r="P20" s="12">
        <f t="shared" si="60"/>
        <v>0</v>
      </c>
      <c r="Q20" s="12">
        <f t="shared" si="60"/>
        <v>0</v>
      </c>
      <c r="R20" s="12">
        <f t="shared" si="60"/>
        <v>260100</v>
      </c>
      <c r="S20" s="12">
        <f t="shared" ref="S20:Z20" si="61">S21</f>
        <v>0</v>
      </c>
      <c r="T20" s="12">
        <f t="shared" si="61"/>
        <v>260100</v>
      </c>
      <c r="U20" s="12">
        <f t="shared" si="61"/>
        <v>0</v>
      </c>
      <c r="V20" s="12">
        <f t="shared" si="61"/>
        <v>0</v>
      </c>
      <c r="W20" s="12">
        <f t="shared" si="61"/>
        <v>0</v>
      </c>
      <c r="X20" s="12">
        <f t="shared" si="61"/>
        <v>0</v>
      </c>
      <c r="Y20" s="12">
        <f t="shared" si="61"/>
        <v>0</v>
      </c>
      <c r="Z20" s="12">
        <f t="shared" si="61"/>
        <v>260100</v>
      </c>
      <c r="AA20" s="12">
        <f t="shared" si="16"/>
        <v>0</v>
      </c>
      <c r="AB20" s="12">
        <f t="shared" si="17"/>
        <v>260100</v>
      </c>
      <c r="AC20" s="12">
        <f t="shared" si="18"/>
        <v>0</v>
      </c>
      <c r="AD20" s="12">
        <f t="shared" ref="AD20:AH20" si="62">AD21</f>
        <v>0</v>
      </c>
      <c r="AE20" s="12">
        <f t="shared" si="62"/>
        <v>0</v>
      </c>
      <c r="AF20" s="12">
        <f t="shared" si="62"/>
        <v>0</v>
      </c>
      <c r="AG20" s="12">
        <f t="shared" si="62"/>
        <v>0</v>
      </c>
      <c r="AH20" s="12">
        <f t="shared" si="62"/>
        <v>260100</v>
      </c>
      <c r="AI20" s="12">
        <f t="shared" si="20"/>
        <v>0</v>
      </c>
      <c r="AJ20" s="12">
        <f t="shared" si="21"/>
        <v>260100</v>
      </c>
      <c r="AK20" s="12">
        <f t="shared" si="22"/>
        <v>0</v>
      </c>
      <c r="AL20" s="12">
        <f t="shared" ref="AL20:AP20" si="63">AL21</f>
        <v>0</v>
      </c>
      <c r="AM20" s="12">
        <f t="shared" si="63"/>
        <v>0</v>
      </c>
      <c r="AN20" s="12">
        <f t="shared" si="63"/>
        <v>0</v>
      </c>
      <c r="AO20" s="12">
        <f t="shared" si="63"/>
        <v>0</v>
      </c>
      <c r="AP20" s="12">
        <f t="shared" si="63"/>
        <v>260100</v>
      </c>
      <c r="AQ20" s="12">
        <f t="shared" si="24"/>
        <v>0</v>
      </c>
      <c r="AR20" s="12">
        <f t="shared" si="25"/>
        <v>260100</v>
      </c>
      <c r="AS20" s="12">
        <f t="shared" si="26"/>
        <v>0</v>
      </c>
      <c r="AT20" s="12">
        <f t="shared" ref="AT20:AX20" si="64">AT21</f>
        <v>-159976.35999999999</v>
      </c>
      <c r="AU20" s="12">
        <f t="shared" si="64"/>
        <v>0</v>
      </c>
      <c r="AV20" s="12">
        <f t="shared" si="64"/>
        <v>-159976.35999999999</v>
      </c>
      <c r="AW20" s="12">
        <f t="shared" si="64"/>
        <v>0</v>
      </c>
      <c r="AX20" s="12">
        <f t="shared" si="64"/>
        <v>100123.64000000001</v>
      </c>
      <c r="AY20" s="12">
        <f t="shared" si="28"/>
        <v>0</v>
      </c>
      <c r="AZ20" s="12">
        <f t="shared" si="29"/>
        <v>100123.64000000001</v>
      </c>
      <c r="BA20" s="12">
        <f t="shared" si="30"/>
        <v>0</v>
      </c>
      <c r="BB20" s="12">
        <f t="shared" si="3"/>
        <v>0</v>
      </c>
      <c r="BC20" s="12">
        <f t="shared" si="11"/>
        <v>0</v>
      </c>
      <c r="BD20" s="12">
        <v>0</v>
      </c>
      <c r="BE20" s="12">
        <v>0</v>
      </c>
    </row>
    <row r="21" spans="1:57" ht="18.75" customHeight="1" x14ac:dyDescent="0.25">
      <c r="A21" s="6" t="s">
        <v>32</v>
      </c>
      <c r="B21" s="9"/>
      <c r="C21" s="9"/>
      <c r="D21" s="9"/>
      <c r="E21" s="9">
        <v>851</v>
      </c>
      <c r="F21" s="11" t="s">
        <v>16</v>
      </c>
      <c r="G21" s="11" t="s">
        <v>18</v>
      </c>
      <c r="H21" s="11" t="s">
        <v>26</v>
      </c>
      <c r="I21" s="11" t="s">
        <v>33</v>
      </c>
      <c r="J21" s="12">
        <v>260100</v>
      </c>
      <c r="K21" s="12"/>
      <c r="L21" s="12">
        <f t="shared" si="49"/>
        <v>260100</v>
      </c>
      <c r="M21" s="12"/>
      <c r="N21" s="12"/>
      <c r="O21" s="12"/>
      <c r="P21" s="12">
        <f t="shared" ref="P21" si="65">N21</f>
        <v>0</v>
      </c>
      <c r="Q21" s="12"/>
      <c r="R21" s="12">
        <f t="shared" si="32"/>
        <v>260100</v>
      </c>
      <c r="S21" s="12"/>
      <c r="T21" s="12">
        <f t="shared" ref="T21" si="66">R21</f>
        <v>260100</v>
      </c>
      <c r="U21" s="12"/>
      <c r="V21" s="12"/>
      <c r="W21" s="12"/>
      <c r="X21" s="12">
        <f t="shared" ref="X21" si="67">V21</f>
        <v>0</v>
      </c>
      <c r="Y21" s="12"/>
      <c r="Z21" s="12">
        <f t="shared" ref="Z21" si="68">R21+V21</f>
        <v>260100</v>
      </c>
      <c r="AA21" s="12">
        <f t="shared" si="16"/>
        <v>0</v>
      </c>
      <c r="AB21" s="12">
        <f t="shared" si="17"/>
        <v>260100</v>
      </c>
      <c r="AC21" s="12">
        <f t="shared" si="18"/>
        <v>0</v>
      </c>
      <c r="AD21" s="12"/>
      <c r="AE21" s="12"/>
      <c r="AF21" s="12">
        <f t="shared" ref="AF21" si="69">AD21</f>
        <v>0</v>
      </c>
      <c r="AG21" s="12"/>
      <c r="AH21" s="12">
        <f t="shared" ref="AH21" si="70">Z21+AD21</f>
        <v>260100</v>
      </c>
      <c r="AI21" s="12">
        <f t="shared" si="20"/>
        <v>0</v>
      </c>
      <c r="AJ21" s="12">
        <f t="shared" si="21"/>
        <v>260100</v>
      </c>
      <c r="AK21" s="12">
        <f t="shared" si="22"/>
        <v>0</v>
      </c>
      <c r="AL21" s="12"/>
      <c r="AM21" s="12"/>
      <c r="AN21" s="12">
        <f t="shared" ref="AN21" si="71">AL21</f>
        <v>0</v>
      </c>
      <c r="AO21" s="12"/>
      <c r="AP21" s="12">
        <f t="shared" ref="AP21" si="72">AH21+AL21</f>
        <v>260100</v>
      </c>
      <c r="AQ21" s="12">
        <f t="shared" si="24"/>
        <v>0</v>
      </c>
      <c r="AR21" s="12">
        <f t="shared" si="25"/>
        <v>260100</v>
      </c>
      <c r="AS21" s="12">
        <f t="shared" si="26"/>
        <v>0</v>
      </c>
      <c r="AT21" s="12">
        <v>-159976.35999999999</v>
      </c>
      <c r="AU21" s="12"/>
      <c r="AV21" s="12">
        <f t="shared" ref="AV21" si="73">AT21</f>
        <v>-159976.35999999999</v>
      </c>
      <c r="AW21" s="12"/>
      <c r="AX21" s="12">
        <f t="shared" ref="AX21" si="74">AP21+AT21</f>
        <v>100123.64000000001</v>
      </c>
      <c r="AY21" s="12">
        <f t="shared" si="28"/>
        <v>0</v>
      </c>
      <c r="AZ21" s="12">
        <f t="shared" si="29"/>
        <v>100123.64000000001</v>
      </c>
      <c r="BA21" s="12">
        <f t="shared" si="30"/>
        <v>0</v>
      </c>
      <c r="BB21" s="12">
        <f t="shared" si="3"/>
        <v>0</v>
      </c>
      <c r="BC21" s="12">
        <f t="shared" si="11"/>
        <v>0</v>
      </c>
      <c r="BD21" s="12">
        <v>0</v>
      </c>
      <c r="BE21" s="12">
        <v>0</v>
      </c>
    </row>
    <row r="22" spans="1:57" ht="47.25" x14ac:dyDescent="0.25">
      <c r="A22" s="31" t="s">
        <v>368</v>
      </c>
      <c r="B22" s="32"/>
      <c r="C22" s="6"/>
      <c r="D22" s="6"/>
      <c r="E22" s="9">
        <v>851</v>
      </c>
      <c r="F22" s="11" t="s">
        <v>16</v>
      </c>
      <c r="G22" s="11" t="s">
        <v>18</v>
      </c>
      <c r="H22" s="11" t="s">
        <v>36</v>
      </c>
      <c r="I22" s="11"/>
      <c r="J22" s="12">
        <f t="shared" ref="J22:AX23" si="75">J23</f>
        <v>200000</v>
      </c>
      <c r="K22" s="12">
        <f t="shared" si="75"/>
        <v>0</v>
      </c>
      <c r="L22" s="12">
        <f t="shared" si="75"/>
        <v>200000</v>
      </c>
      <c r="M22" s="12">
        <f t="shared" si="75"/>
        <v>0</v>
      </c>
      <c r="N22" s="12">
        <f t="shared" si="75"/>
        <v>0</v>
      </c>
      <c r="O22" s="12">
        <f t="shared" si="75"/>
        <v>0</v>
      </c>
      <c r="P22" s="12">
        <f t="shared" si="75"/>
        <v>0</v>
      </c>
      <c r="Q22" s="12">
        <f t="shared" si="75"/>
        <v>0</v>
      </c>
      <c r="R22" s="12">
        <f t="shared" si="75"/>
        <v>200000</v>
      </c>
      <c r="S22" s="12">
        <f t="shared" si="75"/>
        <v>0</v>
      </c>
      <c r="T22" s="12">
        <f t="shared" si="75"/>
        <v>200000</v>
      </c>
      <c r="U22" s="12">
        <f t="shared" si="75"/>
        <v>0</v>
      </c>
      <c r="V22" s="12">
        <f t="shared" si="75"/>
        <v>0</v>
      </c>
      <c r="W22" s="12">
        <f t="shared" si="75"/>
        <v>0</v>
      </c>
      <c r="X22" s="12">
        <f t="shared" si="75"/>
        <v>0</v>
      </c>
      <c r="Y22" s="12">
        <f t="shared" si="75"/>
        <v>0</v>
      </c>
      <c r="Z22" s="12">
        <f t="shared" si="75"/>
        <v>200000</v>
      </c>
      <c r="AA22" s="12">
        <f t="shared" si="16"/>
        <v>0</v>
      </c>
      <c r="AB22" s="12">
        <f t="shared" si="17"/>
        <v>200000</v>
      </c>
      <c r="AC22" s="12">
        <f t="shared" si="18"/>
        <v>0</v>
      </c>
      <c r="AD22" s="12">
        <f t="shared" si="75"/>
        <v>0</v>
      </c>
      <c r="AE22" s="12">
        <f t="shared" si="75"/>
        <v>0</v>
      </c>
      <c r="AF22" s="12">
        <f t="shared" si="75"/>
        <v>0</v>
      </c>
      <c r="AG22" s="12">
        <f t="shared" si="75"/>
        <v>0</v>
      </c>
      <c r="AH22" s="12">
        <f t="shared" si="75"/>
        <v>200000</v>
      </c>
      <c r="AI22" s="12">
        <f t="shared" si="20"/>
        <v>0</v>
      </c>
      <c r="AJ22" s="12">
        <f t="shared" si="21"/>
        <v>200000</v>
      </c>
      <c r="AK22" s="12">
        <f t="shared" si="22"/>
        <v>0</v>
      </c>
      <c r="AL22" s="12">
        <f t="shared" si="75"/>
        <v>0</v>
      </c>
      <c r="AM22" s="12">
        <f t="shared" si="75"/>
        <v>0</v>
      </c>
      <c r="AN22" s="12">
        <f t="shared" si="75"/>
        <v>0</v>
      </c>
      <c r="AO22" s="12">
        <f t="shared" si="75"/>
        <v>0</v>
      </c>
      <c r="AP22" s="12">
        <f t="shared" si="75"/>
        <v>200000</v>
      </c>
      <c r="AQ22" s="12">
        <f t="shared" si="24"/>
        <v>0</v>
      </c>
      <c r="AR22" s="12">
        <f t="shared" si="25"/>
        <v>200000</v>
      </c>
      <c r="AS22" s="12">
        <f t="shared" si="26"/>
        <v>0</v>
      </c>
      <c r="AT22" s="12">
        <f t="shared" si="75"/>
        <v>-45737</v>
      </c>
      <c r="AU22" s="12">
        <f t="shared" si="75"/>
        <v>0</v>
      </c>
      <c r="AV22" s="12">
        <f t="shared" si="75"/>
        <v>-45737</v>
      </c>
      <c r="AW22" s="12">
        <f t="shared" si="75"/>
        <v>0</v>
      </c>
      <c r="AX22" s="12">
        <f t="shared" si="75"/>
        <v>154263</v>
      </c>
      <c r="AY22" s="12">
        <f t="shared" si="28"/>
        <v>0</v>
      </c>
      <c r="AZ22" s="12">
        <f t="shared" si="29"/>
        <v>154263</v>
      </c>
      <c r="BA22" s="12">
        <f t="shared" si="30"/>
        <v>0</v>
      </c>
      <c r="BB22" s="12">
        <f t="shared" si="3"/>
        <v>0</v>
      </c>
      <c r="BC22" s="12">
        <f t="shared" si="11"/>
        <v>0</v>
      </c>
      <c r="BD22" s="12">
        <v>0</v>
      </c>
      <c r="BE22" s="12">
        <v>0</v>
      </c>
    </row>
    <row r="23" spans="1:57" ht="47.25" x14ac:dyDescent="0.25">
      <c r="A23" s="6" t="s">
        <v>27</v>
      </c>
      <c r="B23" s="6"/>
      <c r="C23" s="6"/>
      <c r="D23" s="6"/>
      <c r="E23" s="9">
        <v>851</v>
      </c>
      <c r="F23" s="11" t="s">
        <v>16</v>
      </c>
      <c r="G23" s="11" t="s">
        <v>18</v>
      </c>
      <c r="H23" s="11" t="s">
        <v>36</v>
      </c>
      <c r="I23" s="11" t="s">
        <v>28</v>
      </c>
      <c r="J23" s="12">
        <f t="shared" si="75"/>
        <v>200000</v>
      </c>
      <c r="K23" s="12">
        <f t="shared" si="75"/>
        <v>0</v>
      </c>
      <c r="L23" s="12">
        <f t="shared" si="75"/>
        <v>200000</v>
      </c>
      <c r="M23" s="12">
        <f t="shared" si="75"/>
        <v>0</v>
      </c>
      <c r="N23" s="12">
        <f t="shared" si="75"/>
        <v>0</v>
      </c>
      <c r="O23" s="12">
        <f t="shared" si="75"/>
        <v>0</v>
      </c>
      <c r="P23" s="12">
        <f t="shared" si="75"/>
        <v>0</v>
      </c>
      <c r="Q23" s="12">
        <f t="shared" si="75"/>
        <v>0</v>
      </c>
      <c r="R23" s="12">
        <f t="shared" si="75"/>
        <v>200000</v>
      </c>
      <c r="S23" s="12">
        <f t="shared" si="75"/>
        <v>0</v>
      </c>
      <c r="T23" s="12">
        <f t="shared" si="75"/>
        <v>200000</v>
      </c>
      <c r="U23" s="12">
        <f t="shared" si="75"/>
        <v>0</v>
      </c>
      <c r="V23" s="12">
        <f t="shared" si="75"/>
        <v>0</v>
      </c>
      <c r="W23" s="12">
        <f t="shared" si="75"/>
        <v>0</v>
      </c>
      <c r="X23" s="12">
        <f t="shared" si="75"/>
        <v>0</v>
      </c>
      <c r="Y23" s="12">
        <f t="shared" si="75"/>
        <v>0</v>
      </c>
      <c r="Z23" s="12">
        <f t="shared" si="75"/>
        <v>200000</v>
      </c>
      <c r="AA23" s="12">
        <f t="shared" si="16"/>
        <v>0</v>
      </c>
      <c r="AB23" s="12">
        <f t="shared" si="17"/>
        <v>200000</v>
      </c>
      <c r="AC23" s="12">
        <f t="shared" si="18"/>
        <v>0</v>
      </c>
      <c r="AD23" s="12">
        <f t="shared" si="75"/>
        <v>0</v>
      </c>
      <c r="AE23" s="12">
        <f t="shared" si="75"/>
        <v>0</v>
      </c>
      <c r="AF23" s="12">
        <f t="shared" si="75"/>
        <v>0</v>
      </c>
      <c r="AG23" s="12">
        <f t="shared" si="75"/>
        <v>0</v>
      </c>
      <c r="AH23" s="12">
        <f t="shared" si="75"/>
        <v>200000</v>
      </c>
      <c r="AI23" s="12">
        <f t="shared" si="20"/>
        <v>0</v>
      </c>
      <c r="AJ23" s="12">
        <f t="shared" si="21"/>
        <v>200000</v>
      </c>
      <c r="AK23" s="12">
        <f t="shared" si="22"/>
        <v>0</v>
      </c>
      <c r="AL23" s="12">
        <f t="shared" si="75"/>
        <v>0</v>
      </c>
      <c r="AM23" s="12">
        <f t="shared" si="75"/>
        <v>0</v>
      </c>
      <c r="AN23" s="12">
        <f t="shared" si="75"/>
        <v>0</v>
      </c>
      <c r="AO23" s="12">
        <f t="shared" si="75"/>
        <v>0</v>
      </c>
      <c r="AP23" s="12">
        <f t="shared" si="75"/>
        <v>200000</v>
      </c>
      <c r="AQ23" s="12">
        <f t="shared" si="24"/>
        <v>0</v>
      </c>
      <c r="AR23" s="12">
        <f t="shared" si="25"/>
        <v>200000</v>
      </c>
      <c r="AS23" s="12">
        <f t="shared" si="26"/>
        <v>0</v>
      </c>
      <c r="AT23" s="12">
        <f t="shared" si="75"/>
        <v>-45737</v>
      </c>
      <c r="AU23" s="12">
        <f t="shared" si="75"/>
        <v>0</v>
      </c>
      <c r="AV23" s="12">
        <f t="shared" si="75"/>
        <v>-45737</v>
      </c>
      <c r="AW23" s="12">
        <f t="shared" si="75"/>
        <v>0</v>
      </c>
      <c r="AX23" s="12">
        <f t="shared" si="75"/>
        <v>154263</v>
      </c>
      <c r="AY23" s="12">
        <f t="shared" si="28"/>
        <v>0</v>
      </c>
      <c r="AZ23" s="12">
        <f t="shared" si="29"/>
        <v>154263</v>
      </c>
      <c r="BA23" s="12">
        <f t="shared" si="30"/>
        <v>0</v>
      </c>
      <c r="BB23" s="12">
        <f t="shared" si="3"/>
        <v>0</v>
      </c>
      <c r="BC23" s="12">
        <f t="shared" si="11"/>
        <v>0</v>
      </c>
      <c r="BD23" s="12">
        <v>0</v>
      </c>
      <c r="BE23" s="12">
        <v>0</v>
      </c>
    </row>
    <row r="24" spans="1:57" ht="47.25" x14ac:dyDescent="0.25">
      <c r="A24" s="6" t="s">
        <v>14</v>
      </c>
      <c r="B24" s="6"/>
      <c r="C24" s="6"/>
      <c r="D24" s="6"/>
      <c r="E24" s="9">
        <v>851</v>
      </c>
      <c r="F24" s="11" t="s">
        <v>16</v>
      </c>
      <c r="G24" s="11" t="s">
        <v>18</v>
      </c>
      <c r="H24" s="11" t="s">
        <v>36</v>
      </c>
      <c r="I24" s="11" t="s">
        <v>29</v>
      </c>
      <c r="J24" s="12">
        <v>200000</v>
      </c>
      <c r="K24" s="12"/>
      <c r="L24" s="12">
        <f t="shared" si="49"/>
        <v>200000</v>
      </c>
      <c r="M24" s="12"/>
      <c r="N24" s="12"/>
      <c r="O24" s="12"/>
      <c r="P24" s="12">
        <f t="shared" ref="P24" si="76">N24</f>
        <v>0</v>
      </c>
      <c r="Q24" s="12"/>
      <c r="R24" s="12">
        <f t="shared" si="32"/>
        <v>200000</v>
      </c>
      <c r="S24" s="12"/>
      <c r="T24" s="12">
        <f t="shared" ref="T24" si="77">R24</f>
        <v>200000</v>
      </c>
      <c r="U24" s="12"/>
      <c r="V24" s="12"/>
      <c r="W24" s="12"/>
      <c r="X24" s="12">
        <f t="shared" ref="X24" si="78">V24</f>
        <v>0</v>
      </c>
      <c r="Y24" s="12"/>
      <c r="Z24" s="12">
        <f t="shared" ref="Z24" si="79">R24+V24</f>
        <v>200000</v>
      </c>
      <c r="AA24" s="12">
        <f t="shared" si="16"/>
        <v>0</v>
      </c>
      <c r="AB24" s="12">
        <f t="shared" si="17"/>
        <v>200000</v>
      </c>
      <c r="AC24" s="12">
        <f t="shared" si="18"/>
        <v>0</v>
      </c>
      <c r="AD24" s="12"/>
      <c r="AE24" s="12"/>
      <c r="AF24" s="12">
        <f t="shared" ref="AF24" si="80">AD24</f>
        <v>0</v>
      </c>
      <c r="AG24" s="12"/>
      <c r="AH24" s="12">
        <f t="shared" ref="AH24" si="81">Z24+AD24</f>
        <v>200000</v>
      </c>
      <c r="AI24" s="12">
        <f t="shared" si="20"/>
        <v>0</v>
      </c>
      <c r="AJ24" s="12">
        <f t="shared" si="21"/>
        <v>200000</v>
      </c>
      <c r="AK24" s="12">
        <f t="shared" si="22"/>
        <v>0</v>
      </c>
      <c r="AL24" s="12"/>
      <c r="AM24" s="12"/>
      <c r="AN24" s="12">
        <f t="shared" ref="AN24" si="82">AL24</f>
        <v>0</v>
      </c>
      <c r="AO24" s="12"/>
      <c r="AP24" s="12">
        <f t="shared" ref="AP24" si="83">AH24+AL24</f>
        <v>200000</v>
      </c>
      <c r="AQ24" s="12">
        <f t="shared" si="24"/>
        <v>0</v>
      </c>
      <c r="AR24" s="12">
        <f t="shared" si="25"/>
        <v>200000</v>
      </c>
      <c r="AS24" s="12">
        <f t="shared" si="26"/>
        <v>0</v>
      </c>
      <c r="AT24" s="12">
        <v>-45737</v>
      </c>
      <c r="AU24" s="12"/>
      <c r="AV24" s="12">
        <f t="shared" ref="AV24" si="84">AT24</f>
        <v>-45737</v>
      </c>
      <c r="AW24" s="12"/>
      <c r="AX24" s="12">
        <f t="shared" ref="AX24" si="85">AP24+AT24</f>
        <v>154263</v>
      </c>
      <c r="AY24" s="12">
        <f t="shared" si="28"/>
        <v>0</v>
      </c>
      <c r="AZ24" s="12">
        <f t="shared" si="29"/>
        <v>154263</v>
      </c>
      <c r="BA24" s="12">
        <f t="shared" si="30"/>
        <v>0</v>
      </c>
      <c r="BB24" s="12">
        <f t="shared" si="3"/>
        <v>0</v>
      </c>
      <c r="BC24" s="12">
        <f t="shared" si="11"/>
        <v>0</v>
      </c>
      <c r="BD24" s="12">
        <v>0</v>
      </c>
      <c r="BE24" s="12">
        <v>0</v>
      </c>
    </row>
    <row r="25" spans="1:57" ht="31.5" hidden="1" x14ac:dyDescent="0.25">
      <c r="A25" s="31" t="s">
        <v>37</v>
      </c>
      <c r="B25" s="32"/>
      <c r="C25" s="6"/>
      <c r="D25" s="6"/>
      <c r="E25" s="9">
        <v>851</v>
      </c>
      <c r="F25" s="11" t="s">
        <v>16</v>
      </c>
      <c r="G25" s="11" t="s">
        <v>18</v>
      </c>
      <c r="H25" s="11" t="s">
        <v>38</v>
      </c>
      <c r="I25" s="11"/>
      <c r="J25" s="12">
        <f t="shared" ref="J25:AX26" si="86">J26</f>
        <v>50000</v>
      </c>
      <c r="K25" s="12">
        <f t="shared" si="86"/>
        <v>0</v>
      </c>
      <c r="L25" s="12">
        <f t="shared" si="86"/>
        <v>50000</v>
      </c>
      <c r="M25" s="12">
        <f t="shared" si="86"/>
        <v>0</v>
      </c>
      <c r="N25" s="12">
        <f t="shared" si="86"/>
        <v>0</v>
      </c>
      <c r="O25" s="12">
        <f t="shared" si="86"/>
        <v>0</v>
      </c>
      <c r="P25" s="12">
        <f t="shared" si="86"/>
        <v>0</v>
      </c>
      <c r="Q25" s="12">
        <f t="shared" si="86"/>
        <v>0</v>
      </c>
      <c r="R25" s="12">
        <f t="shared" si="86"/>
        <v>50000</v>
      </c>
      <c r="S25" s="12">
        <f t="shared" si="86"/>
        <v>0</v>
      </c>
      <c r="T25" s="12">
        <f t="shared" si="86"/>
        <v>50000</v>
      </c>
      <c r="U25" s="12">
        <f t="shared" si="86"/>
        <v>0</v>
      </c>
      <c r="V25" s="12">
        <f t="shared" si="86"/>
        <v>15000</v>
      </c>
      <c r="W25" s="12">
        <f t="shared" si="86"/>
        <v>0</v>
      </c>
      <c r="X25" s="12">
        <f t="shared" si="86"/>
        <v>15000</v>
      </c>
      <c r="Y25" s="12">
        <f t="shared" si="86"/>
        <v>0</v>
      </c>
      <c r="Z25" s="12">
        <f t="shared" si="86"/>
        <v>65000</v>
      </c>
      <c r="AA25" s="12">
        <f t="shared" si="16"/>
        <v>0</v>
      </c>
      <c r="AB25" s="12">
        <f t="shared" si="17"/>
        <v>65000</v>
      </c>
      <c r="AC25" s="12">
        <f t="shared" si="18"/>
        <v>0</v>
      </c>
      <c r="AD25" s="12">
        <f t="shared" si="86"/>
        <v>0</v>
      </c>
      <c r="AE25" s="12">
        <f t="shared" si="86"/>
        <v>0</v>
      </c>
      <c r="AF25" s="12">
        <f t="shared" si="86"/>
        <v>0</v>
      </c>
      <c r="AG25" s="12">
        <f t="shared" si="86"/>
        <v>0</v>
      </c>
      <c r="AH25" s="12">
        <f t="shared" si="86"/>
        <v>65000</v>
      </c>
      <c r="AI25" s="12">
        <f t="shared" si="20"/>
        <v>0</v>
      </c>
      <c r="AJ25" s="12">
        <f t="shared" si="21"/>
        <v>65000</v>
      </c>
      <c r="AK25" s="12">
        <f t="shared" si="22"/>
        <v>0</v>
      </c>
      <c r="AL25" s="12">
        <f t="shared" si="86"/>
        <v>0</v>
      </c>
      <c r="AM25" s="12">
        <f t="shared" si="86"/>
        <v>0</v>
      </c>
      <c r="AN25" s="12">
        <f t="shared" si="86"/>
        <v>0</v>
      </c>
      <c r="AO25" s="12">
        <f t="shared" si="86"/>
        <v>0</v>
      </c>
      <c r="AP25" s="12">
        <f t="shared" si="86"/>
        <v>65000</v>
      </c>
      <c r="AQ25" s="12">
        <f t="shared" si="24"/>
        <v>0</v>
      </c>
      <c r="AR25" s="12">
        <f t="shared" si="25"/>
        <v>65000</v>
      </c>
      <c r="AS25" s="12">
        <f t="shared" si="26"/>
        <v>0</v>
      </c>
      <c r="AT25" s="12">
        <f t="shared" si="86"/>
        <v>0</v>
      </c>
      <c r="AU25" s="12">
        <f t="shared" si="86"/>
        <v>0</v>
      </c>
      <c r="AV25" s="12">
        <f t="shared" si="86"/>
        <v>0</v>
      </c>
      <c r="AW25" s="12">
        <f t="shared" si="86"/>
        <v>0</v>
      </c>
      <c r="AX25" s="12">
        <f t="shared" si="86"/>
        <v>65000</v>
      </c>
      <c r="AY25" s="12">
        <f t="shared" si="28"/>
        <v>0</v>
      </c>
      <c r="AZ25" s="12">
        <f t="shared" si="29"/>
        <v>65000</v>
      </c>
      <c r="BA25" s="12">
        <f t="shared" si="30"/>
        <v>0</v>
      </c>
      <c r="BB25" s="12">
        <f t="shared" si="3"/>
        <v>0</v>
      </c>
      <c r="BC25" s="12">
        <f t="shared" si="11"/>
        <v>0</v>
      </c>
      <c r="BD25" s="12">
        <v>0</v>
      </c>
      <c r="BE25" s="12">
        <v>0</v>
      </c>
    </row>
    <row r="26" spans="1:57" hidden="1" x14ac:dyDescent="0.25">
      <c r="A26" s="6" t="s">
        <v>30</v>
      </c>
      <c r="B26" s="6"/>
      <c r="C26" s="6"/>
      <c r="D26" s="6"/>
      <c r="E26" s="9">
        <v>851</v>
      </c>
      <c r="F26" s="11" t="s">
        <v>16</v>
      </c>
      <c r="G26" s="11" t="s">
        <v>18</v>
      </c>
      <c r="H26" s="11" t="s">
        <v>38</v>
      </c>
      <c r="I26" s="11" t="s">
        <v>31</v>
      </c>
      <c r="J26" s="12">
        <f t="shared" si="86"/>
        <v>50000</v>
      </c>
      <c r="K26" s="12">
        <f t="shared" si="86"/>
        <v>0</v>
      </c>
      <c r="L26" s="12">
        <f t="shared" si="86"/>
        <v>50000</v>
      </c>
      <c r="M26" s="12">
        <f t="shared" si="86"/>
        <v>0</v>
      </c>
      <c r="N26" s="12">
        <f t="shared" si="86"/>
        <v>0</v>
      </c>
      <c r="O26" s="12">
        <f t="shared" si="86"/>
        <v>0</v>
      </c>
      <c r="P26" s="12">
        <f t="shared" si="86"/>
        <v>0</v>
      </c>
      <c r="Q26" s="12">
        <f t="shared" si="86"/>
        <v>0</v>
      </c>
      <c r="R26" s="12">
        <f t="shared" si="86"/>
        <v>50000</v>
      </c>
      <c r="S26" s="12">
        <f t="shared" si="86"/>
        <v>0</v>
      </c>
      <c r="T26" s="12">
        <f t="shared" si="86"/>
        <v>50000</v>
      </c>
      <c r="U26" s="12">
        <f t="shared" si="86"/>
        <v>0</v>
      </c>
      <c r="V26" s="12">
        <f t="shared" si="86"/>
        <v>15000</v>
      </c>
      <c r="W26" s="12">
        <f t="shared" si="86"/>
        <v>0</v>
      </c>
      <c r="X26" s="12">
        <f t="shared" si="86"/>
        <v>15000</v>
      </c>
      <c r="Y26" s="12">
        <f t="shared" si="86"/>
        <v>0</v>
      </c>
      <c r="Z26" s="12">
        <f t="shared" si="86"/>
        <v>65000</v>
      </c>
      <c r="AA26" s="12">
        <f t="shared" si="16"/>
        <v>0</v>
      </c>
      <c r="AB26" s="12">
        <f t="shared" si="17"/>
        <v>65000</v>
      </c>
      <c r="AC26" s="12">
        <f t="shared" si="18"/>
        <v>0</v>
      </c>
      <c r="AD26" s="12">
        <f t="shared" si="86"/>
        <v>0</v>
      </c>
      <c r="AE26" s="12">
        <f t="shared" si="86"/>
        <v>0</v>
      </c>
      <c r="AF26" s="12">
        <f t="shared" si="86"/>
        <v>0</v>
      </c>
      <c r="AG26" s="12">
        <f t="shared" si="86"/>
        <v>0</v>
      </c>
      <c r="AH26" s="12">
        <f t="shared" si="86"/>
        <v>65000</v>
      </c>
      <c r="AI26" s="12">
        <f t="shared" si="20"/>
        <v>0</v>
      </c>
      <c r="AJ26" s="12">
        <f t="shared" si="21"/>
        <v>65000</v>
      </c>
      <c r="AK26" s="12">
        <f t="shared" si="22"/>
        <v>0</v>
      </c>
      <c r="AL26" s="12">
        <f t="shared" si="86"/>
        <v>0</v>
      </c>
      <c r="AM26" s="12">
        <f t="shared" si="86"/>
        <v>0</v>
      </c>
      <c r="AN26" s="12">
        <f t="shared" si="86"/>
        <v>0</v>
      </c>
      <c r="AO26" s="12">
        <f t="shared" si="86"/>
        <v>0</v>
      </c>
      <c r="AP26" s="12">
        <f t="shared" si="86"/>
        <v>65000</v>
      </c>
      <c r="AQ26" s="12">
        <f t="shared" si="24"/>
        <v>0</v>
      </c>
      <c r="AR26" s="12">
        <f t="shared" si="25"/>
        <v>65000</v>
      </c>
      <c r="AS26" s="12">
        <f t="shared" si="26"/>
        <v>0</v>
      </c>
      <c r="AT26" s="12">
        <f t="shared" si="86"/>
        <v>0</v>
      </c>
      <c r="AU26" s="12">
        <f t="shared" si="86"/>
        <v>0</v>
      </c>
      <c r="AV26" s="12">
        <f t="shared" si="86"/>
        <v>0</v>
      </c>
      <c r="AW26" s="12">
        <f t="shared" si="86"/>
        <v>0</v>
      </c>
      <c r="AX26" s="12">
        <f t="shared" si="86"/>
        <v>65000</v>
      </c>
      <c r="AY26" s="12">
        <f t="shared" si="28"/>
        <v>0</v>
      </c>
      <c r="AZ26" s="12">
        <f t="shared" si="29"/>
        <v>65000</v>
      </c>
      <c r="BA26" s="12">
        <f t="shared" si="30"/>
        <v>0</v>
      </c>
      <c r="BB26" s="12">
        <f t="shared" si="3"/>
        <v>0</v>
      </c>
      <c r="BC26" s="12">
        <f t="shared" si="11"/>
        <v>0</v>
      </c>
      <c r="BD26" s="12">
        <v>0</v>
      </c>
      <c r="BE26" s="12">
        <v>0</v>
      </c>
    </row>
    <row r="27" spans="1:57" ht="31.5" hidden="1" x14ac:dyDescent="0.25">
      <c r="A27" s="6" t="s">
        <v>32</v>
      </c>
      <c r="B27" s="6"/>
      <c r="C27" s="6"/>
      <c r="D27" s="6"/>
      <c r="E27" s="9">
        <v>851</v>
      </c>
      <c r="F27" s="11" t="s">
        <v>16</v>
      </c>
      <c r="G27" s="11" t="s">
        <v>18</v>
      </c>
      <c r="H27" s="11" t="s">
        <v>38</v>
      </c>
      <c r="I27" s="11" t="s">
        <v>33</v>
      </c>
      <c r="J27" s="12">
        <v>50000</v>
      </c>
      <c r="K27" s="12"/>
      <c r="L27" s="12">
        <f t="shared" si="49"/>
        <v>50000</v>
      </c>
      <c r="M27" s="12"/>
      <c r="N27" s="12"/>
      <c r="O27" s="12"/>
      <c r="P27" s="12">
        <f t="shared" ref="P27" si="87">N27</f>
        <v>0</v>
      </c>
      <c r="Q27" s="12"/>
      <c r="R27" s="12">
        <f t="shared" si="32"/>
        <v>50000</v>
      </c>
      <c r="S27" s="12"/>
      <c r="T27" s="12">
        <f t="shared" ref="T27" si="88">R27</f>
        <v>50000</v>
      </c>
      <c r="U27" s="12"/>
      <c r="V27" s="12">
        <v>15000</v>
      </c>
      <c r="W27" s="12"/>
      <c r="X27" s="12">
        <f t="shared" ref="X27" si="89">V27</f>
        <v>15000</v>
      </c>
      <c r="Y27" s="12"/>
      <c r="Z27" s="12">
        <f t="shared" ref="Z27" si="90">R27+V27</f>
        <v>65000</v>
      </c>
      <c r="AA27" s="12">
        <f t="shared" si="16"/>
        <v>0</v>
      </c>
      <c r="AB27" s="12">
        <f t="shared" si="17"/>
        <v>65000</v>
      </c>
      <c r="AC27" s="12">
        <f t="shared" si="18"/>
        <v>0</v>
      </c>
      <c r="AD27" s="12"/>
      <c r="AE27" s="12"/>
      <c r="AF27" s="12">
        <f t="shared" ref="AF27" si="91">AD27</f>
        <v>0</v>
      </c>
      <c r="AG27" s="12"/>
      <c r="AH27" s="12">
        <f t="shared" ref="AH27" si="92">Z27+AD27</f>
        <v>65000</v>
      </c>
      <c r="AI27" s="12">
        <f t="shared" si="20"/>
        <v>0</v>
      </c>
      <c r="AJ27" s="12">
        <f t="shared" si="21"/>
        <v>65000</v>
      </c>
      <c r="AK27" s="12">
        <f t="shared" si="22"/>
        <v>0</v>
      </c>
      <c r="AL27" s="12"/>
      <c r="AM27" s="12"/>
      <c r="AN27" s="12">
        <f t="shared" ref="AN27" si="93">AL27</f>
        <v>0</v>
      </c>
      <c r="AO27" s="12"/>
      <c r="AP27" s="12">
        <f t="shared" ref="AP27" si="94">AH27+AL27</f>
        <v>65000</v>
      </c>
      <c r="AQ27" s="12">
        <f t="shared" si="24"/>
        <v>0</v>
      </c>
      <c r="AR27" s="12">
        <f t="shared" si="25"/>
        <v>65000</v>
      </c>
      <c r="AS27" s="12">
        <f t="shared" si="26"/>
        <v>0</v>
      </c>
      <c r="AT27" s="12"/>
      <c r="AU27" s="12"/>
      <c r="AV27" s="12">
        <f t="shared" ref="AV27" si="95">AT27</f>
        <v>0</v>
      </c>
      <c r="AW27" s="12"/>
      <c r="AX27" s="12">
        <f t="shared" ref="AX27" si="96">AP27+AT27</f>
        <v>65000</v>
      </c>
      <c r="AY27" s="12">
        <f t="shared" si="28"/>
        <v>0</v>
      </c>
      <c r="AZ27" s="12">
        <f t="shared" si="29"/>
        <v>65000</v>
      </c>
      <c r="BA27" s="12">
        <f t="shared" si="30"/>
        <v>0</v>
      </c>
      <c r="BB27" s="12">
        <f t="shared" si="3"/>
        <v>0</v>
      </c>
      <c r="BC27" s="12">
        <f t="shared" si="11"/>
        <v>0</v>
      </c>
      <c r="BD27" s="12">
        <v>0</v>
      </c>
      <c r="BE27" s="12">
        <v>0</v>
      </c>
    </row>
    <row r="28" spans="1:57" ht="94.5" hidden="1" x14ac:dyDescent="0.25">
      <c r="A28" s="31" t="s">
        <v>34</v>
      </c>
      <c r="B28" s="32"/>
      <c r="C28" s="6"/>
      <c r="D28" s="6"/>
      <c r="E28" s="9">
        <v>851</v>
      </c>
      <c r="F28" s="11" t="s">
        <v>16</v>
      </c>
      <c r="G28" s="11" t="s">
        <v>18</v>
      </c>
      <c r="H28" s="11" t="s">
        <v>35</v>
      </c>
      <c r="I28" s="11"/>
      <c r="J28" s="12">
        <f t="shared" ref="J28:AX29" si="97">J29</f>
        <v>2500</v>
      </c>
      <c r="K28" s="12">
        <f t="shared" si="97"/>
        <v>0</v>
      </c>
      <c r="L28" s="12">
        <f t="shared" si="97"/>
        <v>0</v>
      </c>
      <c r="M28" s="12">
        <f t="shared" si="97"/>
        <v>2500</v>
      </c>
      <c r="N28" s="12">
        <f t="shared" si="97"/>
        <v>0</v>
      </c>
      <c r="O28" s="12">
        <f t="shared" si="97"/>
        <v>0</v>
      </c>
      <c r="P28" s="12">
        <f t="shared" si="97"/>
        <v>0</v>
      </c>
      <c r="Q28" s="12">
        <f t="shared" si="97"/>
        <v>0</v>
      </c>
      <c r="R28" s="12">
        <f t="shared" si="97"/>
        <v>2500</v>
      </c>
      <c r="S28" s="12">
        <f t="shared" si="97"/>
        <v>0</v>
      </c>
      <c r="T28" s="12">
        <f t="shared" si="97"/>
        <v>0</v>
      </c>
      <c r="U28" s="12">
        <f t="shared" si="97"/>
        <v>2500</v>
      </c>
      <c r="V28" s="12">
        <f t="shared" si="97"/>
        <v>0</v>
      </c>
      <c r="W28" s="12">
        <f t="shared" si="97"/>
        <v>0</v>
      </c>
      <c r="X28" s="12">
        <f t="shared" si="97"/>
        <v>0</v>
      </c>
      <c r="Y28" s="12">
        <f t="shared" si="97"/>
        <v>0</v>
      </c>
      <c r="Z28" s="12">
        <f t="shared" si="97"/>
        <v>2500</v>
      </c>
      <c r="AA28" s="12">
        <f t="shared" si="16"/>
        <v>0</v>
      </c>
      <c r="AB28" s="12">
        <f t="shared" si="17"/>
        <v>0</v>
      </c>
      <c r="AC28" s="12">
        <f t="shared" si="18"/>
        <v>2500</v>
      </c>
      <c r="AD28" s="12">
        <f t="shared" si="97"/>
        <v>0</v>
      </c>
      <c r="AE28" s="12">
        <f t="shared" si="97"/>
        <v>0</v>
      </c>
      <c r="AF28" s="12">
        <f t="shared" si="97"/>
        <v>0</v>
      </c>
      <c r="AG28" s="12">
        <f t="shared" si="97"/>
        <v>0</v>
      </c>
      <c r="AH28" s="12">
        <f t="shared" si="97"/>
        <v>2500</v>
      </c>
      <c r="AI28" s="12">
        <f t="shared" si="20"/>
        <v>0</v>
      </c>
      <c r="AJ28" s="12">
        <f t="shared" si="21"/>
        <v>0</v>
      </c>
      <c r="AK28" s="12">
        <f t="shared" si="22"/>
        <v>2500</v>
      </c>
      <c r="AL28" s="12">
        <f t="shared" si="97"/>
        <v>0</v>
      </c>
      <c r="AM28" s="12">
        <f t="shared" si="97"/>
        <v>0</v>
      </c>
      <c r="AN28" s="12">
        <f t="shared" si="97"/>
        <v>0</v>
      </c>
      <c r="AO28" s="12">
        <f t="shared" si="97"/>
        <v>0</v>
      </c>
      <c r="AP28" s="12">
        <f t="shared" si="97"/>
        <v>2500</v>
      </c>
      <c r="AQ28" s="12">
        <f t="shared" si="24"/>
        <v>0</v>
      </c>
      <c r="AR28" s="12">
        <f t="shared" si="25"/>
        <v>0</v>
      </c>
      <c r="AS28" s="12">
        <f t="shared" si="26"/>
        <v>2500</v>
      </c>
      <c r="AT28" s="12">
        <f t="shared" si="97"/>
        <v>0</v>
      </c>
      <c r="AU28" s="12">
        <f t="shared" si="97"/>
        <v>0</v>
      </c>
      <c r="AV28" s="12">
        <f t="shared" si="97"/>
        <v>0</v>
      </c>
      <c r="AW28" s="12">
        <f t="shared" si="97"/>
        <v>0</v>
      </c>
      <c r="AX28" s="12">
        <f t="shared" si="97"/>
        <v>2500</v>
      </c>
      <c r="AY28" s="12">
        <f t="shared" si="28"/>
        <v>0</v>
      </c>
      <c r="AZ28" s="12">
        <f t="shared" si="29"/>
        <v>0</v>
      </c>
      <c r="BA28" s="12">
        <f t="shared" si="30"/>
        <v>2500</v>
      </c>
      <c r="BB28" s="12">
        <f t="shared" si="3"/>
        <v>0</v>
      </c>
      <c r="BC28" s="12">
        <f t="shared" si="11"/>
        <v>0</v>
      </c>
      <c r="BD28" s="12">
        <v>0</v>
      </c>
      <c r="BE28" s="12">
        <v>0</v>
      </c>
    </row>
    <row r="29" spans="1:57" ht="47.25" hidden="1" x14ac:dyDescent="0.25">
      <c r="A29" s="6" t="s">
        <v>27</v>
      </c>
      <c r="B29" s="4"/>
      <c r="C29" s="4"/>
      <c r="D29" s="4"/>
      <c r="E29" s="9">
        <v>851</v>
      </c>
      <c r="F29" s="11" t="s">
        <v>16</v>
      </c>
      <c r="G29" s="11" t="s">
        <v>18</v>
      </c>
      <c r="H29" s="11" t="s">
        <v>35</v>
      </c>
      <c r="I29" s="11" t="s">
        <v>28</v>
      </c>
      <c r="J29" s="12">
        <f t="shared" si="97"/>
        <v>2500</v>
      </c>
      <c r="K29" s="12">
        <f t="shared" si="97"/>
        <v>0</v>
      </c>
      <c r="L29" s="12">
        <f t="shared" si="97"/>
        <v>0</v>
      </c>
      <c r="M29" s="12">
        <f t="shared" si="97"/>
        <v>2500</v>
      </c>
      <c r="N29" s="12">
        <f t="shared" si="97"/>
        <v>0</v>
      </c>
      <c r="O29" s="12">
        <f t="shared" si="97"/>
        <v>0</v>
      </c>
      <c r="P29" s="12">
        <f t="shared" si="97"/>
        <v>0</v>
      </c>
      <c r="Q29" s="12">
        <f t="shared" si="97"/>
        <v>0</v>
      </c>
      <c r="R29" s="12">
        <f t="shared" si="97"/>
        <v>2500</v>
      </c>
      <c r="S29" s="12">
        <f t="shared" si="97"/>
        <v>0</v>
      </c>
      <c r="T29" s="12">
        <f t="shared" si="97"/>
        <v>0</v>
      </c>
      <c r="U29" s="12">
        <f t="shared" si="97"/>
        <v>2500</v>
      </c>
      <c r="V29" s="12">
        <f t="shared" si="97"/>
        <v>0</v>
      </c>
      <c r="W29" s="12">
        <f t="shared" si="97"/>
        <v>0</v>
      </c>
      <c r="X29" s="12">
        <f t="shared" si="97"/>
        <v>0</v>
      </c>
      <c r="Y29" s="12">
        <f t="shared" si="97"/>
        <v>0</v>
      </c>
      <c r="Z29" s="12">
        <f t="shared" si="97"/>
        <v>2500</v>
      </c>
      <c r="AA29" s="12">
        <f t="shared" si="16"/>
        <v>0</v>
      </c>
      <c r="AB29" s="12">
        <f t="shared" si="17"/>
        <v>0</v>
      </c>
      <c r="AC29" s="12">
        <f t="shared" si="18"/>
        <v>2500</v>
      </c>
      <c r="AD29" s="12">
        <f t="shared" si="97"/>
        <v>0</v>
      </c>
      <c r="AE29" s="12">
        <f t="shared" si="97"/>
        <v>0</v>
      </c>
      <c r="AF29" s="12">
        <f t="shared" si="97"/>
        <v>0</v>
      </c>
      <c r="AG29" s="12">
        <f t="shared" si="97"/>
        <v>0</v>
      </c>
      <c r="AH29" s="12">
        <f t="shared" si="97"/>
        <v>2500</v>
      </c>
      <c r="AI29" s="12">
        <f t="shared" si="20"/>
        <v>0</v>
      </c>
      <c r="AJ29" s="12">
        <f t="shared" si="21"/>
        <v>0</v>
      </c>
      <c r="AK29" s="12">
        <f t="shared" si="22"/>
        <v>2500</v>
      </c>
      <c r="AL29" s="12">
        <f t="shared" si="97"/>
        <v>0</v>
      </c>
      <c r="AM29" s="12">
        <f t="shared" si="97"/>
        <v>0</v>
      </c>
      <c r="AN29" s="12">
        <f t="shared" si="97"/>
        <v>0</v>
      </c>
      <c r="AO29" s="12">
        <f t="shared" si="97"/>
        <v>0</v>
      </c>
      <c r="AP29" s="12">
        <f t="shared" si="97"/>
        <v>2500</v>
      </c>
      <c r="AQ29" s="12">
        <f t="shared" si="24"/>
        <v>0</v>
      </c>
      <c r="AR29" s="12">
        <f t="shared" si="25"/>
        <v>0</v>
      </c>
      <c r="AS29" s="12">
        <f t="shared" si="26"/>
        <v>2500</v>
      </c>
      <c r="AT29" s="12">
        <f t="shared" si="97"/>
        <v>0</v>
      </c>
      <c r="AU29" s="12">
        <f t="shared" si="97"/>
        <v>0</v>
      </c>
      <c r="AV29" s="12">
        <f t="shared" si="97"/>
        <v>0</v>
      </c>
      <c r="AW29" s="12">
        <f t="shared" si="97"/>
        <v>0</v>
      </c>
      <c r="AX29" s="12">
        <f t="shared" si="97"/>
        <v>2500</v>
      </c>
      <c r="AY29" s="12">
        <f t="shared" si="28"/>
        <v>0</v>
      </c>
      <c r="AZ29" s="12">
        <f t="shared" si="29"/>
        <v>0</v>
      </c>
      <c r="BA29" s="12">
        <f t="shared" si="30"/>
        <v>2500</v>
      </c>
      <c r="BB29" s="12">
        <f t="shared" si="3"/>
        <v>0</v>
      </c>
      <c r="BC29" s="12">
        <f t="shared" si="11"/>
        <v>0</v>
      </c>
      <c r="BD29" s="12">
        <v>0</v>
      </c>
      <c r="BE29" s="12">
        <v>0</v>
      </c>
    </row>
    <row r="30" spans="1:57" ht="47.25" hidden="1" x14ac:dyDescent="0.25">
      <c r="A30" s="6" t="s">
        <v>14</v>
      </c>
      <c r="B30" s="6"/>
      <c r="C30" s="6"/>
      <c r="D30" s="6"/>
      <c r="E30" s="9">
        <v>851</v>
      </c>
      <c r="F30" s="11" t="s">
        <v>16</v>
      </c>
      <c r="G30" s="11" t="s">
        <v>18</v>
      </c>
      <c r="H30" s="11" t="s">
        <v>35</v>
      </c>
      <c r="I30" s="11" t="s">
        <v>29</v>
      </c>
      <c r="J30" s="12">
        <v>2500</v>
      </c>
      <c r="K30" s="12"/>
      <c r="L30" s="12"/>
      <c r="M30" s="12">
        <f>J30</f>
        <v>2500</v>
      </c>
      <c r="N30" s="12"/>
      <c r="O30" s="12"/>
      <c r="P30" s="12"/>
      <c r="Q30" s="12">
        <f>N30</f>
        <v>0</v>
      </c>
      <c r="R30" s="12">
        <f t="shared" si="32"/>
        <v>2500</v>
      </c>
      <c r="S30" s="12"/>
      <c r="T30" s="12"/>
      <c r="U30" s="12">
        <f>R30</f>
        <v>2500</v>
      </c>
      <c r="V30" s="12"/>
      <c r="W30" s="12"/>
      <c r="X30" s="12"/>
      <c r="Y30" s="12">
        <f>V30</f>
        <v>0</v>
      </c>
      <c r="Z30" s="12">
        <f t="shared" ref="Z30" si="98">R30+V30</f>
        <v>2500</v>
      </c>
      <c r="AA30" s="12">
        <f t="shared" si="16"/>
        <v>0</v>
      </c>
      <c r="AB30" s="12">
        <f t="shared" si="17"/>
        <v>0</v>
      </c>
      <c r="AC30" s="12">
        <f t="shared" si="18"/>
        <v>2500</v>
      </c>
      <c r="AD30" s="12"/>
      <c r="AE30" s="12"/>
      <c r="AF30" s="12"/>
      <c r="AG30" s="12">
        <f>AD30</f>
        <v>0</v>
      </c>
      <c r="AH30" s="12">
        <f t="shared" ref="AH30" si="99">Z30+AD30</f>
        <v>2500</v>
      </c>
      <c r="AI30" s="12">
        <f t="shared" si="20"/>
        <v>0</v>
      </c>
      <c r="AJ30" s="12">
        <f t="shared" si="21"/>
        <v>0</v>
      </c>
      <c r="AK30" s="12">
        <f t="shared" si="22"/>
        <v>2500</v>
      </c>
      <c r="AL30" s="12"/>
      <c r="AM30" s="12"/>
      <c r="AN30" s="12"/>
      <c r="AO30" s="12">
        <f>AL30</f>
        <v>0</v>
      </c>
      <c r="AP30" s="12">
        <f t="shared" ref="AP30" si="100">AH30+AL30</f>
        <v>2500</v>
      </c>
      <c r="AQ30" s="12">
        <f t="shared" si="24"/>
        <v>0</v>
      </c>
      <c r="AR30" s="12">
        <f t="shared" si="25"/>
        <v>0</v>
      </c>
      <c r="AS30" s="12">
        <f t="shared" si="26"/>
        <v>2500</v>
      </c>
      <c r="AT30" s="12"/>
      <c r="AU30" s="12"/>
      <c r="AV30" s="12"/>
      <c r="AW30" s="12">
        <f>AT30</f>
        <v>0</v>
      </c>
      <c r="AX30" s="12">
        <f t="shared" ref="AX30" si="101">AP30+AT30</f>
        <v>2500</v>
      </c>
      <c r="AY30" s="12">
        <f t="shared" si="28"/>
        <v>0</v>
      </c>
      <c r="AZ30" s="12">
        <f t="shared" si="29"/>
        <v>0</v>
      </c>
      <c r="BA30" s="12">
        <f t="shared" si="30"/>
        <v>2500</v>
      </c>
      <c r="BB30" s="12">
        <f t="shared" si="3"/>
        <v>0</v>
      </c>
      <c r="BC30" s="12">
        <f t="shared" si="11"/>
        <v>0</v>
      </c>
      <c r="BD30" s="12">
        <v>0</v>
      </c>
      <c r="BE30" s="12">
        <v>0</v>
      </c>
    </row>
    <row r="31" spans="1:57" hidden="1" x14ac:dyDescent="0.25">
      <c r="A31" s="26" t="s">
        <v>39</v>
      </c>
      <c r="B31" s="6"/>
      <c r="C31" s="6"/>
      <c r="D31" s="6"/>
      <c r="E31" s="13">
        <v>851</v>
      </c>
      <c r="F31" s="28" t="s">
        <v>16</v>
      </c>
      <c r="G31" s="28" t="s">
        <v>40</v>
      </c>
      <c r="H31" s="28"/>
      <c r="I31" s="28"/>
      <c r="J31" s="29">
        <f t="shared" ref="J31:AX33" si="102">J32</f>
        <v>38926</v>
      </c>
      <c r="K31" s="29">
        <f t="shared" si="102"/>
        <v>38926</v>
      </c>
      <c r="L31" s="29">
        <f t="shared" si="102"/>
        <v>0</v>
      </c>
      <c r="M31" s="29">
        <f t="shared" si="102"/>
        <v>0</v>
      </c>
      <c r="N31" s="29">
        <f t="shared" si="102"/>
        <v>0</v>
      </c>
      <c r="O31" s="29">
        <f t="shared" si="102"/>
        <v>0</v>
      </c>
      <c r="P31" s="29">
        <f t="shared" si="102"/>
        <v>0</v>
      </c>
      <c r="Q31" s="29">
        <f t="shared" si="102"/>
        <v>0</v>
      </c>
      <c r="R31" s="29">
        <f t="shared" si="102"/>
        <v>38926</v>
      </c>
      <c r="S31" s="29">
        <f t="shared" si="102"/>
        <v>38926</v>
      </c>
      <c r="T31" s="29">
        <f t="shared" si="102"/>
        <v>0</v>
      </c>
      <c r="U31" s="29">
        <f t="shared" si="102"/>
        <v>0</v>
      </c>
      <c r="V31" s="29">
        <f t="shared" si="102"/>
        <v>0</v>
      </c>
      <c r="W31" s="29">
        <f t="shared" si="102"/>
        <v>0</v>
      </c>
      <c r="X31" s="29">
        <f t="shared" si="102"/>
        <v>0</v>
      </c>
      <c r="Y31" s="29">
        <f t="shared" si="102"/>
        <v>0</v>
      </c>
      <c r="Z31" s="29">
        <f t="shared" si="102"/>
        <v>38926</v>
      </c>
      <c r="AA31" s="12">
        <f t="shared" si="16"/>
        <v>38926</v>
      </c>
      <c r="AB31" s="12">
        <f t="shared" si="17"/>
        <v>0</v>
      </c>
      <c r="AC31" s="12">
        <f t="shared" si="18"/>
        <v>0</v>
      </c>
      <c r="AD31" s="29">
        <f t="shared" si="102"/>
        <v>0</v>
      </c>
      <c r="AE31" s="29">
        <f t="shared" si="102"/>
        <v>0</v>
      </c>
      <c r="AF31" s="29">
        <f t="shared" si="102"/>
        <v>0</v>
      </c>
      <c r="AG31" s="29">
        <f t="shared" si="102"/>
        <v>0</v>
      </c>
      <c r="AH31" s="29">
        <f t="shared" si="102"/>
        <v>38926</v>
      </c>
      <c r="AI31" s="12">
        <f t="shared" si="20"/>
        <v>38926</v>
      </c>
      <c r="AJ31" s="12">
        <f t="shared" si="21"/>
        <v>0</v>
      </c>
      <c r="AK31" s="12">
        <f t="shared" si="22"/>
        <v>0</v>
      </c>
      <c r="AL31" s="29">
        <f t="shared" si="102"/>
        <v>0</v>
      </c>
      <c r="AM31" s="29">
        <f t="shared" si="102"/>
        <v>0</v>
      </c>
      <c r="AN31" s="29">
        <f t="shared" si="102"/>
        <v>0</v>
      </c>
      <c r="AO31" s="29">
        <f t="shared" si="102"/>
        <v>0</v>
      </c>
      <c r="AP31" s="29">
        <f t="shared" si="102"/>
        <v>38926</v>
      </c>
      <c r="AQ31" s="12">
        <f t="shared" si="24"/>
        <v>38926</v>
      </c>
      <c r="AR31" s="12">
        <f t="shared" si="25"/>
        <v>0</v>
      </c>
      <c r="AS31" s="12">
        <f t="shared" si="26"/>
        <v>0</v>
      </c>
      <c r="AT31" s="29">
        <f t="shared" si="102"/>
        <v>0</v>
      </c>
      <c r="AU31" s="29">
        <f t="shared" si="102"/>
        <v>0</v>
      </c>
      <c r="AV31" s="29">
        <f t="shared" si="102"/>
        <v>0</v>
      </c>
      <c r="AW31" s="29">
        <f t="shared" si="102"/>
        <v>0</v>
      </c>
      <c r="AX31" s="29">
        <f t="shared" si="102"/>
        <v>38926</v>
      </c>
      <c r="AY31" s="12">
        <f t="shared" si="28"/>
        <v>38926</v>
      </c>
      <c r="AZ31" s="12">
        <f t="shared" si="29"/>
        <v>0</v>
      </c>
      <c r="BA31" s="12">
        <f t="shared" si="30"/>
        <v>0</v>
      </c>
      <c r="BB31" s="12">
        <f t="shared" si="3"/>
        <v>0</v>
      </c>
      <c r="BC31" s="12">
        <f t="shared" si="11"/>
        <v>0</v>
      </c>
      <c r="BD31" s="12">
        <v>0</v>
      </c>
      <c r="BE31" s="12">
        <v>0</v>
      </c>
    </row>
    <row r="32" spans="1:57" ht="78.75" hidden="1" x14ac:dyDescent="0.25">
      <c r="A32" s="31" t="s">
        <v>41</v>
      </c>
      <c r="B32" s="6"/>
      <c r="C32" s="6"/>
      <c r="D32" s="6"/>
      <c r="E32" s="9">
        <v>851</v>
      </c>
      <c r="F32" s="11" t="s">
        <v>16</v>
      </c>
      <c r="G32" s="11" t="s">
        <v>40</v>
      </c>
      <c r="H32" s="11" t="s">
        <v>42</v>
      </c>
      <c r="I32" s="11"/>
      <c r="J32" s="12">
        <f t="shared" si="102"/>
        <v>38926</v>
      </c>
      <c r="K32" s="12">
        <f t="shared" si="102"/>
        <v>38926</v>
      </c>
      <c r="L32" s="12">
        <f t="shared" si="102"/>
        <v>0</v>
      </c>
      <c r="M32" s="12">
        <f t="shared" si="102"/>
        <v>0</v>
      </c>
      <c r="N32" s="12">
        <f t="shared" si="102"/>
        <v>0</v>
      </c>
      <c r="O32" s="12">
        <f t="shared" si="102"/>
        <v>0</v>
      </c>
      <c r="P32" s="12">
        <f t="shared" si="102"/>
        <v>0</v>
      </c>
      <c r="Q32" s="12">
        <f t="shared" si="102"/>
        <v>0</v>
      </c>
      <c r="R32" s="12">
        <f t="shared" si="102"/>
        <v>38926</v>
      </c>
      <c r="S32" s="12">
        <f t="shared" si="102"/>
        <v>38926</v>
      </c>
      <c r="T32" s="12">
        <f t="shared" si="102"/>
        <v>0</v>
      </c>
      <c r="U32" s="12">
        <f t="shared" si="102"/>
        <v>0</v>
      </c>
      <c r="V32" s="12">
        <f t="shared" si="102"/>
        <v>0</v>
      </c>
      <c r="W32" s="12">
        <f t="shared" si="102"/>
        <v>0</v>
      </c>
      <c r="X32" s="12">
        <f t="shared" si="102"/>
        <v>0</v>
      </c>
      <c r="Y32" s="12">
        <f t="shared" si="102"/>
        <v>0</v>
      </c>
      <c r="Z32" s="12">
        <f t="shared" si="102"/>
        <v>38926</v>
      </c>
      <c r="AA32" s="12">
        <f t="shared" si="16"/>
        <v>38926</v>
      </c>
      <c r="AB32" s="12">
        <f t="shared" si="17"/>
        <v>0</v>
      </c>
      <c r="AC32" s="12">
        <f t="shared" si="18"/>
        <v>0</v>
      </c>
      <c r="AD32" s="12">
        <f t="shared" si="102"/>
        <v>0</v>
      </c>
      <c r="AE32" s="12">
        <f t="shared" si="102"/>
        <v>0</v>
      </c>
      <c r="AF32" s="12">
        <f t="shared" si="102"/>
        <v>0</v>
      </c>
      <c r="AG32" s="12">
        <f t="shared" si="102"/>
        <v>0</v>
      </c>
      <c r="AH32" s="12">
        <f t="shared" si="102"/>
        <v>38926</v>
      </c>
      <c r="AI32" s="12">
        <f t="shared" si="20"/>
        <v>38926</v>
      </c>
      <c r="AJ32" s="12">
        <f t="shared" si="21"/>
        <v>0</v>
      </c>
      <c r="AK32" s="12">
        <f t="shared" si="22"/>
        <v>0</v>
      </c>
      <c r="AL32" s="12">
        <f t="shared" si="102"/>
        <v>0</v>
      </c>
      <c r="AM32" s="12">
        <f t="shared" si="102"/>
        <v>0</v>
      </c>
      <c r="AN32" s="12">
        <f t="shared" si="102"/>
        <v>0</v>
      </c>
      <c r="AO32" s="12">
        <f t="shared" si="102"/>
        <v>0</v>
      </c>
      <c r="AP32" s="12">
        <f t="shared" si="102"/>
        <v>38926</v>
      </c>
      <c r="AQ32" s="12">
        <f t="shared" si="24"/>
        <v>38926</v>
      </c>
      <c r="AR32" s="12">
        <f t="shared" si="25"/>
        <v>0</v>
      </c>
      <c r="AS32" s="12">
        <f t="shared" si="26"/>
        <v>0</v>
      </c>
      <c r="AT32" s="12">
        <f t="shared" si="102"/>
        <v>0</v>
      </c>
      <c r="AU32" s="12">
        <f t="shared" si="102"/>
        <v>0</v>
      </c>
      <c r="AV32" s="12">
        <f t="shared" si="102"/>
        <v>0</v>
      </c>
      <c r="AW32" s="12">
        <f t="shared" si="102"/>
        <v>0</v>
      </c>
      <c r="AX32" s="12">
        <f t="shared" si="102"/>
        <v>38926</v>
      </c>
      <c r="AY32" s="12">
        <f t="shared" si="28"/>
        <v>38926</v>
      </c>
      <c r="AZ32" s="12">
        <f t="shared" si="29"/>
        <v>0</v>
      </c>
      <c r="BA32" s="12">
        <f t="shared" si="30"/>
        <v>0</v>
      </c>
      <c r="BB32" s="12">
        <f t="shared" si="3"/>
        <v>0</v>
      </c>
      <c r="BC32" s="12">
        <f t="shared" si="11"/>
        <v>0</v>
      </c>
      <c r="BD32" s="12">
        <v>0</v>
      </c>
      <c r="BE32" s="12">
        <v>0</v>
      </c>
    </row>
    <row r="33" spans="1:57" ht="47.25" hidden="1" x14ac:dyDescent="0.25">
      <c r="A33" s="6" t="s">
        <v>27</v>
      </c>
      <c r="B33" s="4"/>
      <c r="C33" s="4"/>
      <c r="D33" s="4"/>
      <c r="E33" s="9">
        <v>851</v>
      </c>
      <c r="F33" s="11" t="s">
        <v>16</v>
      </c>
      <c r="G33" s="11" t="s">
        <v>40</v>
      </c>
      <c r="H33" s="11" t="s">
        <v>42</v>
      </c>
      <c r="I33" s="11" t="s">
        <v>28</v>
      </c>
      <c r="J33" s="12">
        <f t="shared" si="102"/>
        <v>38926</v>
      </c>
      <c r="K33" s="12">
        <f t="shared" si="102"/>
        <v>38926</v>
      </c>
      <c r="L33" s="12">
        <f t="shared" si="102"/>
        <v>0</v>
      </c>
      <c r="M33" s="12">
        <f t="shared" si="102"/>
        <v>0</v>
      </c>
      <c r="N33" s="12">
        <f t="shared" si="102"/>
        <v>0</v>
      </c>
      <c r="O33" s="12">
        <f t="shared" si="102"/>
        <v>0</v>
      </c>
      <c r="P33" s="12">
        <f t="shared" si="102"/>
        <v>0</v>
      </c>
      <c r="Q33" s="12">
        <f t="shared" si="102"/>
        <v>0</v>
      </c>
      <c r="R33" s="12">
        <f t="shared" si="102"/>
        <v>38926</v>
      </c>
      <c r="S33" s="12">
        <f t="shared" si="102"/>
        <v>38926</v>
      </c>
      <c r="T33" s="12">
        <f t="shared" si="102"/>
        <v>0</v>
      </c>
      <c r="U33" s="12">
        <f t="shared" si="102"/>
        <v>0</v>
      </c>
      <c r="V33" s="12">
        <f t="shared" si="102"/>
        <v>0</v>
      </c>
      <c r="W33" s="12">
        <f t="shared" si="102"/>
        <v>0</v>
      </c>
      <c r="X33" s="12">
        <f t="shared" si="102"/>
        <v>0</v>
      </c>
      <c r="Y33" s="12">
        <f t="shared" si="102"/>
        <v>0</v>
      </c>
      <c r="Z33" s="12">
        <f t="shared" si="102"/>
        <v>38926</v>
      </c>
      <c r="AA33" s="12">
        <f t="shared" si="16"/>
        <v>38926</v>
      </c>
      <c r="AB33" s="12">
        <f t="shared" si="17"/>
        <v>0</v>
      </c>
      <c r="AC33" s="12">
        <f t="shared" si="18"/>
        <v>0</v>
      </c>
      <c r="AD33" s="12">
        <f t="shared" si="102"/>
        <v>0</v>
      </c>
      <c r="AE33" s="12">
        <f t="shared" si="102"/>
        <v>0</v>
      </c>
      <c r="AF33" s="12">
        <f t="shared" si="102"/>
        <v>0</v>
      </c>
      <c r="AG33" s="12">
        <f t="shared" si="102"/>
        <v>0</v>
      </c>
      <c r="AH33" s="12">
        <f t="shared" si="102"/>
        <v>38926</v>
      </c>
      <c r="AI33" s="12">
        <f t="shared" si="20"/>
        <v>38926</v>
      </c>
      <c r="AJ33" s="12">
        <f t="shared" si="21"/>
        <v>0</v>
      </c>
      <c r="AK33" s="12">
        <f t="shared" si="22"/>
        <v>0</v>
      </c>
      <c r="AL33" s="12">
        <f t="shared" si="102"/>
        <v>0</v>
      </c>
      <c r="AM33" s="12">
        <f t="shared" si="102"/>
        <v>0</v>
      </c>
      <c r="AN33" s="12">
        <f t="shared" si="102"/>
        <v>0</v>
      </c>
      <c r="AO33" s="12">
        <f t="shared" si="102"/>
        <v>0</v>
      </c>
      <c r="AP33" s="12">
        <f t="shared" si="102"/>
        <v>38926</v>
      </c>
      <c r="AQ33" s="12">
        <f t="shared" si="24"/>
        <v>38926</v>
      </c>
      <c r="AR33" s="12">
        <f t="shared" si="25"/>
        <v>0</v>
      </c>
      <c r="AS33" s="12">
        <f t="shared" si="26"/>
        <v>0</v>
      </c>
      <c r="AT33" s="12">
        <f t="shared" si="102"/>
        <v>0</v>
      </c>
      <c r="AU33" s="12">
        <f t="shared" si="102"/>
        <v>0</v>
      </c>
      <c r="AV33" s="12">
        <f t="shared" si="102"/>
        <v>0</v>
      </c>
      <c r="AW33" s="12">
        <f t="shared" si="102"/>
        <v>0</v>
      </c>
      <c r="AX33" s="12">
        <f t="shared" si="102"/>
        <v>38926</v>
      </c>
      <c r="AY33" s="12">
        <f t="shared" si="28"/>
        <v>38926</v>
      </c>
      <c r="AZ33" s="12">
        <f t="shared" si="29"/>
        <v>0</v>
      </c>
      <c r="BA33" s="12">
        <f t="shared" si="30"/>
        <v>0</v>
      </c>
      <c r="BB33" s="12">
        <f t="shared" si="3"/>
        <v>0</v>
      </c>
      <c r="BC33" s="12">
        <f t="shared" si="11"/>
        <v>0</v>
      </c>
      <c r="BD33" s="12">
        <v>0</v>
      </c>
      <c r="BE33" s="12">
        <v>0</v>
      </c>
    </row>
    <row r="34" spans="1:57" ht="47.25" hidden="1" x14ac:dyDescent="0.25">
      <c r="A34" s="6" t="s">
        <v>14</v>
      </c>
      <c r="B34" s="6"/>
      <c r="C34" s="6"/>
      <c r="D34" s="6"/>
      <c r="E34" s="9">
        <v>851</v>
      </c>
      <c r="F34" s="11" t="s">
        <v>16</v>
      </c>
      <c r="G34" s="11" t="s">
        <v>40</v>
      </c>
      <c r="H34" s="11" t="s">
        <v>42</v>
      </c>
      <c r="I34" s="11" t="s">
        <v>29</v>
      </c>
      <c r="J34" s="12">
        <v>38926</v>
      </c>
      <c r="K34" s="12">
        <f>J34</f>
        <v>38926</v>
      </c>
      <c r="L34" s="12"/>
      <c r="M34" s="12"/>
      <c r="N34" s="12"/>
      <c r="O34" s="12">
        <f>N34</f>
        <v>0</v>
      </c>
      <c r="P34" s="12"/>
      <c r="Q34" s="12"/>
      <c r="R34" s="12">
        <f t="shared" si="32"/>
        <v>38926</v>
      </c>
      <c r="S34" s="12">
        <f>R34</f>
        <v>38926</v>
      </c>
      <c r="T34" s="12"/>
      <c r="U34" s="12"/>
      <c r="V34" s="12"/>
      <c r="W34" s="12">
        <f>V34</f>
        <v>0</v>
      </c>
      <c r="X34" s="12"/>
      <c r="Y34" s="12"/>
      <c r="Z34" s="12">
        <f t="shared" ref="Z34" si="103">R34+V34</f>
        <v>38926</v>
      </c>
      <c r="AA34" s="12">
        <f t="shared" si="16"/>
        <v>38926</v>
      </c>
      <c r="AB34" s="12">
        <f t="shared" si="17"/>
        <v>0</v>
      </c>
      <c r="AC34" s="12">
        <f t="shared" si="18"/>
        <v>0</v>
      </c>
      <c r="AD34" s="12"/>
      <c r="AE34" s="12">
        <f>AD34</f>
        <v>0</v>
      </c>
      <c r="AF34" s="12"/>
      <c r="AG34" s="12"/>
      <c r="AH34" s="12">
        <f t="shared" ref="AH34" si="104">Z34+AD34</f>
        <v>38926</v>
      </c>
      <c r="AI34" s="12">
        <f t="shared" si="20"/>
        <v>38926</v>
      </c>
      <c r="AJ34" s="12">
        <f t="shared" si="21"/>
        <v>0</v>
      </c>
      <c r="AK34" s="12">
        <f t="shared" si="22"/>
        <v>0</v>
      </c>
      <c r="AL34" s="12"/>
      <c r="AM34" s="12">
        <f>AL34</f>
        <v>0</v>
      </c>
      <c r="AN34" s="12"/>
      <c r="AO34" s="12"/>
      <c r="AP34" s="12">
        <f t="shared" ref="AP34" si="105">AH34+AL34</f>
        <v>38926</v>
      </c>
      <c r="AQ34" s="12">
        <f t="shared" si="24"/>
        <v>38926</v>
      </c>
      <c r="AR34" s="12">
        <f t="shared" si="25"/>
        <v>0</v>
      </c>
      <c r="AS34" s="12">
        <f t="shared" si="26"/>
        <v>0</v>
      </c>
      <c r="AT34" s="12"/>
      <c r="AU34" s="12">
        <f>AT34</f>
        <v>0</v>
      </c>
      <c r="AV34" s="12"/>
      <c r="AW34" s="12"/>
      <c r="AX34" s="12">
        <f t="shared" ref="AX34" si="106">AP34+AT34</f>
        <v>38926</v>
      </c>
      <c r="AY34" s="12">
        <f t="shared" si="28"/>
        <v>38926</v>
      </c>
      <c r="AZ34" s="12">
        <f t="shared" si="29"/>
        <v>0</v>
      </c>
      <c r="BA34" s="12">
        <f t="shared" si="30"/>
        <v>0</v>
      </c>
      <c r="BB34" s="12">
        <f t="shared" si="3"/>
        <v>0</v>
      </c>
      <c r="BC34" s="12">
        <f t="shared" si="11"/>
        <v>0</v>
      </c>
      <c r="BD34" s="12">
        <v>0</v>
      </c>
      <c r="BE34" s="12">
        <v>0</v>
      </c>
    </row>
    <row r="35" spans="1:57" s="30" customFormat="1" ht="28.5" customHeight="1" x14ac:dyDescent="0.25">
      <c r="A35" s="26" t="s">
        <v>43</v>
      </c>
      <c r="B35" s="27"/>
      <c r="C35" s="27"/>
      <c r="D35" s="27"/>
      <c r="E35" s="9">
        <v>851</v>
      </c>
      <c r="F35" s="28" t="s">
        <v>16</v>
      </c>
      <c r="G35" s="28" t="s">
        <v>44</v>
      </c>
      <c r="H35" s="28"/>
      <c r="I35" s="28"/>
      <c r="J35" s="29">
        <f t="shared" ref="J35:U35" si="107">J36+J43+J46+J49+J52+J55+J58+J64</f>
        <v>3049516</v>
      </c>
      <c r="K35" s="29">
        <f t="shared" si="107"/>
        <v>313016</v>
      </c>
      <c r="L35" s="29">
        <f t="shared" si="107"/>
        <v>2736500</v>
      </c>
      <c r="M35" s="29">
        <f t="shared" si="107"/>
        <v>0</v>
      </c>
      <c r="N35" s="29">
        <f t="shared" si="107"/>
        <v>2683400</v>
      </c>
      <c r="O35" s="29">
        <f t="shared" si="107"/>
        <v>0</v>
      </c>
      <c r="P35" s="29">
        <f t="shared" si="107"/>
        <v>2683400</v>
      </c>
      <c r="Q35" s="29">
        <f t="shared" si="107"/>
        <v>0</v>
      </c>
      <c r="R35" s="29">
        <f t="shared" si="107"/>
        <v>5732916</v>
      </c>
      <c r="S35" s="29">
        <f t="shared" si="107"/>
        <v>313016</v>
      </c>
      <c r="T35" s="29">
        <f t="shared" si="107"/>
        <v>5419900</v>
      </c>
      <c r="U35" s="29">
        <f t="shared" si="107"/>
        <v>0</v>
      </c>
      <c r="V35" s="29">
        <f>V36+V43+V46+V49+V52+V55+V61+V58+V64</f>
        <v>-253378</v>
      </c>
      <c r="W35" s="29">
        <f>W36+W43+W46+W49+W52+W55+W61+W58+W64</f>
        <v>37298</v>
      </c>
      <c r="X35" s="29">
        <f>X36+X43+X46+X49+X52+X55+X61+X58+X64</f>
        <v>-290676</v>
      </c>
      <c r="Y35" s="29">
        <f>Y36+Y43+Y46+Y49+Y52+Y55+Y61+Y58+Y64</f>
        <v>0</v>
      </c>
      <c r="Z35" s="29">
        <f>Z36+Z43+Z46+Z49+Z52+Z55+Z61+Z58+Z64</f>
        <v>5479538</v>
      </c>
      <c r="AA35" s="12">
        <f t="shared" si="16"/>
        <v>350314</v>
      </c>
      <c r="AB35" s="12">
        <f t="shared" si="17"/>
        <v>5129224</v>
      </c>
      <c r="AC35" s="12">
        <f t="shared" si="18"/>
        <v>0</v>
      </c>
      <c r="AD35" s="29">
        <f>AD36+AD43+AD46+AD49+AD52+AD55+AD61+AD58+AD64</f>
        <v>0</v>
      </c>
      <c r="AE35" s="29">
        <f>AE36+AE43+AE46+AE49+AE52+AE55+AE61+AE58+AE64</f>
        <v>0</v>
      </c>
      <c r="AF35" s="29">
        <f>AF36+AF43+AF46+AF49+AF52+AF55+AF61+AF58+AF64</f>
        <v>0</v>
      </c>
      <c r="AG35" s="29">
        <f>AG36+AG43+AG46+AG49+AG52+AG55+AG61+AG58+AG64</f>
        <v>0</v>
      </c>
      <c r="AH35" s="29">
        <f>AH36+AH43+AH46+AH49+AH52+AH55+AH61+AH58+AH64</f>
        <v>5479538</v>
      </c>
      <c r="AI35" s="12">
        <f t="shared" si="20"/>
        <v>350314</v>
      </c>
      <c r="AJ35" s="12">
        <f t="shared" si="21"/>
        <v>5129224</v>
      </c>
      <c r="AK35" s="12">
        <f t="shared" si="22"/>
        <v>0</v>
      </c>
      <c r="AL35" s="29">
        <f>AL36+AL43+AL46+AL49+AL52+AL55+AL61+AL58+AL64</f>
        <v>4248467</v>
      </c>
      <c r="AM35" s="29">
        <f>AM36+AM43+AM46+AM49+AM52+AM55+AM61+AM58+AM64</f>
        <v>0</v>
      </c>
      <c r="AN35" s="29">
        <f>AN36+AN43+AN46+AN49+AN52+AN55+AN61+AN58+AN64</f>
        <v>4248467</v>
      </c>
      <c r="AO35" s="29">
        <f>AO36+AO43+AO46+AO49+AO52+AO55+AO61+AO58+AO64</f>
        <v>0</v>
      </c>
      <c r="AP35" s="29">
        <f>AP36+AP43+AP46+AP49+AP52+AP55+AP61+AP58+AP64</f>
        <v>9728005</v>
      </c>
      <c r="AQ35" s="12">
        <f t="shared" si="24"/>
        <v>350314</v>
      </c>
      <c r="AR35" s="12">
        <f t="shared" si="25"/>
        <v>9377691</v>
      </c>
      <c r="AS35" s="12">
        <f t="shared" si="26"/>
        <v>0</v>
      </c>
      <c r="AT35" s="29">
        <f>AT36+AT43+AT46+AT49+AT52+AT55+AT61+AT58+AT64</f>
        <v>-2772668.43</v>
      </c>
      <c r="AU35" s="29">
        <f>AU36+AU43+AU46+AU49+AU52+AU55+AU61+AU58+AU64</f>
        <v>0</v>
      </c>
      <c r="AV35" s="29">
        <f>AV36+AV43+AV46+AV49+AV52+AV55+AV61+AV58+AV64</f>
        <v>-2772668.43</v>
      </c>
      <c r="AW35" s="29">
        <f>AW36+AW43+AW46+AW49+AW52+AW55+AW61+AW58+AW64</f>
        <v>0</v>
      </c>
      <c r="AX35" s="29">
        <f>AX36+AX43+AX46+AX49+AX52+AX55+AX61+AX58+AX64</f>
        <v>6955336.5700000003</v>
      </c>
      <c r="AY35" s="12">
        <f t="shared" si="28"/>
        <v>350314</v>
      </c>
      <c r="AZ35" s="12">
        <f t="shared" si="29"/>
        <v>6605022.5700000003</v>
      </c>
      <c r="BA35" s="12">
        <f t="shared" si="30"/>
        <v>0</v>
      </c>
      <c r="BB35" s="12">
        <f t="shared" si="3"/>
        <v>0</v>
      </c>
      <c r="BC35" s="12">
        <f t="shared" si="11"/>
        <v>0</v>
      </c>
      <c r="BD35" s="12">
        <v>0</v>
      </c>
      <c r="BE35" s="12">
        <v>0</v>
      </c>
    </row>
    <row r="36" spans="1:57" ht="141.75" hidden="1" x14ac:dyDescent="0.25">
      <c r="A36" s="31" t="s">
        <v>45</v>
      </c>
      <c r="B36" s="9"/>
      <c r="C36" s="9"/>
      <c r="D36" s="9"/>
      <c r="E36" s="9">
        <v>851</v>
      </c>
      <c r="F36" s="11" t="s">
        <v>16</v>
      </c>
      <c r="G36" s="11" t="s">
        <v>44</v>
      </c>
      <c r="H36" s="11" t="s">
        <v>46</v>
      </c>
      <c r="I36" s="11"/>
      <c r="J36" s="12">
        <f t="shared" ref="J36" si="108">J37+J39+J41</f>
        <v>313016</v>
      </c>
      <c r="K36" s="12">
        <f t="shared" ref="K36:R36" si="109">K37+K39+K41</f>
        <v>313016</v>
      </c>
      <c r="L36" s="12">
        <f t="shared" si="109"/>
        <v>0</v>
      </c>
      <c r="M36" s="12">
        <f t="shared" si="109"/>
        <v>0</v>
      </c>
      <c r="N36" s="12">
        <f t="shared" si="109"/>
        <v>0</v>
      </c>
      <c r="O36" s="12">
        <f t="shared" si="109"/>
        <v>0</v>
      </c>
      <c r="P36" s="12">
        <f t="shared" si="109"/>
        <v>0</v>
      </c>
      <c r="Q36" s="12">
        <f t="shared" si="109"/>
        <v>0</v>
      </c>
      <c r="R36" s="12">
        <f t="shared" si="109"/>
        <v>313016</v>
      </c>
      <c r="S36" s="12">
        <f t="shared" ref="S36:Z36" si="110">S37+S39+S41</f>
        <v>313016</v>
      </c>
      <c r="T36" s="12">
        <f t="shared" si="110"/>
        <v>0</v>
      </c>
      <c r="U36" s="12">
        <f t="shared" si="110"/>
        <v>0</v>
      </c>
      <c r="V36" s="12">
        <f t="shared" si="110"/>
        <v>0</v>
      </c>
      <c r="W36" s="12">
        <f t="shared" si="110"/>
        <v>0</v>
      </c>
      <c r="X36" s="12">
        <f t="shared" si="110"/>
        <v>0</v>
      </c>
      <c r="Y36" s="12">
        <f t="shared" si="110"/>
        <v>0</v>
      </c>
      <c r="Z36" s="12">
        <f t="shared" si="110"/>
        <v>313016</v>
      </c>
      <c r="AA36" s="12">
        <f t="shared" si="16"/>
        <v>313016</v>
      </c>
      <c r="AB36" s="12">
        <f t="shared" si="17"/>
        <v>0</v>
      </c>
      <c r="AC36" s="12">
        <f t="shared" si="18"/>
        <v>0</v>
      </c>
      <c r="AD36" s="12">
        <f t="shared" ref="AD36:AH36" si="111">AD37+AD39+AD41</f>
        <v>0</v>
      </c>
      <c r="AE36" s="12">
        <f t="shared" si="111"/>
        <v>0</v>
      </c>
      <c r="AF36" s="12">
        <f t="shared" si="111"/>
        <v>0</v>
      </c>
      <c r="AG36" s="12">
        <f t="shared" si="111"/>
        <v>0</v>
      </c>
      <c r="AH36" s="12">
        <f t="shared" si="111"/>
        <v>313016</v>
      </c>
      <c r="AI36" s="12">
        <f t="shared" si="20"/>
        <v>313016</v>
      </c>
      <c r="AJ36" s="12">
        <f t="shared" si="21"/>
        <v>0</v>
      </c>
      <c r="AK36" s="12">
        <f t="shared" si="22"/>
        <v>0</v>
      </c>
      <c r="AL36" s="12">
        <f t="shared" ref="AL36:AP36" si="112">AL37+AL39+AL41</f>
        <v>0</v>
      </c>
      <c r="AM36" s="12">
        <f t="shared" si="112"/>
        <v>0</v>
      </c>
      <c r="AN36" s="12">
        <f t="shared" si="112"/>
        <v>0</v>
      </c>
      <c r="AO36" s="12">
        <f t="shared" si="112"/>
        <v>0</v>
      </c>
      <c r="AP36" s="12">
        <f t="shared" si="112"/>
        <v>313016</v>
      </c>
      <c r="AQ36" s="12">
        <f t="shared" si="24"/>
        <v>313016</v>
      </c>
      <c r="AR36" s="12">
        <f t="shared" si="25"/>
        <v>0</v>
      </c>
      <c r="AS36" s="12">
        <f t="shared" si="26"/>
        <v>0</v>
      </c>
      <c r="AT36" s="12">
        <f t="shared" ref="AT36:AX36" si="113">AT37+AT39+AT41</f>
        <v>0</v>
      </c>
      <c r="AU36" s="12">
        <f t="shared" si="113"/>
        <v>0</v>
      </c>
      <c r="AV36" s="12">
        <f t="shared" si="113"/>
        <v>0</v>
      </c>
      <c r="AW36" s="12">
        <f t="shared" si="113"/>
        <v>0</v>
      </c>
      <c r="AX36" s="12">
        <f t="shared" si="113"/>
        <v>313016</v>
      </c>
      <c r="AY36" s="12">
        <f t="shared" si="28"/>
        <v>313016</v>
      </c>
      <c r="AZ36" s="12">
        <f t="shared" si="29"/>
        <v>0</v>
      </c>
      <c r="BA36" s="12">
        <f t="shared" si="30"/>
        <v>0</v>
      </c>
      <c r="BB36" s="12">
        <f t="shared" si="3"/>
        <v>0</v>
      </c>
      <c r="BC36" s="12">
        <f t="shared" si="11"/>
        <v>0</v>
      </c>
      <c r="BD36" s="12">
        <v>0</v>
      </c>
      <c r="BE36" s="12">
        <v>0</v>
      </c>
    </row>
    <row r="37" spans="1:57" ht="99" customHeight="1" x14ac:dyDescent="0.25">
      <c r="A37" s="4" t="s">
        <v>21</v>
      </c>
      <c r="B37" s="9"/>
      <c r="C37" s="9"/>
      <c r="D37" s="9"/>
      <c r="E37" s="9">
        <v>851</v>
      </c>
      <c r="F37" s="11" t="s">
        <v>16</v>
      </c>
      <c r="G37" s="11" t="s">
        <v>44</v>
      </c>
      <c r="H37" s="11" t="s">
        <v>46</v>
      </c>
      <c r="I37" s="11" t="s">
        <v>23</v>
      </c>
      <c r="J37" s="12">
        <f t="shared" ref="J37:AX37" si="114">J38</f>
        <v>215600</v>
      </c>
      <c r="K37" s="12">
        <f t="shared" si="114"/>
        <v>215600</v>
      </c>
      <c r="L37" s="12">
        <f t="shared" si="114"/>
        <v>0</v>
      </c>
      <c r="M37" s="12">
        <f t="shared" si="114"/>
        <v>0</v>
      </c>
      <c r="N37" s="12">
        <f t="shared" si="114"/>
        <v>0</v>
      </c>
      <c r="O37" s="12">
        <f t="shared" si="114"/>
        <v>0</v>
      </c>
      <c r="P37" s="12">
        <f t="shared" si="114"/>
        <v>0</v>
      </c>
      <c r="Q37" s="12">
        <f t="shared" si="114"/>
        <v>0</v>
      </c>
      <c r="R37" s="12">
        <f t="shared" si="114"/>
        <v>215600</v>
      </c>
      <c r="S37" s="12">
        <f t="shared" si="114"/>
        <v>215600</v>
      </c>
      <c r="T37" s="12">
        <f t="shared" si="114"/>
        <v>0</v>
      </c>
      <c r="U37" s="12">
        <f t="shared" si="114"/>
        <v>0</v>
      </c>
      <c r="V37" s="12">
        <f t="shared" si="114"/>
        <v>0</v>
      </c>
      <c r="W37" s="12">
        <f t="shared" si="114"/>
        <v>0</v>
      </c>
      <c r="X37" s="12">
        <f t="shared" si="114"/>
        <v>0</v>
      </c>
      <c r="Y37" s="12">
        <f t="shared" si="114"/>
        <v>0</v>
      </c>
      <c r="Z37" s="12">
        <f t="shared" si="114"/>
        <v>215600</v>
      </c>
      <c r="AA37" s="12">
        <f t="shared" si="16"/>
        <v>215600</v>
      </c>
      <c r="AB37" s="12">
        <f t="shared" si="17"/>
        <v>0</v>
      </c>
      <c r="AC37" s="12">
        <f t="shared" si="18"/>
        <v>0</v>
      </c>
      <c r="AD37" s="12">
        <f t="shared" si="114"/>
        <v>0</v>
      </c>
      <c r="AE37" s="12">
        <f t="shared" si="114"/>
        <v>0</v>
      </c>
      <c r="AF37" s="12">
        <f t="shared" si="114"/>
        <v>0</v>
      </c>
      <c r="AG37" s="12">
        <f t="shared" si="114"/>
        <v>0</v>
      </c>
      <c r="AH37" s="12">
        <f t="shared" si="114"/>
        <v>215600</v>
      </c>
      <c r="AI37" s="12">
        <f t="shared" si="20"/>
        <v>215600</v>
      </c>
      <c r="AJ37" s="12">
        <f t="shared" si="21"/>
        <v>0</v>
      </c>
      <c r="AK37" s="12">
        <f t="shared" si="22"/>
        <v>0</v>
      </c>
      <c r="AL37" s="12">
        <f t="shared" si="114"/>
        <v>0</v>
      </c>
      <c r="AM37" s="12">
        <f t="shared" si="114"/>
        <v>0</v>
      </c>
      <c r="AN37" s="12">
        <f t="shared" si="114"/>
        <v>0</v>
      </c>
      <c r="AO37" s="12">
        <f t="shared" si="114"/>
        <v>0</v>
      </c>
      <c r="AP37" s="12">
        <f t="shared" si="114"/>
        <v>215600</v>
      </c>
      <c r="AQ37" s="12">
        <f t="shared" si="24"/>
        <v>215600</v>
      </c>
      <c r="AR37" s="12">
        <f t="shared" si="25"/>
        <v>0</v>
      </c>
      <c r="AS37" s="12">
        <f t="shared" si="26"/>
        <v>0</v>
      </c>
      <c r="AT37" s="12">
        <f t="shared" si="114"/>
        <v>14707.16</v>
      </c>
      <c r="AU37" s="12">
        <f t="shared" si="114"/>
        <v>14707.16</v>
      </c>
      <c r="AV37" s="12">
        <f t="shared" si="114"/>
        <v>0</v>
      </c>
      <c r="AW37" s="12">
        <f t="shared" si="114"/>
        <v>0</v>
      </c>
      <c r="AX37" s="12">
        <f t="shared" si="114"/>
        <v>230307.16</v>
      </c>
      <c r="AY37" s="12">
        <f t="shared" si="28"/>
        <v>230307.16</v>
      </c>
      <c r="AZ37" s="12">
        <f t="shared" si="29"/>
        <v>0</v>
      </c>
      <c r="BA37" s="12">
        <f t="shared" si="30"/>
        <v>0</v>
      </c>
      <c r="BB37" s="12">
        <f t="shared" si="3"/>
        <v>0</v>
      </c>
      <c r="BC37" s="12">
        <f t="shared" si="11"/>
        <v>0</v>
      </c>
      <c r="BD37" s="12">
        <v>0</v>
      </c>
      <c r="BE37" s="12">
        <v>0</v>
      </c>
    </row>
    <row r="38" spans="1:57" ht="47.25" x14ac:dyDescent="0.25">
      <c r="A38" s="4" t="s">
        <v>13</v>
      </c>
      <c r="B38" s="9"/>
      <c r="C38" s="9"/>
      <c r="D38" s="9"/>
      <c r="E38" s="9">
        <v>851</v>
      </c>
      <c r="F38" s="11" t="s">
        <v>16</v>
      </c>
      <c r="G38" s="11" t="s">
        <v>44</v>
      </c>
      <c r="H38" s="11" t="s">
        <v>46</v>
      </c>
      <c r="I38" s="11" t="s">
        <v>24</v>
      </c>
      <c r="J38" s="12">
        <v>215600</v>
      </c>
      <c r="K38" s="12">
        <f>J38</f>
        <v>215600</v>
      </c>
      <c r="L38" s="12"/>
      <c r="M38" s="12"/>
      <c r="N38" s="12"/>
      <c r="O38" s="12">
        <f>N38</f>
        <v>0</v>
      </c>
      <c r="P38" s="12"/>
      <c r="Q38" s="12"/>
      <c r="R38" s="12">
        <f t="shared" si="32"/>
        <v>215600</v>
      </c>
      <c r="S38" s="12">
        <f>R38</f>
        <v>215600</v>
      </c>
      <c r="T38" s="12"/>
      <c r="U38" s="12"/>
      <c r="V38" s="12"/>
      <c r="W38" s="12">
        <f>V38</f>
        <v>0</v>
      </c>
      <c r="X38" s="12"/>
      <c r="Y38" s="12"/>
      <c r="Z38" s="12">
        <f t="shared" ref="Z38" si="115">R38+V38</f>
        <v>215600</v>
      </c>
      <c r="AA38" s="12">
        <f t="shared" si="16"/>
        <v>215600</v>
      </c>
      <c r="AB38" s="12">
        <f t="shared" si="17"/>
        <v>0</v>
      </c>
      <c r="AC38" s="12">
        <f t="shared" si="18"/>
        <v>0</v>
      </c>
      <c r="AD38" s="12"/>
      <c r="AE38" s="12">
        <f>AD38</f>
        <v>0</v>
      </c>
      <c r="AF38" s="12"/>
      <c r="AG38" s="12"/>
      <c r="AH38" s="12">
        <f t="shared" ref="AH38" si="116">Z38+AD38</f>
        <v>215600</v>
      </c>
      <c r="AI38" s="12">
        <f t="shared" si="20"/>
        <v>215600</v>
      </c>
      <c r="AJ38" s="12">
        <f t="shared" si="21"/>
        <v>0</v>
      </c>
      <c r="AK38" s="12">
        <f t="shared" si="22"/>
        <v>0</v>
      </c>
      <c r="AL38" s="12"/>
      <c r="AM38" s="12">
        <f>AL38</f>
        <v>0</v>
      </c>
      <c r="AN38" s="12"/>
      <c r="AO38" s="12"/>
      <c r="AP38" s="12">
        <f t="shared" ref="AP38" si="117">AH38+AL38</f>
        <v>215600</v>
      </c>
      <c r="AQ38" s="12">
        <f t="shared" si="24"/>
        <v>215600</v>
      </c>
      <c r="AR38" s="12">
        <f t="shared" si="25"/>
        <v>0</v>
      </c>
      <c r="AS38" s="12">
        <f t="shared" si="26"/>
        <v>0</v>
      </c>
      <c r="AT38" s="12">
        <v>14707.16</v>
      </c>
      <c r="AU38" s="12">
        <f>AT38</f>
        <v>14707.16</v>
      </c>
      <c r="AV38" s="12"/>
      <c r="AW38" s="12"/>
      <c r="AX38" s="12">
        <f t="shared" ref="AX38" si="118">AP38+AT38</f>
        <v>230307.16</v>
      </c>
      <c r="AY38" s="12">
        <f t="shared" si="28"/>
        <v>230307.16</v>
      </c>
      <c r="AZ38" s="12">
        <f t="shared" si="29"/>
        <v>0</v>
      </c>
      <c r="BA38" s="12">
        <f t="shared" si="30"/>
        <v>0</v>
      </c>
      <c r="BB38" s="12">
        <f t="shared" si="3"/>
        <v>0</v>
      </c>
      <c r="BC38" s="12">
        <f t="shared" si="11"/>
        <v>0</v>
      </c>
      <c r="BD38" s="12">
        <v>0</v>
      </c>
      <c r="BE38" s="12">
        <v>0</v>
      </c>
    </row>
    <row r="39" spans="1:57" ht="47.25" x14ac:dyDescent="0.25">
      <c r="A39" s="6" t="s">
        <v>27</v>
      </c>
      <c r="B39" s="9"/>
      <c r="C39" s="9"/>
      <c r="D39" s="9"/>
      <c r="E39" s="9">
        <v>851</v>
      </c>
      <c r="F39" s="11" t="s">
        <v>16</v>
      </c>
      <c r="G39" s="11" t="s">
        <v>44</v>
      </c>
      <c r="H39" s="11" t="s">
        <v>46</v>
      </c>
      <c r="I39" s="11" t="s">
        <v>28</v>
      </c>
      <c r="J39" s="12">
        <f t="shared" ref="J39:AX39" si="119">J40</f>
        <v>97216</v>
      </c>
      <c r="K39" s="12">
        <f t="shared" si="119"/>
        <v>97216</v>
      </c>
      <c r="L39" s="12">
        <f t="shared" si="119"/>
        <v>0</v>
      </c>
      <c r="M39" s="12">
        <f t="shared" si="119"/>
        <v>0</v>
      </c>
      <c r="N39" s="12">
        <f t="shared" si="119"/>
        <v>0</v>
      </c>
      <c r="O39" s="12">
        <f t="shared" si="119"/>
        <v>0</v>
      </c>
      <c r="P39" s="12">
        <f t="shared" si="119"/>
        <v>0</v>
      </c>
      <c r="Q39" s="12">
        <f t="shared" si="119"/>
        <v>0</v>
      </c>
      <c r="R39" s="12">
        <f t="shared" si="119"/>
        <v>97216</v>
      </c>
      <c r="S39" s="12">
        <f t="shared" si="119"/>
        <v>97216</v>
      </c>
      <c r="T39" s="12">
        <f t="shared" si="119"/>
        <v>0</v>
      </c>
      <c r="U39" s="12">
        <f t="shared" si="119"/>
        <v>0</v>
      </c>
      <c r="V39" s="12">
        <f t="shared" si="119"/>
        <v>0</v>
      </c>
      <c r="W39" s="12">
        <f t="shared" si="119"/>
        <v>0</v>
      </c>
      <c r="X39" s="12">
        <f t="shared" si="119"/>
        <v>0</v>
      </c>
      <c r="Y39" s="12">
        <f t="shared" si="119"/>
        <v>0</v>
      </c>
      <c r="Z39" s="12">
        <f t="shared" si="119"/>
        <v>97216</v>
      </c>
      <c r="AA39" s="12">
        <f t="shared" si="16"/>
        <v>97216</v>
      </c>
      <c r="AB39" s="12">
        <f t="shared" si="17"/>
        <v>0</v>
      </c>
      <c r="AC39" s="12">
        <f t="shared" si="18"/>
        <v>0</v>
      </c>
      <c r="AD39" s="12">
        <f t="shared" si="119"/>
        <v>0</v>
      </c>
      <c r="AE39" s="12">
        <f t="shared" si="119"/>
        <v>0</v>
      </c>
      <c r="AF39" s="12">
        <f t="shared" si="119"/>
        <v>0</v>
      </c>
      <c r="AG39" s="12">
        <f t="shared" si="119"/>
        <v>0</v>
      </c>
      <c r="AH39" s="12">
        <f t="shared" si="119"/>
        <v>97216</v>
      </c>
      <c r="AI39" s="12">
        <f t="shared" si="20"/>
        <v>97216</v>
      </c>
      <c r="AJ39" s="12">
        <f t="shared" si="21"/>
        <v>0</v>
      </c>
      <c r="AK39" s="12">
        <f t="shared" si="22"/>
        <v>0</v>
      </c>
      <c r="AL39" s="12">
        <f t="shared" si="119"/>
        <v>0</v>
      </c>
      <c r="AM39" s="12">
        <f t="shared" si="119"/>
        <v>0</v>
      </c>
      <c r="AN39" s="12">
        <f t="shared" si="119"/>
        <v>0</v>
      </c>
      <c r="AO39" s="12">
        <f t="shared" si="119"/>
        <v>0</v>
      </c>
      <c r="AP39" s="12">
        <f t="shared" si="119"/>
        <v>97216</v>
      </c>
      <c r="AQ39" s="12">
        <f t="shared" si="24"/>
        <v>97216</v>
      </c>
      <c r="AR39" s="12">
        <f t="shared" si="25"/>
        <v>0</v>
      </c>
      <c r="AS39" s="12">
        <f t="shared" si="26"/>
        <v>0</v>
      </c>
      <c r="AT39" s="12">
        <f t="shared" si="119"/>
        <v>-14707.16</v>
      </c>
      <c r="AU39" s="12">
        <f t="shared" si="119"/>
        <v>-14707.16</v>
      </c>
      <c r="AV39" s="12">
        <f t="shared" si="119"/>
        <v>0</v>
      </c>
      <c r="AW39" s="12">
        <f t="shared" si="119"/>
        <v>0</v>
      </c>
      <c r="AX39" s="12">
        <f t="shared" si="119"/>
        <v>82508.84</v>
      </c>
      <c r="AY39" s="12">
        <f t="shared" si="28"/>
        <v>82508.84</v>
      </c>
      <c r="AZ39" s="12">
        <f t="shared" si="29"/>
        <v>0</v>
      </c>
      <c r="BA39" s="12">
        <f t="shared" si="30"/>
        <v>0</v>
      </c>
      <c r="BB39" s="12">
        <f t="shared" si="3"/>
        <v>0</v>
      </c>
      <c r="BC39" s="12">
        <f t="shared" si="11"/>
        <v>0</v>
      </c>
      <c r="BD39" s="12">
        <v>0</v>
      </c>
      <c r="BE39" s="12">
        <v>0</v>
      </c>
    </row>
    <row r="40" spans="1:57" ht="47.25" x14ac:dyDescent="0.25">
      <c r="A40" s="6" t="s">
        <v>14</v>
      </c>
      <c r="B40" s="9"/>
      <c r="C40" s="9"/>
      <c r="D40" s="9"/>
      <c r="E40" s="9">
        <v>851</v>
      </c>
      <c r="F40" s="11" t="s">
        <v>16</v>
      </c>
      <c r="G40" s="11" t="s">
        <v>44</v>
      </c>
      <c r="H40" s="11" t="s">
        <v>46</v>
      </c>
      <c r="I40" s="11" t="s">
        <v>29</v>
      </c>
      <c r="J40" s="12">
        <v>97216</v>
      </c>
      <c r="K40" s="12">
        <f t="shared" ref="K40:K42" si="120">J40</f>
        <v>97216</v>
      </c>
      <c r="L40" s="12"/>
      <c r="M40" s="12"/>
      <c r="N40" s="12"/>
      <c r="O40" s="12">
        <f t="shared" ref="O40" si="121">N40</f>
        <v>0</v>
      </c>
      <c r="P40" s="12"/>
      <c r="Q40" s="12"/>
      <c r="R40" s="12">
        <f t="shared" si="32"/>
        <v>97216</v>
      </c>
      <c r="S40" s="12">
        <f t="shared" ref="S40" si="122">R40</f>
        <v>97216</v>
      </c>
      <c r="T40" s="12"/>
      <c r="U40" s="12"/>
      <c r="V40" s="12"/>
      <c r="W40" s="12">
        <f t="shared" ref="W40" si="123">V40</f>
        <v>0</v>
      </c>
      <c r="X40" s="12"/>
      <c r="Y40" s="12"/>
      <c r="Z40" s="12">
        <f t="shared" ref="Z40" si="124">R40+V40</f>
        <v>97216</v>
      </c>
      <c r="AA40" s="12">
        <f t="shared" si="16"/>
        <v>97216</v>
      </c>
      <c r="AB40" s="12">
        <f t="shared" si="17"/>
        <v>0</v>
      </c>
      <c r="AC40" s="12">
        <f t="shared" si="18"/>
        <v>0</v>
      </c>
      <c r="AD40" s="12"/>
      <c r="AE40" s="12">
        <f t="shared" ref="AE40" si="125">AD40</f>
        <v>0</v>
      </c>
      <c r="AF40" s="12"/>
      <c r="AG40" s="12"/>
      <c r="AH40" s="12">
        <f t="shared" ref="AH40" si="126">Z40+AD40</f>
        <v>97216</v>
      </c>
      <c r="AI40" s="12">
        <f t="shared" si="20"/>
        <v>97216</v>
      </c>
      <c r="AJ40" s="12">
        <f t="shared" si="21"/>
        <v>0</v>
      </c>
      <c r="AK40" s="12">
        <f t="shared" si="22"/>
        <v>0</v>
      </c>
      <c r="AL40" s="12"/>
      <c r="AM40" s="12">
        <f t="shared" ref="AM40" si="127">AL40</f>
        <v>0</v>
      </c>
      <c r="AN40" s="12"/>
      <c r="AO40" s="12"/>
      <c r="AP40" s="12">
        <f t="shared" ref="AP40" si="128">AH40+AL40</f>
        <v>97216</v>
      </c>
      <c r="AQ40" s="12">
        <f t="shared" si="24"/>
        <v>97216</v>
      </c>
      <c r="AR40" s="12">
        <f t="shared" si="25"/>
        <v>0</v>
      </c>
      <c r="AS40" s="12">
        <f t="shared" si="26"/>
        <v>0</v>
      </c>
      <c r="AT40" s="12">
        <v>-14707.16</v>
      </c>
      <c r="AU40" s="12">
        <f t="shared" ref="AU40" si="129">AT40</f>
        <v>-14707.16</v>
      </c>
      <c r="AV40" s="12"/>
      <c r="AW40" s="12"/>
      <c r="AX40" s="12">
        <f t="shared" ref="AX40" si="130">AP40+AT40</f>
        <v>82508.84</v>
      </c>
      <c r="AY40" s="12">
        <f t="shared" si="28"/>
        <v>82508.84</v>
      </c>
      <c r="AZ40" s="12">
        <f t="shared" si="29"/>
        <v>0</v>
      </c>
      <c r="BA40" s="12">
        <f t="shared" si="30"/>
        <v>0</v>
      </c>
      <c r="BB40" s="12">
        <f t="shared" si="3"/>
        <v>0</v>
      </c>
      <c r="BC40" s="12">
        <f t="shared" si="11"/>
        <v>0</v>
      </c>
      <c r="BD40" s="12">
        <v>0</v>
      </c>
      <c r="BE40" s="12">
        <v>0</v>
      </c>
    </row>
    <row r="41" spans="1:57" hidden="1" x14ac:dyDescent="0.25">
      <c r="A41" s="4" t="s">
        <v>47</v>
      </c>
      <c r="B41" s="4"/>
      <c r="C41" s="4"/>
      <c r="D41" s="4"/>
      <c r="E41" s="9">
        <v>851</v>
      </c>
      <c r="F41" s="11" t="s">
        <v>16</v>
      </c>
      <c r="G41" s="10" t="s">
        <v>44</v>
      </c>
      <c r="H41" s="11" t="s">
        <v>46</v>
      </c>
      <c r="I41" s="11" t="s">
        <v>48</v>
      </c>
      <c r="J41" s="12">
        <f t="shared" ref="J41:AX41" si="131">J42</f>
        <v>200</v>
      </c>
      <c r="K41" s="12">
        <f t="shared" si="131"/>
        <v>200</v>
      </c>
      <c r="L41" s="12">
        <f t="shared" si="131"/>
        <v>0</v>
      </c>
      <c r="M41" s="12">
        <f t="shared" si="131"/>
        <v>0</v>
      </c>
      <c r="N41" s="12">
        <f t="shared" si="131"/>
        <v>0</v>
      </c>
      <c r="O41" s="12">
        <f t="shared" si="131"/>
        <v>0</v>
      </c>
      <c r="P41" s="12">
        <f t="shared" si="131"/>
        <v>0</v>
      </c>
      <c r="Q41" s="12">
        <f t="shared" si="131"/>
        <v>0</v>
      </c>
      <c r="R41" s="12">
        <f t="shared" si="131"/>
        <v>200</v>
      </c>
      <c r="S41" s="12">
        <f t="shared" si="131"/>
        <v>200</v>
      </c>
      <c r="T41" s="12">
        <f t="shared" si="131"/>
        <v>0</v>
      </c>
      <c r="U41" s="12">
        <f t="shared" si="131"/>
        <v>0</v>
      </c>
      <c r="V41" s="12">
        <f t="shared" si="131"/>
        <v>0</v>
      </c>
      <c r="W41" s="12">
        <f t="shared" si="131"/>
        <v>0</v>
      </c>
      <c r="X41" s="12">
        <f t="shared" si="131"/>
        <v>0</v>
      </c>
      <c r="Y41" s="12">
        <f t="shared" si="131"/>
        <v>0</v>
      </c>
      <c r="Z41" s="12">
        <f t="shared" si="131"/>
        <v>200</v>
      </c>
      <c r="AA41" s="12">
        <f t="shared" si="16"/>
        <v>200</v>
      </c>
      <c r="AB41" s="12">
        <f t="shared" si="17"/>
        <v>0</v>
      </c>
      <c r="AC41" s="12">
        <f t="shared" si="18"/>
        <v>0</v>
      </c>
      <c r="AD41" s="12">
        <f t="shared" si="131"/>
        <v>0</v>
      </c>
      <c r="AE41" s="12">
        <f t="shared" si="131"/>
        <v>0</v>
      </c>
      <c r="AF41" s="12">
        <f t="shared" si="131"/>
        <v>0</v>
      </c>
      <c r="AG41" s="12">
        <f t="shared" si="131"/>
        <v>0</v>
      </c>
      <c r="AH41" s="12">
        <f t="shared" si="131"/>
        <v>200</v>
      </c>
      <c r="AI41" s="12">
        <f t="shared" si="20"/>
        <v>200</v>
      </c>
      <c r="AJ41" s="12">
        <f t="shared" si="21"/>
        <v>0</v>
      </c>
      <c r="AK41" s="12">
        <f t="shared" si="22"/>
        <v>0</v>
      </c>
      <c r="AL41" s="12">
        <f t="shared" si="131"/>
        <v>0</v>
      </c>
      <c r="AM41" s="12">
        <f t="shared" si="131"/>
        <v>0</v>
      </c>
      <c r="AN41" s="12">
        <f t="shared" si="131"/>
        <v>0</v>
      </c>
      <c r="AO41" s="12">
        <f t="shared" si="131"/>
        <v>0</v>
      </c>
      <c r="AP41" s="12">
        <f t="shared" si="131"/>
        <v>200</v>
      </c>
      <c r="AQ41" s="12">
        <f t="shared" si="24"/>
        <v>200</v>
      </c>
      <c r="AR41" s="12">
        <f t="shared" si="25"/>
        <v>0</v>
      </c>
      <c r="AS41" s="12">
        <f t="shared" si="26"/>
        <v>0</v>
      </c>
      <c r="AT41" s="12">
        <f t="shared" si="131"/>
        <v>0</v>
      </c>
      <c r="AU41" s="12">
        <f t="shared" si="131"/>
        <v>0</v>
      </c>
      <c r="AV41" s="12">
        <f t="shared" si="131"/>
        <v>0</v>
      </c>
      <c r="AW41" s="12">
        <f t="shared" si="131"/>
        <v>0</v>
      </c>
      <c r="AX41" s="12">
        <f t="shared" si="131"/>
        <v>200</v>
      </c>
      <c r="AY41" s="12">
        <f t="shared" si="28"/>
        <v>200</v>
      </c>
      <c r="AZ41" s="12">
        <f t="shared" si="29"/>
        <v>0</v>
      </c>
      <c r="BA41" s="12">
        <f t="shared" si="30"/>
        <v>0</v>
      </c>
      <c r="BB41" s="12">
        <f t="shared" si="3"/>
        <v>0</v>
      </c>
      <c r="BC41" s="12">
        <f t="shared" si="11"/>
        <v>0</v>
      </c>
      <c r="BD41" s="12">
        <v>0</v>
      </c>
      <c r="BE41" s="12">
        <v>0</v>
      </c>
    </row>
    <row r="42" spans="1:57" hidden="1" x14ac:dyDescent="0.25">
      <c r="A42" s="4" t="s">
        <v>49</v>
      </c>
      <c r="B42" s="4"/>
      <c r="C42" s="4"/>
      <c r="D42" s="4"/>
      <c r="E42" s="9">
        <v>851</v>
      </c>
      <c r="F42" s="11" t="s">
        <v>16</v>
      </c>
      <c r="G42" s="10" t="s">
        <v>44</v>
      </c>
      <c r="H42" s="11" t="s">
        <v>46</v>
      </c>
      <c r="I42" s="11" t="s">
        <v>50</v>
      </c>
      <c r="J42" s="12">
        <v>200</v>
      </c>
      <c r="K42" s="12">
        <f t="shared" si="120"/>
        <v>200</v>
      </c>
      <c r="L42" s="12"/>
      <c r="M42" s="12"/>
      <c r="N42" s="12"/>
      <c r="O42" s="12">
        <f t="shared" ref="O42" si="132">N42</f>
        <v>0</v>
      </c>
      <c r="P42" s="12"/>
      <c r="Q42" s="12"/>
      <c r="R42" s="12">
        <f t="shared" si="32"/>
        <v>200</v>
      </c>
      <c r="S42" s="12">
        <f t="shared" ref="S42" si="133">R42</f>
        <v>200</v>
      </c>
      <c r="T42" s="12"/>
      <c r="U42" s="12"/>
      <c r="V42" s="12"/>
      <c r="W42" s="12">
        <f t="shared" ref="W42" si="134">V42</f>
        <v>0</v>
      </c>
      <c r="X42" s="12"/>
      <c r="Y42" s="12"/>
      <c r="Z42" s="12">
        <f t="shared" ref="Z42" si="135">R42+V42</f>
        <v>200</v>
      </c>
      <c r="AA42" s="12">
        <f t="shared" si="16"/>
        <v>200</v>
      </c>
      <c r="AB42" s="12">
        <f t="shared" si="17"/>
        <v>0</v>
      </c>
      <c r="AC42" s="12">
        <f t="shared" si="18"/>
        <v>0</v>
      </c>
      <c r="AD42" s="12"/>
      <c r="AE42" s="12">
        <f t="shared" ref="AE42" si="136">AD42</f>
        <v>0</v>
      </c>
      <c r="AF42" s="12"/>
      <c r="AG42" s="12"/>
      <c r="AH42" s="12">
        <f t="shared" ref="AH42" si="137">Z42+AD42</f>
        <v>200</v>
      </c>
      <c r="AI42" s="12">
        <f t="shared" si="20"/>
        <v>200</v>
      </c>
      <c r="AJ42" s="12">
        <f t="shared" si="21"/>
        <v>0</v>
      </c>
      <c r="AK42" s="12">
        <f t="shared" si="22"/>
        <v>0</v>
      </c>
      <c r="AL42" s="12"/>
      <c r="AM42" s="12">
        <f t="shared" ref="AM42" si="138">AL42</f>
        <v>0</v>
      </c>
      <c r="AN42" s="12"/>
      <c r="AO42" s="12"/>
      <c r="AP42" s="12">
        <f t="shared" ref="AP42" si="139">AH42+AL42</f>
        <v>200</v>
      </c>
      <c r="AQ42" s="12">
        <f t="shared" si="24"/>
        <v>200</v>
      </c>
      <c r="AR42" s="12">
        <f t="shared" si="25"/>
        <v>0</v>
      </c>
      <c r="AS42" s="12">
        <f t="shared" si="26"/>
        <v>0</v>
      </c>
      <c r="AT42" s="12"/>
      <c r="AU42" s="12">
        <f t="shared" ref="AU42" si="140">AT42</f>
        <v>0</v>
      </c>
      <c r="AV42" s="12"/>
      <c r="AW42" s="12"/>
      <c r="AX42" s="12">
        <f t="shared" ref="AX42" si="141">AP42+AT42</f>
        <v>200</v>
      </c>
      <c r="AY42" s="12">
        <f t="shared" si="28"/>
        <v>200</v>
      </c>
      <c r="AZ42" s="12">
        <f t="shared" si="29"/>
        <v>0</v>
      </c>
      <c r="BA42" s="12">
        <f t="shared" si="30"/>
        <v>0</v>
      </c>
      <c r="BB42" s="12">
        <f t="shared" si="3"/>
        <v>0</v>
      </c>
      <c r="BC42" s="12">
        <f t="shared" si="11"/>
        <v>0</v>
      </c>
      <c r="BD42" s="12">
        <v>0</v>
      </c>
      <c r="BE42" s="12">
        <v>0</v>
      </c>
    </row>
    <row r="43" spans="1:57" ht="47.25" x14ac:dyDescent="0.25">
      <c r="A43" s="31" t="s">
        <v>51</v>
      </c>
      <c r="B43" s="6"/>
      <c r="C43" s="6"/>
      <c r="D43" s="6"/>
      <c r="E43" s="9">
        <v>851</v>
      </c>
      <c r="F43" s="11" t="s">
        <v>22</v>
      </c>
      <c r="G43" s="10" t="s">
        <v>44</v>
      </c>
      <c r="H43" s="11" t="s">
        <v>52</v>
      </c>
      <c r="I43" s="11"/>
      <c r="J43" s="12">
        <f t="shared" ref="J43:AX44" si="142">J44</f>
        <v>398000</v>
      </c>
      <c r="K43" s="12">
        <f t="shared" si="142"/>
        <v>0</v>
      </c>
      <c r="L43" s="12">
        <f t="shared" si="142"/>
        <v>398000</v>
      </c>
      <c r="M43" s="12">
        <f t="shared" si="142"/>
        <v>0</v>
      </c>
      <c r="N43" s="12">
        <f t="shared" si="142"/>
        <v>700000</v>
      </c>
      <c r="O43" s="12">
        <f t="shared" si="142"/>
        <v>0</v>
      </c>
      <c r="P43" s="12">
        <f t="shared" si="142"/>
        <v>700000</v>
      </c>
      <c r="Q43" s="12">
        <f t="shared" si="142"/>
        <v>0</v>
      </c>
      <c r="R43" s="12">
        <f t="shared" si="142"/>
        <v>1098000</v>
      </c>
      <c r="S43" s="12">
        <f t="shared" si="142"/>
        <v>0</v>
      </c>
      <c r="T43" s="12">
        <f t="shared" si="142"/>
        <v>1098000</v>
      </c>
      <c r="U43" s="12">
        <f t="shared" si="142"/>
        <v>0</v>
      </c>
      <c r="V43" s="12">
        <f t="shared" si="142"/>
        <v>0</v>
      </c>
      <c r="W43" s="12">
        <f t="shared" si="142"/>
        <v>0</v>
      </c>
      <c r="X43" s="12">
        <f t="shared" si="142"/>
        <v>0</v>
      </c>
      <c r="Y43" s="12">
        <f t="shared" si="142"/>
        <v>0</v>
      </c>
      <c r="Z43" s="12">
        <f t="shared" si="142"/>
        <v>1098000</v>
      </c>
      <c r="AA43" s="12">
        <f t="shared" si="16"/>
        <v>0</v>
      </c>
      <c r="AB43" s="12">
        <f t="shared" si="17"/>
        <v>1098000</v>
      </c>
      <c r="AC43" s="12">
        <f t="shared" si="18"/>
        <v>0</v>
      </c>
      <c r="AD43" s="12">
        <f t="shared" si="142"/>
        <v>0</v>
      </c>
      <c r="AE43" s="12">
        <f t="shared" si="142"/>
        <v>0</v>
      </c>
      <c r="AF43" s="12">
        <f t="shared" si="142"/>
        <v>0</v>
      </c>
      <c r="AG43" s="12">
        <f t="shared" si="142"/>
        <v>0</v>
      </c>
      <c r="AH43" s="12">
        <f t="shared" si="142"/>
        <v>1098000</v>
      </c>
      <c r="AI43" s="12">
        <f t="shared" si="20"/>
        <v>0</v>
      </c>
      <c r="AJ43" s="12">
        <f t="shared" si="21"/>
        <v>1098000</v>
      </c>
      <c r="AK43" s="12">
        <f t="shared" si="22"/>
        <v>0</v>
      </c>
      <c r="AL43" s="12">
        <f t="shared" si="142"/>
        <v>0</v>
      </c>
      <c r="AM43" s="12">
        <f t="shared" si="142"/>
        <v>0</v>
      </c>
      <c r="AN43" s="12">
        <f t="shared" si="142"/>
        <v>0</v>
      </c>
      <c r="AO43" s="12">
        <f t="shared" si="142"/>
        <v>0</v>
      </c>
      <c r="AP43" s="12">
        <f t="shared" si="142"/>
        <v>1098000</v>
      </c>
      <c r="AQ43" s="12">
        <f t="shared" si="24"/>
        <v>0</v>
      </c>
      <c r="AR43" s="12">
        <f t="shared" si="25"/>
        <v>1098000</v>
      </c>
      <c r="AS43" s="12">
        <f t="shared" si="26"/>
        <v>0</v>
      </c>
      <c r="AT43" s="12">
        <f t="shared" si="142"/>
        <v>-322090</v>
      </c>
      <c r="AU43" s="12">
        <f t="shared" si="142"/>
        <v>0</v>
      </c>
      <c r="AV43" s="12">
        <f t="shared" si="142"/>
        <v>-322090</v>
      </c>
      <c r="AW43" s="12">
        <f t="shared" si="142"/>
        <v>0</v>
      </c>
      <c r="AX43" s="12">
        <f t="shared" si="142"/>
        <v>775910</v>
      </c>
      <c r="AY43" s="12">
        <f t="shared" si="28"/>
        <v>0</v>
      </c>
      <c r="AZ43" s="12">
        <f t="shared" si="29"/>
        <v>775910</v>
      </c>
      <c r="BA43" s="12">
        <f t="shared" si="30"/>
        <v>0</v>
      </c>
      <c r="BB43" s="12">
        <f t="shared" si="3"/>
        <v>0</v>
      </c>
      <c r="BC43" s="12">
        <f t="shared" si="11"/>
        <v>0</v>
      </c>
      <c r="BD43" s="12">
        <v>0</v>
      </c>
      <c r="BE43" s="12">
        <v>0</v>
      </c>
    </row>
    <row r="44" spans="1:57" ht="47.25" x14ac:dyDescent="0.25">
      <c r="A44" s="6" t="s">
        <v>27</v>
      </c>
      <c r="B44" s="4"/>
      <c r="C44" s="4"/>
      <c r="D44" s="4"/>
      <c r="E44" s="9">
        <v>851</v>
      </c>
      <c r="F44" s="11" t="s">
        <v>16</v>
      </c>
      <c r="G44" s="11" t="s">
        <v>44</v>
      </c>
      <c r="H44" s="11" t="s">
        <v>52</v>
      </c>
      <c r="I44" s="11" t="s">
        <v>28</v>
      </c>
      <c r="J44" s="12">
        <f t="shared" si="142"/>
        <v>398000</v>
      </c>
      <c r="K44" s="12">
        <f t="shared" si="142"/>
        <v>0</v>
      </c>
      <c r="L44" s="12">
        <f t="shared" si="142"/>
        <v>398000</v>
      </c>
      <c r="M44" s="12">
        <f t="shared" si="142"/>
        <v>0</v>
      </c>
      <c r="N44" s="12">
        <f t="shared" si="142"/>
        <v>700000</v>
      </c>
      <c r="O44" s="12">
        <f t="shared" si="142"/>
        <v>0</v>
      </c>
      <c r="P44" s="12">
        <f t="shared" si="142"/>
        <v>700000</v>
      </c>
      <c r="Q44" s="12">
        <f t="shared" si="142"/>
        <v>0</v>
      </c>
      <c r="R44" s="12">
        <f t="shared" si="142"/>
        <v>1098000</v>
      </c>
      <c r="S44" s="12">
        <f t="shared" si="142"/>
        <v>0</v>
      </c>
      <c r="T44" s="12">
        <f t="shared" si="142"/>
        <v>1098000</v>
      </c>
      <c r="U44" s="12">
        <f t="shared" si="142"/>
        <v>0</v>
      </c>
      <c r="V44" s="12">
        <f t="shared" si="142"/>
        <v>0</v>
      </c>
      <c r="W44" s="12">
        <f t="shared" si="142"/>
        <v>0</v>
      </c>
      <c r="X44" s="12">
        <f t="shared" si="142"/>
        <v>0</v>
      </c>
      <c r="Y44" s="12">
        <f t="shared" si="142"/>
        <v>0</v>
      </c>
      <c r="Z44" s="12">
        <f t="shared" si="142"/>
        <v>1098000</v>
      </c>
      <c r="AA44" s="12">
        <f t="shared" si="16"/>
        <v>0</v>
      </c>
      <c r="AB44" s="12">
        <f t="shared" si="17"/>
        <v>1098000</v>
      </c>
      <c r="AC44" s="12">
        <f t="shared" si="18"/>
        <v>0</v>
      </c>
      <c r="AD44" s="12">
        <f t="shared" si="142"/>
        <v>0</v>
      </c>
      <c r="AE44" s="12">
        <f t="shared" si="142"/>
        <v>0</v>
      </c>
      <c r="AF44" s="12">
        <f t="shared" si="142"/>
        <v>0</v>
      </c>
      <c r="AG44" s="12">
        <f t="shared" si="142"/>
        <v>0</v>
      </c>
      <c r="AH44" s="12">
        <f t="shared" si="142"/>
        <v>1098000</v>
      </c>
      <c r="AI44" s="12">
        <f t="shared" si="20"/>
        <v>0</v>
      </c>
      <c r="AJ44" s="12">
        <f t="shared" si="21"/>
        <v>1098000</v>
      </c>
      <c r="AK44" s="12">
        <f t="shared" si="22"/>
        <v>0</v>
      </c>
      <c r="AL44" s="12">
        <f t="shared" si="142"/>
        <v>0</v>
      </c>
      <c r="AM44" s="12">
        <f t="shared" si="142"/>
        <v>0</v>
      </c>
      <c r="AN44" s="12">
        <f t="shared" si="142"/>
        <v>0</v>
      </c>
      <c r="AO44" s="12">
        <f t="shared" si="142"/>
        <v>0</v>
      </c>
      <c r="AP44" s="12">
        <f t="shared" si="142"/>
        <v>1098000</v>
      </c>
      <c r="AQ44" s="12">
        <f t="shared" si="24"/>
        <v>0</v>
      </c>
      <c r="AR44" s="12">
        <f t="shared" si="25"/>
        <v>1098000</v>
      </c>
      <c r="AS44" s="12">
        <f t="shared" si="26"/>
        <v>0</v>
      </c>
      <c r="AT44" s="12">
        <f t="shared" si="142"/>
        <v>-322090</v>
      </c>
      <c r="AU44" s="12">
        <f t="shared" si="142"/>
        <v>0</v>
      </c>
      <c r="AV44" s="12">
        <f t="shared" si="142"/>
        <v>-322090</v>
      </c>
      <c r="AW44" s="12">
        <f t="shared" si="142"/>
        <v>0</v>
      </c>
      <c r="AX44" s="12">
        <f t="shared" si="142"/>
        <v>775910</v>
      </c>
      <c r="AY44" s="12">
        <f t="shared" si="28"/>
        <v>0</v>
      </c>
      <c r="AZ44" s="12">
        <f t="shared" si="29"/>
        <v>775910</v>
      </c>
      <c r="BA44" s="12">
        <f t="shared" si="30"/>
        <v>0</v>
      </c>
      <c r="BB44" s="12">
        <f t="shared" si="3"/>
        <v>0</v>
      </c>
      <c r="BC44" s="12">
        <f t="shared" si="11"/>
        <v>0</v>
      </c>
      <c r="BD44" s="12">
        <v>0</v>
      </c>
      <c r="BE44" s="12">
        <v>0</v>
      </c>
    </row>
    <row r="45" spans="1:57" ht="47.25" x14ac:dyDescent="0.25">
      <c r="A45" s="6" t="s">
        <v>14</v>
      </c>
      <c r="B45" s="6"/>
      <c r="C45" s="6"/>
      <c r="D45" s="6"/>
      <c r="E45" s="9">
        <v>851</v>
      </c>
      <c r="F45" s="11" t="s">
        <v>16</v>
      </c>
      <c r="G45" s="11" t="s">
        <v>44</v>
      </c>
      <c r="H45" s="11" t="s">
        <v>52</v>
      </c>
      <c r="I45" s="11" t="s">
        <v>29</v>
      </c>
      <c r="J45" s="12">
        <v>398000</v>
      </c>
      <c r="K45" s="12"/>
      <c r="L45" s="12">
        <f t="shared" si="49"/>
        <v>398000</v>
      </c>
      <c r="M45" s="12"/>
      <c r="N45" s="12">
        <v>700000</v>
      </c>
      <c r="O45" s="12"/>
      <c r="P45" s="12">
        <f t="shared" ref="P45" si="143">N45</f>
        <v>700000</v>
      </c>
      <c r="Q45" s="12"/>
      <c r="R45" s="12">
        <f t="shared" si="32"/>
        <v>1098000</v>
      </c>
      <c r="S45" s="12"/>
      <c r="T45" s="12">
        <f t="shared" ref="T45" si="144">R45</f>
        <v>1098000</v>
      </c>
      <c r="U45" s="12"/>
      <c r="V45" s="12"/>
      <c r="W45" s="12"/>
      <c r="X45" s="12">
        <f t="shared" ref="X45" si="145">V45</f>
        <v>0</v>
      </c>
      <c r="Y45" s="12"/>
      <c r="Z45" s="12">
        <f t="shared" ref="Z45" si="146">R45+V45</f>
        <v>1098000</v>
      </c>
      <c r="AA45" s="12">
        <f t="shared" si="16"/>
        <v>0</v>
      </c>
      <c r="AB45" s="12">
        <f t="shared" si="17"/>
        <v>1098000</v>
      </c>
      <c r="AC45" s="12">
        <f t="shared" si="18"/>
        <v>0</v>
      </c>
      <c r="AD45" s="12"/>
      <c r="AE45" s="12"/>
      <c r="AF45" s="12">
        <f t="shared" ref="AF45" si="147">AD45</f>
        <v>0</v>
      </c>
      <c r="AG45" s="12"/>
      <c r="AH45" s="12">
        <f t="shared" ref="AH45" si="148">Z45+AD45</f>
        <v>1098000</v>
      </c>
      <c r="AI45" s="12">
        <f t="shared" si="20"/>
        <v>0</v>
      </c>
      <c r="AJ45" s="12">
        <f t="shared" si="21"/>
        <v>1098000</v>
      </c>
      <c r="AK45" s="12">
        <f t="shared" si="22"/>
        <v>0</v>
      </c>
      <c r="AL45" s="12"/>
      <c r="AM45" s="12"/>
      <c r="AN45" s="12">
        <f t="shared" ref="AN45" si="149">AL45</f>
        <v>0</v>
      </c>
      <c r="AO45" s="12"/>
      <c r="AP45" s="12">
        <f t="shared" ref="AP45" si="150">AH45+AL45</f>
        <v>1098000</v>
      </c>
      <c r="AQ45" s="12">
        <f t="shared" si="24"/>
        <v>0</v>
      </c>
      <c r="AR45" s="12">
        <f t="shared" si="25"/>
        <v>1098000</v>
      </c>
      <c r="AS45" s="12">
        <f t="shared" si="26"/>
        <v>0</v>
      </c>
      <c r="AT45" s="12">
        <v>-322090</v>
      </c>
      <c r="AU45" s="12"/>
      <c r="AV45" s="12">
        <f t="shared" ref="AV45" si="151">AT45</f>
        <v>-322090</v>
      </c>
      <c r="AW45" s="12"/>
      <c r="AX45" s="12">
        <f t="shared" ref="AX45" si="152">AP45+AT45</f>
        <v>775910</v>
      </c>
      <c r="AY45" s="12">
        <f t="shared" si="28"/>
        <v>0</v>
      </c>
      <c r="AZ45" s="12">
        <f t="shared" si="29"/>
        <v>775910</v>
      </c>
      <c r="BA45" s="12">
        <f t="shared" si="30"/>
        <v>0</v>
      </c>
      <c r="BB45" s="12">
        <f t="shared" si="3"/>
        <v>0</v>
      </c>
      <c r="BC45" s="12">
        <f t="shared" si="11"/>
        <v>0</v>
      </c>
      <c r="BD45" s="12">
        <v>0</v>
      </c>
      <c r="BE45" s="12">
        <v>0</v>
      </c>
    </row>
    <row r="46" spans="1:57" ht="47.25" hidden="1" x14ac:dyDescent="0.25">
      <c r="A46" s="31" t="s">
        <v>53</v>
      </c>
      <c r="B46" s="6"/>
      <c r="C46" s="6"/>
      <c r="D46" s="6"/>
      <c r="E46" s="9">
        <v>851</v>
      </c>
      <c r="F46" s="11" t="s">
        <v>16</v>
      </c>
      <c r="G46" s="11" t="s">
        <v>44</v>
      </c>
      <c r="H46" s="11" t="s">
        <v>54</v>
      </c>
      <c r="I46" s="11"/>
      <c r="J46" s="12">
        <f>J47</f>
        <v>0</v>
      </c>
      <c r="K46" s="12">
        <f t="shared" ref="K46:R46" si="153">K47</f>
        <v>0</v>
      </c>
      <c r="L46" s="12">
        <f t="shared" si="153"/>
        <v>0</v>
      </c>
      <c r="M46" s="12">
        <f t="shared" si="153"/>
        <v>0</v>
      </c>
      <c r="N46" s="12">
        <f t="shared" si="153"/>
        <v>0</v>
      </c>
      <c r="O46" s="12">
        <f t="shared" si="153"/>
        <v>0</v>
      </c>
      <c r="P46" s="12">
        <f t="shared" si="153"/>
        <v>0</v>
      </c>
      <c r="Q46" s="12">
        <f t="shared" si="153"/>
        <v>0</v>
      </c>
      <c r="R46" s="12">
        <f t="shared" si="153"/>
        <v>0</v>
      </c>
      <c r="S46" s="12">
        <f t="shared" ref="S46:Z46" si="154">S47</f>
        <v>0</v>
      </c>
      <c r="T46" s="12">
        <f t="shared" si="154"/>
        <v>0</v>
      </c>
      <c r="U46" s="12">
        <f t="shared" si="154"/>
        <v>0</v>
      </c>
      <c r="V46" s="12">
        <f t="shared" si="154"/>
        <v>0</v>
      </c>
      <c r="W46" s="12">
        <f t="shared" si="154"/>
        <v>0</v>
      </c>
      <c r="X46" s="12">
        <f t="shared" si="154"/>
        <v>0</v>
      </c>
      <c r="Y46" s="12">
        <f t="shared" si="154"/>
        <v>0</v>
      </c>
      <c r="Z46" s="12">
        <f t="shared" si="154"/>
        <v>0</v>
      </c>
      <c r="AA46" s="12">
        <f t="shared" si="16"/>
        <v>0</v>
      </c>
      <c r="AB46" s="12">
        <f t="shared" si="17"/>
        <v>0</v>
      </c>
      <c r="AC46" s="12">
        <f t="shared" si="18"/>
        <v>0</v>
      </c>
      <c r="AD46" s="12">
        <f t="shared" ref="AD46:AH46" si="155">AD47</f>
        <v>0</v>
      </c>
      <c r="AE46" s="12">
        <f t="shared" si="155"/>
        <v>0</v>
      </c>
      <c r="AF46" s="12">
        <f t="shared" si="155"/>
        <v>0</v>
      </c>
      <c r="AG46" s="12">
        <f t="shared" si="155"/>
        <v>0</v>
      </c>
      <c r="AH46" s="12">
        <f t="shared" si="155"/>
        <v>0</v>
      </c>
      <c r="AI46" s="12">
        <f t="shared" si="20"/>
        <v>0</v>
      </c>
      <c r="AJ46" s="12">
        <f t="shared" si="21"/>
        <v>0</v>
      </c>
      <c r="AK46" s="12">
        <f t="shared" si="22"/>
        <v>0</v>
      </c>
      <c r="AL46" s="12">
        <f t="shared" ref="AL46:AP46" si="156">AL47</f>
        <v>0</v>
      </c>
      <c r="AM46" s="12">
        <f t="shared" si="156"/>
        <v>0</v>
      </c>
      <c r="AN46" s="12">
        <f t="shared" si="156"/>
        <v>0</v>
      </c>
      <c r="AO46" s="12">
        <f t="shared" si="156"/>
        <v>0</v>
      </c>
      <c r="AP46" s="12">
        <f t="shared" si="156"/>
        <v>0</v>
      </c>
      <c r="AQ46" s="12">
        <f t="shared" si="24"/>
        <v>0</v>
      </c>
      <c r="AR46" s="12">
        <f t="shared" si="25"/>
        <v>0</v>
      </c>
      <c r="AS46" s="12">
        <f t="shared" si="26"/>
        <v>0</v>
      </c>
      <c r="AT46" s="12">
        <f t="shared" ref="AT46:AX46" si="157">AT47</f>
        <v>0</v>
      </c>
      <c r="AU46" s="12">
        <f t="shared" si="157"/>
        <v>0</v>
      </c>
      <c r="AV46" s="12">
        <f t="shared" si="157"/>
        <v>0</v>
      </c>
      <c r="AW46" s="12">
        <f t="shared" si="157"/>
        <v>0</v>
      </c>
      <c r="AX46" s="12">
        <f t="shared" si="157"/>
        <v>0</v>
      </c>
      <c r="AY46" s="12">
        <f t="shared" si="28"/>
        <v>0</v>
      </c>
      <c r="AZ46" s="12">
        <f t="shared" si="29"/>
        <v>0</v>
      </c>
      <c r="BA46" s="12">
        <f t="shared" si="30"/>
        <v>0</v>
      </c>
      <c r="BB46" s="12">
        <f t="shared" si="3"/>
        <v>0</v>
      </c>
      <c r="BC46" s="12">
        <f t="shared" si="11"/>
        <v>0</v>
      </c>
      <c r="BD46" s="12">
        <v>0</v>
      </c>
      <c r="BE46" s="12">
        <v>0</v>
      </c>
    </row>
    <row r="47" spans="1:57" ht="47.25" hidden="1" x14ac:dyDescent="0.25">
      <c r="A47" s="6" t="s">
        <v>27</v>
      </c>
      <c r="B47" s="4"/>
      <c r="C47" s="4"/>
      <c r="D47" s="4"/>
      <c r="E47" s="9">
        <v>851</v>
      </c>
      <c r="F47" s="11" t="s">
        <v>16</v>
      </c>
      <c r="G47" s="11" t="s">
        <v>44</v>
      </c>
      <c r="H47" s="11" t="s">
        <v>54</v>
      </c>
      <c r="I47" s="11" t="s">
        <v>28</v>
      </c>
      <c r="J47" s="12">
        <f t="shared" ref="J47:AX47" si="158">J48</f>
        <v>0</v>
      </c>
      <c r="K47" s="12">
        <f t="shared" si="158"/>
        <v>0</v>
      </c>
      <c r="L47" s="12">
        <f t="shared" si="158"/>
        <v>0</v>
      </c>
      <c r="M47" s="12">
        <f t="shared" si="158"/>
        <v>0</v>
      </c>
      <c r="N47" s="12">
        <f t="shared" si="158"/>
        <v>0</v>
      </c>
      <c r="O47" s="12">
        <f t="shared" si="158"/>
        <v>0</v>
      </c>
      <c r="P47" s="12">
        <f t="shared" si="158"/>
        <v>0</v>
      </c>
      <c r="Q47" s="12">
        <f t="shared" si="158"/>
        <v>0</v>
      </c>
      <c r="R47" s="12">
        <f t="shared" si="158"/>
        <v>0</v>
      </c>
      <c r="S47" s="12">
        <f t="shared" si="158"/>
        <v>0</v>
      </c>
      <c r="T47" s="12">
        <f t="shared" si="158"/>
        <v>0</v>
      </c>
      <c r="U47" s="12">
        <f t="shared" si="158"/>
        <v>0</v>
      </c>
      <c r="V47" s="12">
        <f t="shared" si="158"/>
        <v>0</v>
      </c>
      <c r="W47" s="12">
        <f t="shared" si="158"/>
        <v>0</v>
      </c>
      <c r="X47" s="12">
        <f t="shared" si="158"/>
        <v>0</v>
      </c>
      <c r="Y47" s="12">
        <f t="shared" si="158"/>
        <v>0</v>
      </c>
      <c r="Z47" s="12">
        <f t="shared" si="158"/>
        <v>0</v>
      </c>
      <c r="AA47" s="12">
        <f t="shared" si="16"/>
        <v>0</v>
      </c>
      <c r="AB47" s="12">
        <f t="shared" si="17"/>
        <v>0</v>
      </c>
      <c r="AC47" s="12">
        <f t="shared" si="18"/>
        <v>0</v>
      </c>
      <c r="AD47" s="12">
        <f t="shared" si="158"/>
        <v>0</v>
      </c>
      <c r="AE47" s="12">
        <f t="shared" si="158"/>
        <v>0</v>
      </c>
      <c r="AF47" s="12">
        <f t="shared" si="158"/>
        <v>0</v>
      </c>
      <c r="AG47" s="12">
        <f t="shared" si="158"/>
        <v>0</v>
      </c>
      <c r="AH47" s="12">
        <f t="shared" si="158"/>
        <v>0</v>
      </c>
      <c r="AI47" s="12">
        <f t="shared" si="20"/>
        <v>0</v>
      </c>
      <c r="AJ47" s="12">
        <f t="shared" si="21"/>
        <v>0</v>
      </c>
      <c r="AK47" s="12">
        <f t="shared" si="22"/>
        <v>0</v>
      </c>
      <c r="AL47" s="12">
        <f t="shared" si="158"/>
        <v>0</v>
      </c>
      <c r="AM47" s="12">
        <f t="shared" si="158"/>
        <v>0</v>
      </c>
      <c r="AN47" s="12">
        <f t="shared" si="158"/>
        <v>0</v>
      </c>
      <c r="AO47" s="12">
        <f t="shared" si="158"/>
        <v>0</v>
      </c>
      <c r="AP47" s="12">
        <f t="shared" si="158"/>
        <v>0</v>
      </c>
      <c r="AQ47" s="12">
        <f t="shared" si="24"/>
        <v>0</v>
      </c>
      <c r="AR47" s="12">
        <f t="shared" si="25"/>
        <v>0</v>
      </c>
      <c r="AS47" s="12">
        <f t="shared" si="26"/>
        <v>0</v>
      </c>
      <c r="AT47" s="12">
        <f t="shared" si="158"/>
        <v>0</v>
      </c>
      <c r="AU47" s="12">
        <f t="shared" si="158"/>
        <v>0</v>
      </c>
      <c r="AV47" s="12">
        <f t="shared" si="158"/>
        <v>0</v>
      </c>
      <c r="AW47" s="12">
        <f t="shared" si="158"/>
        <v>0</v>
      </c>
      <c r="AX47" s="12">
        <f t="shared" si="158"/>
        <v>0</v>
      </c>
      <c r="AY47" s="12">
        <f t="shared" si="28"/>
        <v>0</v>
      </c>
      <c r="AZ47" s="12">
        <f t="shared" si="29"/>
        <v>0</v>
      </c>
      <c r="BA47" s="12">
        <f t="shared" si="30"/>
        <v>0</v>
      </c>
      <c r="BB47" s="12">
        <f t="shared" si="3"/>
        <v>0</v>
      </c>
      <c r="BC47" s="12">
        <f t="shared" si="11"/>
        <v>0</v>
      </c>
      <c r="BD47" s="12">
        <v>0</v>
      </c>
      <c r="BE47" s="12">
        <v>0</v>
      </c>
    </row>
    <row r="48" spans="1:57" ht="47.25" hidden="1" x14ac:dyDescent="0.25">
      <c r="A48" s="6" t="s">
        <v>14</v>
      </c>
      <c r="B48" s="6"/>
      <c r="C48" s="6"/>
      <c r="D48" s="6"/>
      <c r="E48" s="9">
        <v>851</v>
      </c>
      <c r="F48" s="11" t="s">
        <v>16</v>
      </c>
      <c r="G48" s="11" t="s">
        <v>44</v>
      </c>
      <c r="H48" s="11" t="s">
        <v>54</v>
      </c>
      <c r="I48" s="11" t="s">
        <v>29</v>
      </c>
      <c r="J48" s="12"/>
      <c r="K48" s="12"/>
      <c r="L48" s="12">
        <f t="shared" si="49"/>
        <v>0</v>
      </c>
      <c r="M48" s="12"/>
      <c r="N48" s="12"/>
      <c r="O48" s="12"/>
      <c r="P48" s="12">
        <f t="shared" ref="P48" si="159">N48</f>
        <v>0</v>
      </c>
      <c r="Q48" s="12"/>
      <c r="R48" s="12">
        <f t="shared" si="32"/>
        <v>0</v>
      </c>
      <c r="S48" s="12"/>
      <c r="T48" s="12">
        <f t="shared" ref="T48" si="160">R48</f>
        <v>0</v>
      </c>
      <c r="U48" s="12"/>
      <c r="V48" s="12"/>
      <c r="W48" s="12"/>
      <c r="X48" s="12">
        <f t="shared" ref="X48" si="161">V48</f>
        <v>0</v>
      </c>
      <c r="Y48" s="12"/>
      <c r="Z48" s="12">
        <f t="shared" ref="Z48" si="162">R48+V48</f>
        <v>0</v>
      </c>
      <c r="AA48" s="12">
        <f t="shared" si="16"/>
        <v>0</v>
      </c>
      <c r="AB48" s="12">
        <f t="shared" si="17"/>
        <v>0</v>
      </c>
      <c r="AC48" s="12">
        <f t="shared" si="18"/>
        <v>0</v>
      </c>
      <c r="AD48" s="12"/>
      <c r="AE48" s="12"/>
      <c r="AF48" s="12">
        <f t="shared" ref="AF48" si="163">AD48</f>
        <v>0</v>
      </c>
      <c r="AG48" s="12"/>
      <c r="AH48" s="12">
        <f t="shared" ref="AH48" si="164">Z48+AD48</f>
        <v>0</v>
      </c>
      <c r="AI48" s="12">
        <f t="shared" si="20"/>
        <v>0</v>
      </c>
      <c r="AJ48" s="12">
        <f t="shared" si="21"/>
        <v>0</v>
      </c>
      <c r="AK48" s="12">
        <f t="shared" si="22"/>
        <v>0</v>
      </c>
      <c r="AL48" s="12"/>
      <c r="AM48" s="12"/>
      <c r="AN48" s="12">
        <f t="shared" ref="AN48" si="165">AL48</f>
        <v>0</v>
      </c>
      <c r="AO48" s="12"/>
      <c r="AP48" s="12">
        <f t="shared" ref="AP48" si="166">AH48+AL48</f>
        <v>0</v>
      </c>
      <c r="AQ48" s="12">
        <f t="shared" si="24"/>
        <v>0</v>
      </c>
      <c r="AR48" s="12">
        <f t="shared" si="25"/>
        <v>0</v>
      </c>
      <c r="AS48" s="12">
        <f t="shared" si="26"/>
        <v>0</v>
      </c>
      <c r="AT48" s="12"/>
      <c r="AU48" s="12"/>
      <c r="AV48" s="12">
        <f t="shared" ref="AV48" si="167">AT48</f>
        <v>0</v>
      </c>
      <c r="AW48" s="12"/>
      <c r="AX48" s="12">
        <f t="shared" ref="AX48" si="168">AP48+AT48</f>
        <v>0</v>
      </c>
      <c r="AY48" s="12">
        <f t="shared" si="28"/>
        <v>0</v>
      </c>
      <c r="AZ48" s="12">
        <f t="shared" si="29"/>
        <v>0</v>
      </c>
      <c r="BA48" s="12">
        <f t="shared" si="30"/>
        <v>0</v>
      </c>
      <c r="BB48" s="12">
        <f t="shared" si="3"/>
        <v>0</v>
      </c>
      <c r="BC48" s="12">
        <f t="shared" si="11"/>
        <v>0</v>
      </c>
      <c r="BD48" s="12">
        <v>0</v>
      </c>
      <c r="BE48" s="12">
        <v>0</v>
      </c>
    </row>
    <row r="49" spans="1:57" ht="66.75" customHeight="1" x14ac:dyDescent="0.25">
      <c r="A49" s="8" t="s">
        <v>376</v>
      </c>
      <c r="B49" s="6"/>
      <c r="C49" s="6"/>
      <c r="D49" s="6"/>
      <c r="E49" s="9">
        <v>851</v>
      </c>
      <c r="F49" s="11" t="s">
        <v>16</v>
      </c>
      <c r="G49" s="11" t="s">
        <v>44</v>
      </c>
      <c r="H49" s="11" t="s">
        <v>377</v>
      </c>
      <c r="I49" s="11"/>
      <c r="J49" s="12"/>
      <c r="K49" s="12"/>
      <c r="L49" s="12"/>
      <c r="M49" s="12"/>
      <c r="N49" s="12">
        <f>N50</f>
        <v>1623400</v>
      </c>
      <c r="O49" s="12">
        <f t="shared" ref="O49:AX50" si="169">O50</f>
        <v>0</v>
      </c>
      <c r="P49" s="12">
        <f t="shared" si="169"/>
        <v>1623400</v>
      </c>
      <c r="Q49" s="12">
        <f t="shared" si="169"/>
        <v>0</v>
      </c>
      <c r="R49" s="12">
        <f t="shared" si="169"/>
        <v>1623400</v>
      </c>
      <c r="S49" s="12">
        <f t="shared" si="169"/>
        <v>0</v>
      </c>
      <c r="T49" s="12">
        <f t="shared" si="169"/>
        <v>1623400</v>
      </c>
      <c r="U49" s="12">
        <f t="shared" si="169"/>
        <v>0</v>
      </c>
      <c r="V49" s="12">
        <f>V50</f>
        <v>0</v>
      </c>
      <c r="W49" s="12">
        <f t="shared" si="169"/>
        <v>0</v>
      </c>
      <c r="X49" s="12">
        <f t="shared" si="169"/>
        <v>0</v>
      </c>
      <c r="Y49" s="12">
        <f t="shared" si="169"/>
        <v>0</v>
      </c>
      <c r="Z49" s="12">
        <f t="shared" si="169"/>
        <v>1623400</v>
      </c>
      <c r="AA49" s="12">
        <f t="shared" si="16"/>
        <v>0</v>
      </c>
      <c r="AB49" s="12">
        <f t="shared" si="17"/>
        <v>1623400</v>
      </c>
      <c r="AC49" s="12">
        <f t="shared" si="18"/>
        <v>0</v>
      </c>
      <c r="AD49" s="12">
        <f>AD50</f>
        <v>0</v>
      </c>
      <c r="AE49" s="12">
        <f t="shared" si="169"/>
        <v>0</v>
      </c>
      <c r="AF49" s="12">
        <f t="shared" si="169"/>
        <v>0</v>
      </c>
      <c r="AG49" s="12">
        <f t="shared" si="169"/>
        <v>0</v>
      </c>
      <c r="AH49" s="12">
        <f t="shared" si="169"/>
        <v>1623400</v>
      </c>
      <c r="AI49" s="12">
        <f t="shared" si="20"/>
        <v>0</v>
      </c>
      <c r="AJ49" s="12">
        <f t="shared" si="21"/>
        <v>1623400</v>
      </c>
      <c r="AK49" s="12">
        <f t="shared" si="22"/>
        <v>0</v>
      </c>
      <c r="AL49" s="12">
        <f>AL50</f>
        <v>4248467</v>
      </c>
      <c r="AM49" s="12">
        <f t="shared" si="169"/>
        <v>0</v>
      </c>
      <c r="AN49" s="12">
        <f t="shared" si="169"/>
        <v>4248467</v>
      </c>
      <c r="AO49" s="12">
        <f t="shared" si="169"/>
        <v>0</v>
      </c>
      <c r="AP49" s="12">
        <f t="shared" si="169"/>
        <v>5871867</v>
      </c>
      <c r="AQ49" s="12">
        <f t="shared" si="24"/>
        <v>0</v>
      </c>
      <c r="AR49" s="12">
        <f t="shared" si="25"/>
        <v>5871867</v>
      </c>
      <c r="AS49" s="12">
        <f t="shared" si="26"/>
        <v>0</v>
      </c>
      <c r="AT49" s="12">
        <f>AT50</f>
        <v>-2376078.4300000002</v>
      </c>
      <c r="AU49" s="12">
        <f t="shared" si="169"/>
        <v>0</v>
      </c>
      <c r="AV49" s="12">
        <f t="shared" si="169"/>
        <v>-2376078.4300000002</v>
      </c>
      <c r="AW49" s="12">
        <f t="shared" si="169"/>
        <v>0</v>
      </c>
      <c r="AX49" s="12">
        <f t="shared" si="169"/>
        <v>3495788.57</v>
      </c>
      <c r="AY49" s="12">
        <f t="shared" si="28"/>
        <v>0</v>
      </c>
      <c r="AZ49" s="12">
        <f t="shared" si="29"/>
        <v>3495788.57</v>
      </c>
      <c r="BA49" s="12">
        <f t="shared" si="30"/>
        <v>0</v>
      </c>
      <c r="BB49" s="12">
        <f t="shared" si="3"/>
        <v>0</v>
      </c>
      <c r="BC49" s="12">
        <f t="shared" si="11"/>
        <v>0</v>
      </c>
      <c r="BD49" s="12">
        <v>0</v>
      </c>
      <c r="BE49" s="12">
        <v>0</v>
      </c>
    </row>
    <row r="50" spans="1:57" ht="47.25" x14ac:dyDescent="0.25">
      <c r="A50" s="6" t="s">
        <v>27</v>
      </c>
      <c r="B50" s="6"/>
      <c r="C50" s="6"/>
      <c r="D50" s="6"/>
      <c r="E50" s="9">
        <v>851</v>
      </c>
      <c r="F50" s="11" t="s">
        <v>16</v>
      </c>
      <c r="G50" s="11" t="s">
        <v>44</v>
      </c>
      <c r="H50" s="11" t="s">
        <v>377</v>
      </c>
      <c r="I50" s="11" t="s">
        <v>28</v>
      </c>
      <c r="J50" s="12"/>
      <c r="K50" s="12"/>
      <c r="L50" s="12"/>
      <c r="M50" s="12"/>
      <c r="N50" s="12">
        <f>N51</f>
        <v>1623400</v>
      </c>
      <c r="O50" s="12">
        <f t="shared" si="169"/>
        <v>0</v>
      </c>
      <c r="P50" s="12">
        <f t="shared" si="169"/>
        <v>1623400</v>
      </c>
      <c r="Q50" s="12">
        <f t="shared" si="169"/>
        <v>0</v>
      </c>
      <c r="R50" s="12">
        <f t="shared" si="169"/>
        <v>1623400</v>
      </c>
      <c r="S50" s="12">
        <f t="shared" si="169"/>
        <v>0</v>
      </c>
      <c r="T50" s="12">
        <f t="shared" si="169"/>
        <v>1623400</v>
      </c>
      <c r="U50" s="12">
        <f t="shared" si="169"/>
        <v>0</v>
      </c>
      <c r="V50" s="12">
        <f>V51</f>
        <v>0</v>
      </c>
      <c r="W50" s="12">
        <f t="shared" si="169"/>
        <v>0</v>
      </c>
      <c r="X50" s="12">
        <f t="shared" si="169"/>
        <v>0</v>
      </c>
      <c r="Y50" s="12">
        <f t="shared" si="169"/>
        <v>0</v>
      </c>
      <c r="Z50" s="12">
        <f t="shared" si="169"/>
        <v>1623400</v>
      </c>
      <c r="AA50" s="12">
        <f t="shared" si="16"/>
        <v>0</v>
      </c>
      <c r="AB50" s="12">
        <f t="shared" si="17"/>
        <v>1623400</v>
      </c>
      <c r="AC50" s="12">
        <f t="shared" si="18"/>
        <v>0</v>
      </c>
      <c r="AD50" s="12">
        <f>AD51</f>
        <v>0</v>
      </c>
      <c r="AE50" s="12">
        <f t="shared" si="169"/>
        <v>0</v>
      </c>
      <c r="AF50" s="12">
        <f t="shared" si="169"/>
        <v>0</v>
      </c>
      <c r="AG50" s="12">
        <f t="shared" si="169"/>
        <v>0</v>
      </c>
      <c r="AH50" s="12">
        <f t="shared" si="169"/>
        <v>1623400</v>
      </c>
      <c r="AI50" s="12">
        <f t="shared" si="20"/>
        <v>0</v>
      </c>
      <c r="AJ50" s="12">
        <f t="shared" si="21"/>
        <v>1623400</v>
      </c>
      <c r="AK50" s="12">
        <f t="shared" si="22"/>
        <v>0</v>
      </c>
      <c r="AL50" s="12">
        <f>AL51</f>
        <v>4248467</v>
      </c>
      <c r="AM50" s="12">
        <f t="shared" si="169"/>
        <v>0</v>
      </c>
      <c r="AN50" s="12">
        <f t="shared" si="169"/>
        <v>4248467</v>
      </c>
      <c r="AO50" s="12">
        <f t="shared" si="169"/>
        <v>0</v>
      </c>
      <c r="AP50" s="12">
        <f t="shared" si="169"/>
        <v>5871867</v>
      </c>
      <c r="AQ50" s="12">
        <f t="shared" si="24"/>
        <v>0</v>
      </c>
      <c r="AR50" s="12">
        <f t="shared" si="25"/>
        <v>5871867</v>
      </c>
      <c r="AS50" s="12">
        <f t="shared" si="26"/>
        <v>0</v>
      </c>
      <c r="AT50" s="12">
        <f>AT51</f>
        <v>-2376078.4300000002</v>
      </c>
      <c r="AU50" s="12">
        <f t="shared" si="169"/>
        <v>0</v>
      </c>
      <c r="AV50" s="12">
        <f t="shared" si="169"/>
        <v>-2376078.4300000002</v>
      </c>
      <c r="AW50" s="12">
        <f t="shared" si="169"/>
        <v>0</v>
      </c>
      <c r="AX50" s="12">
        <f t="shared" si="169"/>
        <v>3495788.57</v>
      </c>
      <c r="AY50" s="12">
        <f t="shared" si="28"/>
        <v>0</v>
      </c>
      <c r="AZ50" s="12">
        <f t="shared" si="29"/>
        <v>3495788.57</v>
      </c>
      <c r="BA50" s="12">
        <f t="shared" si="30"/>
        <v>0</v>
      </c>
      <c r="BB50" s="12">
        <f t="shared" si="3"/>
        <v>0</v>
      </c>
      <c r="BC50" s="12">
        <f t="shared" si="11"/>
        <v>0</v>
      </c>
      <c r="BD50" s="12">
        <v>0</v>
      </c>
      <c r="BE50" s="12">
        <v>0</v>
      </c>
    </row>
    <row r="51" spans="1:57" ht="47.25" x14ac:dyDescent="0.25">
      <c r="A51" s="6" t="s">
        <v>14</v>
      </c>
      <c r="B51" s="6"/>
      <c r="C51" s="6"/>
      <c r="D51" s="6"/>
      <c r="E51" s="9">
        <v>851</v>
      </c>
      <c r="F51" s="11" t="s">
        <v>16</v>
      </c>
      <c r="G51" s="11" t="s">
        <v>44</v>
      </c>
      <c r="H51" s="11" t="s">
        <v>377</v>
      </c>
      <c r="I51" s="11" t="s">
        <v>29</v>
      </c>
      <c r="J51" s="12"/>
      <c r="K51" s="12"/>
      <c r="L51" s="12"/>
      <c r="M51" s="12"/>
      <c r="N51" s="12">
        <v>1623400</v>
      </c>
      <c r="O51" s="12"/>
      <c r="P51" s="12">
        <f>N51</f>
        <v>1623400</v>
      </c>
      <c r="Q51" s="12"/>
      <c r="R51" s="12">
        <f>J51+N51</f>
        <v>1623400</v>
      </c>
      <c r="S51" s="12"/>
      <c r="T51" s="12">
        <f>R51</f>
        <v>1623400</v>
      </c>
      <c r="U51" s="12"/>
      <c r="V51" s="12"/>
      <c r="W51" s="12"/>
      <c r="X51" s="12">
        <f>V51</f>
        <v>0</v>
      </c>
      <c r="Y51" s="12"/>
      <c r="Z51" s="12">
        <f>R51+V51</f>
        <v>1623400</v>
      </c>
      <c r="AA51" s="12">
        <f t="shared" si="16"/>
        <v>0</v>
      </c>
      <c r="AB51" s="12">
        <f t="shared" si="17"/>
        <v>1623400</v>
      </c>
      <c r="AC51" s="12">
        <f t="shared" si="18"/>
        <v>0</v>
      </c>
      <c r="AD51" s="12"/>
      <c r="AE51" s="12"/>
      <c r="AF51" s="12">
        <f>AD51</f>
        <v>0</v>
      </c>
      <c r="AG51" s="12"/>
      <c r="AH51" s="12">
        <f>Z51+AD51</f>
        <v>1623400</v>
      </c>
      <c r="AI51" s="12">
        <f t="shared" si="20"/>
        <v>0</v>
      </c>
      <c r="AJ51" s="12">
        <f t="shared" si="21"/>
        <v>1623400</v>
      </c>
      <c r="AK51" s="12">
        <f t="shared" si="22"/>
        <v>0</v>
      </c>
      <c r="AL51" s="12">
        <f>1098842+92767+3056858</f>
        <v>4248467</v>
      </c>
      <c r="AM51" s="12"/>
      <c r="AN51" s="12">
        <f>AL51</f>
        <v>4248467</v>
      </c>
      <c r="AO51" s="12"/>
      <c r="AP51" s="12">
        <f>AH51+AL51</f>
        <v>5871867</v>
      </c>
      <c r="AQ51" s="12">
        <f t="shared" si="24"/>
        <v>0</v>
      </c>
      <c r="AR51" s="12">
        <f t="shared" si="25"/>
        <v>5871867</v>
      </c>
      <c r="AS51" s="12">
        <f t="shared" si="26"/>
        <v>0</v>
      </c>
      <c r="AT51" s="12">
        <f>-2376078.43</f>
        <v>-2376078.4300000002</v>
      </c>
      <c r="AU51" s="12"/>
      <c r="AV51" s="12">
        <f>AT51</f>
        <v>-2376078.4300000002</v>
      </c>
      <c r="AW51" s="12"/>
      <c r="AX51" s="12">
        <f>AP51+AT51</f>
        <v>3495788.57</v>
      </c>
      <c r="AY51" s="12">
        <f t="shared" si="28"/>
        <v>0</v>
      </c>
      <c r="AZ51" s="12">
        <f t="shared" si="29"/>
        <v>3495788.57</v>
      </c>
      <c r="BA51" s="12">
        <f t="shared" si="30"/>
        <v>0</v>
      </c>
      <c r="BB51" s="12">
        <f t="shared" si="3"/>
        <v>0</v>
      </c>
      <c r="BC51" s="12">
        <f t="shared" si="11"/>
        <v>0</v>
      </c>
      <c r="BD51" s="12">
        <v>0</v>
      </c>
      <c r="BE51" s="12">
        <v>0</v>
      </c>
    </row>
    <row r="52" spans="1:57" ht="47.25" x14ac:dyDescent="0.25">
      <c r="A52" s="31" t="s">
        <v>369</v>
      </c>
      <c r="B52" s="6"/>
      <c r="C52" s="6"/>
      <c r="D52" s="6"/>
      <c r="E52" s="9">
        <v>851</v>
      </c>
      <c r="F52" s="11" t="s">
        <v>16</v>
      </c>
      <c r="G52" s="10" t="s">
        <v>44</v>
      </c>
      <c r="H52" s="33" t="s">
        <v>55</v>
      </c>
      <c r="I52" s="11"/>
      <c r="J52" s="12">
        <f t="shared" ref="J52:AX53" si="170">J53</f>
        <v>55500</v>
      </c>
      <c r="K52" s="12">
        <f t="shared" si="170"/>
        <v>0</v>
      </c>
      <c r="L52" s="12">
        <f t="shared" si="170"/>
        <v>55500</v>
      </c>
      <c r="M52" s="12">
        <f t="shared" si="170"/>
        <v>0</v>
      </c>
      <c r="N52" s="12">
        <f t="shared" si="170"/>
        <v>0</v>
      </c>
      <c r="O52" s="12">
        <f t="shared" si="170"/>
        <v>0</v>
      </c>
      <c r="P52" s="12">
        <f t="shared" si="170"/>
        <v>0</v>
      </c>
      <c r="Q52" s="12">
        <f t="shared" si="170"/>
        <v>0</v>
      </c>
      <c r="R52" s="12">
        <f t="shared" si="170"/>
        <v>55500</v>
      </c>
      <c r="S52" s="12">
        <f t="shared" si="170"/>
        <v>0</v>
      </c>
      <c r="T52" s="12">
        <f t="shared" si="170"/>
        <v>55500</v>
      </c>
      <c r="U52" s="12">
        <f t="shared" si="170"/>
        <v>0</v>
      </c>
      <c r="V52" s="12">
        <f t="shared" si="170"/>
        <v>0</v>
      </c>
      <c r="W52" s="12">
        <f t="shared" si="170"/>
        <v>0</v>
      </c>
      <c r="X52" s="12">
        <f t="shared" si="170"/>
        <v>0</v>
      </c>
      <c r="Y52" s="12">
        <f t="shared" si="170"/>
        <v>0</v>
      </c>
      <c r="Z52" s="12">
        <f t="shared" si="170"/>
        <v>55500</v>
      </c>
      <c r="AA52" s="12">
        <f t="shared" si="16"/>
        <v>0</v>
      </c>
      <c r="AB52" s="12">
        <f t="shared" si="17"/>
        <v>55500</v>
      </c>
      <c r="AC52" s="12">
        <f t="shared" si="18"/>
        <v>0</v>
      </c>
      <c r="AD52" s="12">
        <f t="shared" si="170"/>
        <v>0</v>
      </c>
      <c r="AE52" s="12">
        <f t="shared" si="170"/>
        <v>0</v>
      </c>
      <c r="AF52" s="12">
        <f t="shared" si="170"/>
        <v>0</v>
      </c>
      <c r="AG52" s="12">
        <f t="shared" si="170"/>
        <v>0</v>
      </c>
      <c r="AH52" s="12">
        <f t="shared" si="170"/>
        <v>55500</v>
      </c>
      <c r="AI52" s="12">
        <f t="shared" si="20"/>
        <v>0</v>
      </c>
      <c r="AJ52" s="12">
        <f t="shared" si="21"/>
        <v>55500</v>
      </c>
      <c r="AK52" s="12">
        <f t="shared" si="22"/>
        <v>0</v>
      </c>
      <c r="AL52" s="12">
        <f t="shared" si="170"/>
        <v>0</v>
      </c>
      <c r="AM52" s="12">
        <f t="shared" si="170"/>
        <v>0</v>
      </c>
      <c r="AN52" s="12">
        <f t="shared" si="170"/>
        <v>0</v>
      </c>
      <c r="AO52" s="12">
        <f t="shared" si="170"/>
        <v>0</v>
      </c>
      <c r="AP52" s="12">
        <f t="shared" si="170"/>
        <v>55500</v>
      </c>
      <c r="AQ52" s="12">
        <f t="shared" si="24"/>
        <v>0</v>
      </c>
      <c r="AR52" s="12">
        <f t="shared" si="25"/>
        <v>55500</v>
      </c>
      <c r="AS52" s="12">
        <f t="shared" si="26"/>
        <v>0</v>
      </c>
      <c r="AT52" s="12">
        <f t="shared" si="170"/>
        <v>-33500</v>
      </c>
      <c r="AU52" s="12">
        <f t="shared" si="170"/>
        <v>0</v>
      </c>
      <c r="AV52" s="12">
        <f t="shared" si="170"/>
        <v>-33500</v>
      </c>
      <c r="AW52" s="12">
        <f t="shared" si="170"/>
        <v>0</v>
      </c>
      <c r="AX52" s="12">
        <f t="shared" si="170"/>
        <v>22000</v>
      </c>
      <c r="AY52" s="12">
        <f t="shared" si="28"/>
        <v>0</v>
      </c>
      <c r="AZ52" s="12">
        <f t="shared" si="29"/>
        <v>22000</v>
      </c>
      <c r="BA52" s="12">
        <f t="shared" si="30"/>
        <v>0</v>
      </c>
      <c r="BB52" s="12">
        <f t="shared" si="3"/>
        <v>0</v>
      </c>
      <c r="BC52" s="12">
        <f t="shared" si="11"/>
        <v>0</v>
      </c>
      <c r="BD52" s="12">
        <v>0</v>
      </c>
      <c r="BE52" s="12">
        <v>0</v>
      </c>
    </row>
    <row r="53" spans="1:57" ht="47.25" x14ac:dyDescent="0.25">
      <c r="A53" s="6" t="s">
        <v>27</v>
      </c>
      <c r="B53" s="4"/>
      <c r="C53" s="4"/>
      <c r="D53" s="4"/>
      <c r="E53" s="9">
        <v>851</v>
      </c>
      <c r="F53" s="11" t="s">
        <v>16</v>
      </c>
      <c r="G53" s="10" t="s">
        <v>44</v>
      </c>
      <c r="H53" s="33" t="s">
        <v>55</v>
      </c>
      <c r="I53" s="11" t="s">
        <v>28</v>
      </c>
      <c r="J53" s="12">
        <f t="shared" si="170"/>
        <v>55500</v>
      </c>
      <c r="K53" s="12">
        <f t="shared" si="170"/>
        <v>0</v>
      </c>
      <c r="L53" s="12">
        <f t="shared" si="170"/>
        <v>55500</v>
      </c>
      <c r="M53" s="12">
        <f t="shared" si="170"/>
        <v>0</v>
      </c>
      <c r="N53" s="12">
        <f t="shared" si="170"/>
        <v>0</v>
      </c>
      <c r="O53" s="12">
        <f t="shared" si="170"/>
        <v>0</v>
      </c>
      <c r="P53" s="12">
        <f t="shared" si="170"/>
        <v>0</v>
      </c>
      <c r="Q53" s="12">
        <f t="shared" si="170"/>
        <v>0</v>
      </c>
      <c r="R53" s="12">
        <f t="shared" si="170"/>
        <v>55500</v>
      </c>
      <c r="S53" s="12">
        <f t="shared" si="170"/>
        <v>0</v>
      </c>
      <c r="T53" s="12">
        <f t="shared" si="170"/>
        <v>55500</v>
      </c>
      <c r="U53" s="12">
        <f t="shared" si="170"/>
        <v>0</v>
      </c>
      <c r="V53" s="12">
        <f t="shared" si="170"/>
        <v>0</v>
      </c>
      <c r="W53" s="12">
        <f t="shared" si="170"/>
        <v>0</v>
      </c>
      <c r="X53" s="12">
        <f t="shared" si="170"/>
        <v>0</v>
      </c>
      <c r="Y53" s="12">
        <f t="shared" si="170"/>
        <v>0</v>
      </c>
      <c r="Z53" s="12">
        <f t="shared" si="170"/>
        <v>55500</v>
      </c>
      <c r="AA53" s="12">
        <f t="shared" si="16"/>
        <v>0</v>
      </c>
      <c r="AB53" s="12">
        <f t="shared" si="17"/>
        <v>55500</v>
      </c>
      <c r="AC53" s="12">
        <f t="shared" si="18"/>
        <v>0</v>
      </c>
      <c r="AD53" s="12">
        <f t="shared" si="170"/>
        <v>0</v>
      </c>
      <c r="AE53" s="12">
        <f t="shared" si="170"/>
        <v>0</v>
      </c>
      <c r="AF53" s="12">
        <f t="shared" si="170"/>
        <v>0</v>
      </c>
      <c r="AG53" s="12">
        <f t="shared" si="170"/>
        <v>0</v>
      </c>
      <c r="AH53" s="12">
        <f t="shared" si="170"/>
        <v>55500</v>
      </c>
      <c r="AI53" s="12">
        <f t="shared" si="20"/>
        <v>0</v>
      </c>
      <c r="AJ53" s="12">
        <f t="shared" si="21"/>
        <v>55500</v>
      </c>
      <c r="AK53" s="12">
        <f t="shared" si="22"/>
        <v>0</v>
      </c>
      <c r="AL53" s="12">
        <f t="shared" si="170"/>
        <v>0</v>
      </c>
      <c r="AM53" s="12">
        <f t="shared" si="170"/>
        <v>0</v>
      </c>
      <c r="AN53" s="12">
        <f t="shared" si="170"/>
        <v>0</v>
      </c>
      <c r="AO53" s="12">
        <f t="shared" si="170"/>
        <v>0</v>
      </c>
      <c r="AP53" s="12">
        <f t="shared" si="170"/>
        <v>55500</v>
      </c>
      <c r="AQ53" s="12">
        <f t="shared" si="24"/>
        <v>0</v>
      </c>
      <c r="AR53" s="12">
        <f t="shared" si="25"/>
        <v>55500</v>
      </c>
      <c r="AS53" s="12">
        <f t="shared" si="26"/>
        <v>0</v>
      </c>
      <c r="AT53" s="12">
        <f t="shared" si="170"/>
        <v>-33500</v>
      </c>
      <c r="AU53" s="12">
        <f t="shared" si="170"/>
        <v>0</v>
      </c>
      <c r="AV53" s="12">
        <f t="shared" si="170"/>
        <v>-33500</v>
      </c>
      <c r="AW53" s="12">
        <f t="shared" si="170"/>
        <v>0</v>
      </c>
      <c r="AX53" s="12">
        <f t="shared" si="170"/>
        <v>22000</v>
      </c>
      <c r="AY53" s="12">
        <f t="shared" si="28"/>
        <v>0</v>
      </c>
      <c r="AZ53" s="12">
        <f t="shared" si="29"/>
        <v>22000</v>
      </c>
      <c r="BA53" s="12">
        <f t="shared" si="30"/>
        <v>0</v>
      </c>
      <c r="BB53" s="12">
        <f t="shared" si="3"/>
        <v>0</v>
      </c>
      <c r="BC53" s="12">
        <f t="shared" si="11"/>
        <v>0</v>
      </c>
      <c r="BD53" s="12">
        <v>0</v>
      </c>
      <c r="BE53" s="12">
        <v>0</v>
      </c>
    </row>
    <row r="54" spans="1:57" ht="47.25" x14ac:dyDescent="0.25">
      <c r="A54" s="6" t="s">
        <v>14</v>
      </c>
      <c r="B54" s="6"/>
      <c r="C54" s="6"/>
      <c r="D54" s="6"/>
      <c r="E54" s="9">
        <v>851</v>
      </c>
      <c r="F54" s="11" t="s">
        <v>16</v>
      </c>
      <c r="G54" s="10" t="s">
        <v>44</v>
      </c>
      <c r="H54" s="33" t="s">
        <v>55</v>
      </c>
      <c r="I54" s="11" t="s">
        <v>29</v>
      </c>
      <c r="J54" s="12">
        <v>55500</v>
      </c>
      <c r="K54" s="12"/>
      <c r="L54" s="12">
        <f t="shared" si="49"/>
        <v>55500</v>
      </c>
      <c r="M54" s="12"/>
      <c r="N54" s="12"/>
      <c r="O54" s="12"/>
      <c r="P54" s="12">
        <f t="shared" ref="P54" si="171">N54</f>
        <v>0</v>
      </c>
      <c r="Q54" s="12"/>
      <c r="R54" s="12">
        <f t="shared" si="32"/>
        <v>55500</v>
      </c>
      <c r="S54" s="12"/>
      <c r="T54" s="12">
        <f t="shared" ref="T54" si="172">R54</f>
        <v>55500</v>
      </c>
      <c r="U54" s="12"/>
      <c r="V54" s="12"/>
      <c r="W54" s="12"/>
      <c r="X54" s="12">
        <f t="shared" ref="X54" si="173">V54</f>
        <v>0</v>
      </c>
      <c r="Y54" s="12"/>
      <c r="Z54" s="12">
        <f t="shared" ref="Z54" si="174">R54+V54</f>
        <v>55500</v>
      </c>
      <c r="AA54" s="12">
        <f t="shared" si="16"/>
        <v>0</v>
      </c>
      <c r="AB54" s="12">
        <f t="shared" si="17"/>
        <v>55500</v>
      </c>
      <c r="AC54" s="12">
        <f t="shared" si="18"/>
        <v>0</v>
      </c>
      <c r="AD54" s="12"/>
      <c r="AE54" s="12"/>
      <c r="AF54" s="12">
        <f t="shared" ref="AF54" si="175">AD54</f>
        <v>0</v>
      </c>
      <c r="AG54" s="12"/>
      <c r="AH54" s="12">
        <f t="shared" ref="AH54" si="176">Z54+AD54</f>
        <v>55500</v>
      </c>
      <c r="AI54" s="12">
        <f t="shared" si="20"/>
        <v>0</v>
      </c>
      <c r="AJ54" s="12">
        <f t="shared" si="21"/>
        <v>55500</v>
      </c>
      <c r="AK54" s="12">
        <f t="shared" si="22"/>
        <v>0</v>
      </c>
      <c r="AL54" s="12"/>
      <c r="AM54" s="12"/>
      <c r="AN54" s="12">
        <f t="shared" ref="AN54" si="177">AL54</f>
        <v>0</v>
      </c>
      <c r="AO54" s="12"/>
      <c r="AP54" s="12">
        <f t="shared" ref="AP54" si="178">AH54+AL54</f>
        <v>55500</v>
      </c>
      <c r="AQ54" s="12">
        <f t="shared" si="24"/>
        <v>0</v>
      </c>
      <c r="AR54" s="12">
        <f t="shared" si="25"/>
        <v>55500</v>
      </c>
      <c r="AS54" s="12">
        <f t="shared" si="26"/>
        <v>0</v>
      </c>
      <c r="AT54" s="12">
        <v>-33500</v>
      </c>
      <c r="AU54" s="12"/>
      <c r="AV54" s="12">
        <f t="shared" ref="AV54" si="179">AT54</f>
        <v>-33500</v>
      </c>
      <c r="AW54" s="12"/>
      <c r="AX54" s="12">
        <f t="shared" ref="AX54" si="180">AP54+AT54</f>
        <v>22000</v>
      </c>
      <c r="AY54" s="12">
        <f t="shared" si="28"/>
        <v>0</v>
      </c>
      <c r="AZ54" s="12">
        <f t="shared" si="29"/>
        <v>22000</v>
      </c>
      <c r="BA54" s="12">
        <f t="shared" si="30"/>
        <v>0</v>
      </c>
      <c r="BB54" s="12">
        <f t="shared" si="3"/>
        <v>0</v>
      </c>
      <c r="BC54" s="12">
        <f t="shared" si="11"/>
        <v>0</v>
      </c>
      <c r="BD54" s="12">
        <v>0</v>
      </c>
      <c r="BE54" s="12">
        <v>0</v>
      </c>
    </row>
    <row r="55" spans="1:57" ht="47.25" hidden="1" x14ac:dyDescent="0.25">
      <c r="A55" s="8" t="s">
        <v>382</v>
      </c>
      <c r="B55" s="6"/>
      <c r="C55" s="6"/>
      <c r="D55" s="6"/>
      <c r="E55" s="9">
        <v>851</v>
      </c>
      <c r="F55" s="11" t="s">
        <v>16</v>
      </c>
      <c r="G55" s="10" t="s">
        <v>44</v>
      </c>
      <c r="H55" s="33" t="s">
        <v>383</v>
      </c>
      <c r="I55" s="11"/>
      <c r="J55" s="12">
        <f>J56</f>
        <v>0</v>
      </c>
      <c r="K55" s="12">
        <f t="shared" ref="K55:AX56" si="181">K56</f>
        <v>0</v>
      </c>
      <c r="L55" s="12">
        <f t="shared" si="181"/>
        <v>0</v>
      </c>
      <c r="M55" s="12">
        <f t="shared" si="181"/>
        <v>0</v>
      </c>
      <c r="N55" s="12">
        <f t="shared" si="181"/>
        <v>300000</v>
      </c>
      <c r="O55" s="12">
        <f t="shared" si="181"/>
        <v>0</v>
      </c>
      <c r="P55" s="12">
        <f t="shared" si="181"/>
        <v>300000</v>
      </c>
      <c r="Q55" s="12">
        <f t="shared" si="181"/>
        <v>0</v>
      </c>
      <c r="R55" s="12">
        <f t="shared" si="181"/>
        <v>300000</v>
      </c>
      <c r="S55" s="12">
        <f t="shared" si="181"/>
        <v>0</v>
      </c>
      <c r="T55" s="12">
        <f t="shared" si="181"/>
        <v>300000</v>
      </c>
      <c r="U55" s="12">
        <f t="shared" si="181"/>
        <v>0</v>
      </c>
      <c r="V55" s="12">
        <f t="shared" si="181"/>
        <v>-300000</v>
      </c>
      <c r="W55" s="12">
        <f t="shared" si="181"/>
        <v>0</v>
      </c>
      <c r="X55" s="12">
        <f t="shared" si="181"/>
        <v>-300000</v>
      </c>
      <c r="Y55" s="12">
        <f t="shared" si="181"/>
        <v>0</v>
      </c>
      <c r="Z55" s="12">
        <f t="shared" si="181"/>
        <v>0</v>
      </c>
      <c r="AA55" s="12">
        <f t="shared" si="16"/>
        <v>0</v>
      </c>
      <c r="AB55" s="12">
        <f t="shared" si="17"/>
        <v>0</v>
      </c>
      <c r="AC55" s="12">
        <f t="shared" si="18"/>
        <v>0</v>
      </c>
      <c r="AD55" s="12">
        <f t="shared" si="181"/>
        <v>0</v>
      </c>
      <c r="AE55" s="12">
        <f t="shared" si="181"/>
        <v>0</v>
      </c>
      <c r="AF55" s="12">
        <f t="shared" si="181"/>
        <v>0</v>
      </c>
      <c r="AG55" s="12">
        <f t="shared" si="181"/>
        <v>0</v>
      </c>
      <c r="AH55" s="12">
        <f t="shared" si="181"/>
        <v>0</v>
      </c>
      <c r="AI55" s="12">
        <f t="shared" si="20"/>
        <v>0</v>
      </c>
      <c r="AJ55" s="12">
        <f t="shared" si="21"/>
        <v>0</v>
      </c>
      <c r="AK55" s="12">
        <f t="shared" si="22"/>
        <v>0</v>
      </c>
      <c r="AL55" s="12">
        <f t="shared" si="181"/>
        <v>0</v>
      </c>
      <c r="AM55" s="12">
        <f t="shared" si="181"/>
        <v>0</v>
      </c>
      <c r="AN55" s="12">
        <f t="shared" si="181"/>
        <v>0</v>
      </c>
      <c r="AO55" s="12">
        <f t="shared" si="181"/>
        <v>0</v>
      </c>
      <c r="AP55" s="12">
        <f t="shared" si="181"/>
        <v>0</v>
      </c>
      <c r="AQ55" s="12">
        <f t="shared" si="24"/>
        <v>0</v>
      </c>
      <c r="AR55" s="12">
        <f t="shared" si="25"/>
        <v>0</v>
      </c>
      <c r="AS55" s="12">
        <f t="shared" si="26"/>
        <v>0</v>
      </c>
      <c r="AT55" s="12">
        <f t="shared" si="181"/>
        <v>0</v>
      </c>
      <c r="AU55" s="12">
        <f t="shared" si="181"/>
        <v>0</v>
      </c>
      <c r="AV55" s="12">
        <f t="shared" si="181"/>
        <v>0</v>
      </c>
      <c r="AW55" s="12">
        <f t="shared" si="181"/>
        <v>0</v>
      </c>
      <c r="AX55" s="12">
        <f t="shared" si="181"/>
        <v>0</v>
      </c>
      <c r="AY55" s="12">
        <f t="shared" si="28"/>
        <v>0</v>
      </c>
      <c r="AZ55" s="12">
        <f t="shared" si="29"/>
        <v>0</v>
      </c>
      <c r="BA55" s="12">
        <f t="shared" si="30"/>
        <v>0</v>
      </c>
      <c r="BB55" s="12">
        <f t="shared" si="3"/>
        <v>0</v>
      </c>
      <c r="BC55" s="12">
        <f t="shared" si="11"/>
        <v>0</v>
      </c>
      <c r="BD55" s="12">
        <v>0</v>
      </c>
      <c r="BE55" s="12">
        <v>0</v>
      </c>
    </row>
    <row r="56" spans="1:57" ht="47.25" hidden="1" x14ac:dyDescent="0.25">
      <c r="A56" s="6" t="s">
        <v>27</v>
      </c>
      <c r="B56" s="6"/>
      <c r="C56" s="6"/>
      <c r="D56" s="6"/>
      <c r="E56" s="9">
        <v>851</v>
      </c>
      <c r="F56" s="11" t="s">
        <v>16</v>
      </c>
      <c r="G56" s="10" t="s">
        <v>44</v>
      </c>
      <c r="H56" s="33" t="s">
        <v>383</v>
      </c>
      <c r="I56" s="11" t="s">
        <v>28</v>
      </c>
      <c r="J56" s="12">
        <f>J57</f>
        <v>0</v>
      </c>
      <c r="K56" s="12">
        <f t="shared" si="181"/>
        <v>0</v>
      </c>
      <c r="L56" s="12">
        <f t="shared" si="181"/>
        <v>0</v>
      </c>
      <c r="M56" s="12">
        <f t="shared" si="181"/>
        <v>0</v>
      </c>
      <c r="N56" s="12">
        <f t="shared" si="181"/>
        <v>300000</v>
      </c>
      <c r="O56" s="12">
        <f t="shared" si="181"/>
        <v>0</v>
      </c>
      <c r="P56" s="12">
        <f t="shared" si="181"/>
        <v>300000</v>
      </c>
      <c r="Q56" s="12">
        <f t="shared" si="181"/>
        <v>0</v>
      </c>
      <c r="R56" s="12">
        <f t="shared" si="181"/>
        <v>300000</v>
      </c>
      <c r="S56" s="12">
        <f t="shared" si="181"/>
        <v>0</v>
      </c>
      <c r="T56" s="12">
        <f t="shared" si="181"/>
        <v>300000</v>
      </c>
      <c r="U56" s="12">
        <f t="shared" si="181"/>
        <v>0</v>
      </c>
      <c r="V56" s="12">
        <f t="shared" si="181"/>
        <v>-300000</v>
      </c>
      <c r="W56" s="12">
        <f t="shared" si="181"/>
        <v>0</v>
      </c>
      <c r="X56" s="12">
        <f t="shared" si="181"/>
        <v>-300000</v>
      </c>
      <c r="Y56" s="12">
        <f t="shared" si="181"/>
        <v>0</v>
      </c>
      <c r="Z56" s="12">
        <f t="shared" si="181"/>
        <v>0</v>
      </c>
      <c r="AA56" s="12">
        <f t="shared" si="16"/>
        <v>0</v>
      </c>
      <c r="AB56" s="12">
        <f t="shared" si="17"/>
        <v>0</v>
      </c>
      <c r="AC56" s="12">
        <f t="shared" si="18"/>
        <v>0</v>
      </c>
      <c r="AD56" s="12">
        <f t="shared" si="181"/>
        <v>0</v>
      </c>
      <c r="AE56" s="12">
        <f t="shared" si="181"/>
        <v>0</v>
      </c>
      <c r="AF56" s="12">
        <f t="shared" si="181"/>
        <v>0</v>
      </c>
      <c r="AG56" s="12">
        <f t="shared" si="181"/>
        <v>0</v>
      </c>
      <c r="AH56" s="12">
        <f t="shared" si="181"/>
        <v>0</v>
      </c>
      <c r="AI56" s="12">
        <f t="shared" si="20"/>
        <v>0</v>
      </c>
      <c r="AJ56" s="12">
        <f t="shared" si="21"/>
        <v>0</v>
      </c>
      <c r="AK56" s="12">
        <f t="shared" si="22"/>
        <v>0</v>
      </c>
      <c r="AL56" s="12">
        <f t="shared" si="181"/>
        <v>0</v>
      </c>
      <c r="AM56" s="12">
        <f t="shared" si="181"/>
        <v>0</v>
      </c>
      <c r="AN56" s="12">
        <f t="shared" si="181"/>
        <v>0</v>
      </c>
      <c r="AO56" s="12">
        <f t="shared" si="181"/>
        <v>0</v>
      </c>
      <c r="AP56" s="12">
        <f t="shared" si="181"/>
        <v>0</v>
      </c>
      <c r="AQ56" s="12">
        <f t="shared" si="24"/>
        <v>0</v>
      </c>
      <c r="AR56" s="12">
        <f t="shared" si="25"/>
        <v>0</v>
      </c>
      <c r="AS56" s="12">
        <f t="shared" si="26"/>
        <v>0</v>
      </c>
      <c r="AT56" s="12">
        <f t="shared" si="181"/>
        <v>0</v>
      </c>
      <c r="AU56" s="12">
        <f t="shared" si="181"/>
        <v>0</v>
      </c>
      <c r="AV56" s="12">
        <f t="shared" si="181"/>
        <v>0</v>
      </c>
      <c r="AW56" s="12">
        <f t="shared" si="181"/>
        <v>0</v>
      </c>
      <c r="AX56" s="12">
        <f t="shared" si="181"/>
        <v>0</v>
      </c>
      <c r="AY56" s="12">
        <f t="shared" si="28"/>
        <v>0</v>
      </c>
      <c r="AZ56" s="12">
        <f t="shared" si="29"/>
        <v>0</v>
      </c>
      <c r="BA56" s="12">
        <f t="shared" si="30"/>
        <v>0</v>
      </c>
      <c r="BB56" s="12">
        <f t="shared" si="3"/>
        <v>0</v>
      </c>
      <c r="BC56" s="12">
        <f t="shared" si="11"/>
        <v>0</v>
      </c>
      <c r="BD56" s="12">
        <v>0</v>
      </c>
      <c r="BE56" s="12">
        <v>0</v>
      </c>
    </row>
    <row r="57" spans="1:57" ht="47.25" hidden="1" x14ac:dyDescent="0.25">
      <c r="A57" s="6" t="s">
        <v>14</v>
      </c>
      <c r="B57" s="6"/>
      <c r="C57" s="6"/>
      <c r="D57" s="6"/>
      <c r="E57" s="9">
        <v>851</v>
      </c>
      <c r="F57" s="11" t="s">
        <v>16</v>
      </c>
      <c r="G57" s="10" t="s">
        <v>44</v>
      </c>
      <c r="H57" s="33" t="s">
        <v>383</v>
      </c>
      <c r="I57" s="11" t="s">
        <v>29</v>
      </c>
      <c r="J57" s="12"/>
      <c r="K57" s="12"/>
      <c r="L57" s="12"/>
      <c r="M57" s="12"/>
      <c r="N57" s="12">
        <v>300000</v>
      </c>
      <c r="O57" s="12"/>
      <c r="P57" s="12">
        <f>N57</f>
        <v>300000</v>
      </c>
      <c r="Q57" s="12"/>
      <c r="R57" s="12">
        <f>J57+N57</f>
        <v>300000</v>
      </c>
      <c r="S57" s="12"/>
      <c r="T57" s="12">
        <f>R57</f>
        <v>300000</v>
      </c>
      <c r="U57" s="12"/>
      <c r="V57" s="12">
        <v>-300000</v>
      </c>
      <c r="W57" s="12"/>
      <c r="X57" s="12">
        <f>V57</f>
        <v>-300000</v>
      </c>
      <c r="Y57" s="12"/>
      <c r="Z57" s="12">
        <f>R57+V57</f>
        <v>0</v>
      </c>
      <c r="AA57" s="12">
        <f t="shared" si="16"/>
        <v>0</v>
      </c>
      <c r="AB57" s="12">
        <f t="shared" si="17"/>
        <v>0</v>
      </c>
      <c r="AC57" s="12">
        <f t="shared" si="18"/>
        <v>0</v>
      </c>
      <c r="AD57" s="12"/>
      <c r="AE57" s="12"/>
      <c r="AF57" s="12">
        <f>AD57</f>
        <v>0</v>
      </c>
      <c r="AG57" s="12"/>
      <c r="AH57" s="12">
        <f>Z57+AD57</f>
        <v>0</v>
      </c>
      <c r="AI57" s="12">
        <f t="shared" si="20"/>
        <v>0</v>
      </c>
      <c r="AJ57" s="12">
        <f t="shared" si="21"/>
        <v>0</v>
      </c>
      <c r="AK57" s="12">
        <f t="shared" si="22"/>
        <v>0</v>
      </c>
      <c r="AL57" s="12"/>
      <c r="AM57" s="12"/>
      <c r="AN57" s="12">
        <f>AL57</f>
        <v>0</v>
      </c>
      <c r="AO57" s="12"/>
      <c r="AP57" s="12">
        <f>AH57+AL57</f>
        <v>0</v>
      </c>
      <c r="AQ57" s="12">
        <f t="shared" si="24"/>
        <v>0</v>
      </c>
      <c r="AR57" s="12">
        <f t="shared" si="25"/>
        <v>0</v>
      </c>
      <c r="AS57" s="12">
        <f t="shared" si="26"/>
        <v>0</v>
      </c>
      <c r="AT57" s="12"/>
      <c r="AU57" s="12"/>
      <c r="AV57" s="12">
        <f>AT57</f>
        <v>0</v>
      </c>
      <c r="AW57" s="12"/>
      <c r="AX57" s="12">
        <f>AP57+AT57</f>
        <v>0</v>
      </c>
      <c r="AY57" s="12">
        <f t="shared" si="28"/>
        <v>0</v>
      </c>
      <c r="AZ57" s="12">
        <f t="shared" si="29"/>
        <v>0</v>
      </c>
      <c r="BA57" s="12">
        <f t="shared" si="30"/>
        <v>0</v>
      </c>
      <c r="BB57" s="12">
        <f t="shared" si="3"/>
        <v>0</v>
      </c>
      <c r="BC57" s="12">
        <f t="shared" si="11"/>
        <v>0</v>
      </c>
      <c r="BD57" s="12">
        <v>0</v>
      </c>
      <c r="BE57" s="12">
        <v>0</v>
      </c>
    </row>
    <row r="58" spans="1:57" s="16" customFormat="1" ht="47.25" x14ac:dyDescent="0.25">
      <c r="A58" s="31" t="s">
        <v>56</v>
      </c>
      <c r="B58" s="9"/>
      <c r="C58" s="9"/>
      <c r="D58" s="9"/>
      <c r="E58" s="9">
        <v>851</v>
      </c>
      <c r="F58" s="10" t="s">
        <v>16</v>
      </c>
      <c r="G58" s="10" t="s">
        <v>44</v>
      </c>
      <c r="H58" s="10" t="s">
        <v>57</v>
      </c>
      <c r="I58" s="10"/>
      <c r="J58" s="12">
        <f t="shared" ref="J58:AX65" si="182">J59</f>
        <v>2283000</v>
      </c>
      <c r="K58" s="12">
        <f t="shared" si="182"/>
        <v>0</v>
      </c>
      <c r="L58" s="12">
        <f t="shared" si="182"/>
        <v>2283000</v>
      </c>
      <c r="M58" s="12">
        <f t="shared" si="182"/>
        <v>0</v>
      </c>
      <c r="N58" s="12">
        <f t="shared" si="182"/>
        <v>0</v>
      </c>
      <c r="O58" s="12">
        <f t="shared" si="182"/>
        <v>0</v>
      </c>
      <c r="P58" s="12">
        <f t="shared" si="182"/>
        <v>0</v>
      </c>
      <c r="Q58" s="12">
        <f t="shared" si="182"/>
        <v>0</v>
      </c>
      <c r="R58" s="12">
        <f t="shared" si="182"/>
        <v>2283000</v>
      </c>
      <c r="S58" s="12">
        <f t="shared" si="182"/>
        <v>0</v>
      </c>
      <c r="T58" s="12">
        <f t="shared" si="182"/>
        <v>2283000</v>
      </c>
      <c r="U58" s="12">
        <f t="shared" si="182"/>
        <v>0</v>
      </c>
      <c r="V58" s="12">
        <f t="shared" si="182"/>
        <v>0</v>
      </c>
      <c r="W58" s="12">
        <f t="shared" si="182"/>
        <v>0</v>
      </c>
      <c r="X58" s="12">
        <f t="shared" si="182"/>
        <v>0</v>
      </c>
      <c r="Y58" s="12">
        <f t="shared" si="182"/>
        <v>0</v>
      </c>
      <c r="Z58" s="12">
        <f t="shared" si="182"/>
        <v>2283000</v>
      </c>
      <c r="AA58" s="12">
        <f t="shared" si="16"/>
        <v>0</v>
      </c>
      <c r="AB58" s="12">
        <f t="shared" si="17"/>
        <v>2283000</v>
      </c>
      <c r="AC58" s="12">
        <f t="shared" si="18"/>
        <v>0</v>
      </c>
      <c r="AD58" s="12">
        <f t="shared" si="182"/>
        <v>0</v>
      </c>
      <c r="AE58" s="12">
        <f t="shared" si="182"/>
        <v>0</v>
      </c>
      <c r="AF58" s="12">
        <f t="shared" si="182"/>
        <v>0</v>
      </c>
      <c r="AG58" s="12">
        <f t="shared" si="182"/>
        <v>0</v>
      </c>
      <c r="AH58" s="12">
        <f t="shared" si="182"/>
        <v>2283000</v>
      </c>
      <c r="AI58" s="12">
        <f t="shared" si="20"/>
        <v>0</v>
      </c>
      <c r="AJ58" s="12">
        <f t="shared" si="21"/>
        <v>2283000</v>
      </c>
      <c r="AK58" s="12">
        <f t="shared" si="22"/>
        <v>0</v>
      </c>
      <c r="AL58" s="12">
        <f t="shared" si="182"/>
        <v>0</v>
      </c>
      <c r="AM58" s="12">
        <f t="shared" si="182"/>
        <v>0</v>
      </c>
      <c r="AN58" s="12">
        <f t="shared" si="182"/>
        <v>0</v>
      </c>
      <c r="AO58" s="12">
        <f t="shared" si="182"/>
        <v>0</v>
      </c>
      <c r="AP58" s="12">
        <f t="shared" si="182"/>
        <v>2283000</v>
      </c>
      <c r="AQ58" s="12">
        <f t="shared" si="24"/>
        <v>0</v>
      </c>
      <c r="AR58" s="12">
        <f t="shared" si="25"/>
        <v>2283000</v>
      </c>
      <c r="AS58" s="12">
        <f t="shared" si="26"/>
        <v>0</v>
      </c>
      <c r="AT58" s="12">
        <f t="shared" si="182"/>
        <v>-41000</v>
      </c>
      <c r="AU58" s="12">
        <f t="shared" si="182"/>
        <v>0</v>
      </c>
      <c r="AV58" s="12">
        <f t="shared" si="182"/>
        <v>-41000</v>
      </c>
      <c r="AW58" s="12">
        <f t="shared" si="182"/>
        <v>0</v>
      </c>
      <c r="AX58" s="12">
        <f t="shared" si="182"/>
        <v>2242000</v>
      </c>
      <c r="AY58" s="12">
        <f t="shared" si="28"/>
        <v>0</v>
      </c>
      <c r="AZ58" s="12">
        <f t="shared" si="29"/>
        <v>2242000</v>
      </c>
      <c r="BA58" s="12">
        <f t="shared" si="30"/>
        <v>0</v>
      </c>
      <c r="BB58" s="12">
        <f t="shared" si="3"/>
        <v>0</v>
      </c>
      <c r="BC58" s="12">
        <f t="shared" si="11"/>
        <v>0</v>
      </c>
      <c r="BD58" s="12">
        <v>0</v>
      </c>
      <c r="BE58" s="12">
        <v>0</v>
      </c>
    </row>
    <row r="59" spans="1:57" ht="48.75" customHeight="1" x14ac:dyDescent="0.25">
      <c r="A59" s="6" t="s">
        <v>58</v>
      </c>
      <c r="B59" s="6"/>
      <c r="C59" s="6"/>
      <c r="D59" s="6"/>
      <c r="E59" s="9">
        <v>851</v>
      </c>
      <c r="F59" s="11" t="s">
        <v>16</v>
      </c>
      <c r="G59" s="11" t="s">
        <v>44</v>
      </c>
      <c r="H59" s="10" t="s">
        <v>57</v>
      </c>
      <c r="I59" s="33">
        <v>600</v>
      </c>
      <c r="J59" s="12">
        <f t="shared" si="182"/>
        <v>2283000</v>
      </c>
      <c r="K59" s="12">
        <f t="shared" si="182"/>
        <v>0</v>
      </c>
      <c r="L59" s="12">
        <f t="shared" si="182"/>
        <v>2283000</v>
      </c>
      <c r="M59" s="12">
        <f t="shared" si="182"/>
        <v>0</v>
      </c>
      <c r="N59" s="12">
        <f t="shared" si="182"/>
        <v>0</v>
      </c>
      <c r="O59" s="12">
        <f t="shared" si="182"/>
        <v>0</v>
      </c>
      <c r="P59" s="12">
        <f t="shared" si="182"/>
        <v>0</v>
      </c>
      <c r="Q59" s="12">
        <f t="shared" si="182"/>
        <v>0</v>
      </c>
      <c r="R59" s="12">
        <f t="shared" si="182"/>
        <v>2283000</v>
      </c>
      <c r="S59" s="12">
        <f t="shared" si="182"/>
        <v>0</v>
      </c>
      <c r="T59" s="12">
        <f t="shared" si="182"/>
        <v>2283000</v>
      </c>
      <c r="U59" s="12">
        <f t="shared" si="182"/>
        <v>0</v>
      </c>
      <c r="V59" s="12">
        <f t="shared" si="182"/>
        <v>0</v>
      </c>
      <c r="W59" s="12">
        <f t="shared" si="182"/>
        <v>0</v>
      </c>
      <c r="X59" s="12">
        <f t="shared" si="182"/>
        <v>0</v>
      </c>
      <c r="Y59" s="12">
        <f t="shared" si="182"/>
        <v>0</v>
      </c>
      <c r="Z59" s="12">
        <f t="shared" si="182"/>
        <v>2283000</v>
      </c>
      <c r="AA59" s="12">
        <f t="shared" si="16"/>
        <v>0</v>
      </c>
      <c r="AB59" s="12">
        <f t="shared" si="17"/>
        <v>2283000</v>
      </c>
      <c r="AC59" s="12">
        <f t="shared" si="18"/>
        <v>0</v>
      </c>
      <c r="AD59" s="12">
        <f t="shared" si="182"/>
        <v>0</v>
      </c>
      <c r="AE59" s="12">
        <f t="shared" si="182"/>
        <v>0</v>
      </c>
      <c r="AF59" s="12">
        <f t="shared" si="182"/>
        <v>0</v>
      </c>
      <c r="AG59" s="12">
        <f t="shared" si="182"/>
        <v>0</v>
      </c>
      <c r="AH59" s="12">
        <f t="shared" si="182"/>
        <v>2283000</v>
      </c>
      <c r="AI59" s="12">
        <f t="shared" si="20"/>
        <v>0</v>
      </c>
      <c r="AJ59" s="12">
        <f t="shared" si="21"/>
        <v>2283000</v>
      </c>
      <c r="AK59" s="12">
        <f t="shared" si="22"/>
        <v>0</v>
      </c>
      <c r="AL59" s="12">
        <f t="shared" si="182"/>
        <v>0</v>
      </c>
      <c r="AM59" s="12">
        <f t="shared" si="182"/>
        <v>0</v>
      </c>
      <c r="AN59" s="12">
        <f t="shared" si="182"/>
        <v>0</v>
      </c>
      <c r="AO59" s="12">
        <f t="shared" si="182"/>
        <v>0</v>
      </c>
      <c r="AP59" s="12">
        <f t="shared" si="182"/>
        <v>2283000</v>
      </c>
      <c r="AQ59" s="12">
        <f t="shared" si="24"/>
        <v>0</v>
      </c>
      <c r="AR59" s="12">
        <f t="shared" si="25"/>
        <v>2283000</v>
      </c>
      <c r="AS59" s="12">
        <f t="shared" si="26"/>
        <v>0</v>
      </c>
      <c r="AT59" s="12">
        <f t="shared" si="182"/>
        <v>-41000</v>
      </c>
      <c r="AU59" s="12">
        <f t="shared" si="182"/>
        <v>0</v>
      </c>
      <c r="AV59" s="12">
        <f t="shared" si="182"/>
        <v>-41000</v>
      </c>
      <c r="AW59" s="12">
        <f t="shared" si="182"/>
        <v>0</v>
      </c>
      <c r="AX59" s="12">
        <f t="shared" si="182"/>
        <v>2242000</v>
      </c>
      <c r="AY59" s="12">
        <f t="shared" si="28"/>
        <v>0</v>
      </c>
      <c r="AZ59" s="12">
        <f t="shared" si="29"/>
        <v>2242000</v>
      </c>
      <c r="BA59" s="12">
        <f t="shared" si="30"/>
        <v>0</v>
      </c>
      <c r="BB59" s="12">
        <f t="shared" si="3"/>
        <v>0</v>
      </c>
      <c r="BC59" s="12">
        <f t="shared" si="11"/>
        <v>0</v>
      </c>
      <c r="BD59" s="12">
        <v>0</v>
      </c>
      <c r="BE59" s="12">
        <v>0</v>
      </c>
    </row>
    <row r="60" spans="1:57" ht="21" customHeight="1" x14ac:dyDescent="0.25">
      <c r="A60" s="6" t="s">
        <v>59</v>
      </c>
      <c r="B60" s="6"/>
      <c r="C60" s="6"/>
      <c r="D60" s="6"/>
      <c r="E60" s="9">
        <v>851</v>
      </c>
      <c r="F60" s="11" t="s">
        <v>16</v>
      </c>
      <c r="G60" s="11" t="s">
        <v>44</v>
      </c>
      <c r="H60" s="10" t="s">
        <v>57</v>
      </c>
      <c r="I60" s="33">
        <v>610</v>
      </c>
      <c r="J60" s="12">
        <v>2283000</v>
      </c>
      <c r="K60" s="12"/>
      <c r="L60" s="12">
        <f t="shared" si="49"/>
        <v>2283000</v>
      </c>
      <c r="M60" s="12"/>
      <c r="N60" s="12"/>
      <c r="O60" s="12"/>
      <c r="P60" s="12">
        <f t="shared" ref="P60" si="183">N60</f>
        <v>0</v>
      </c>
      <c r="Q60" s="12"/>
      <c r="R60" s="12">
        <f t="shared" si="32"/>
        <v>2283000</v>
      </c>
      <c r="S60" s="12"/>
      <c r="T60" s="12">
        <f t="shared" ref="T60" si="184">R60</f>
        <v>2283000</v>
      </c>
      <c r="U60" s="12"/>
      <c r="V60" s="12"/>
      <c r="W60" s="12"/>
      <c r="X60" s="12">
        <f t="shared" ref="X60" si="185">V60</f>
        <v>0</v>
      </c>
      <c r="Y60" s="12"/>
      <c r="Z60" s="12">
        <f t="shared" ref="Z60" si="186">R60+V60</f>
        <v>2283000</v>
      </c>
      <c r="AA60" s="12">
        <f t="shared" si="16"/>
        <v>0</v>
      </c>
      <c r="AB60" s="12">
        <f t="shared" si="17"/>
        <v>2283000</v>
      </c>
      <c r="AC60" s="12">
        <f t="shared" si="18"/>
        <v>0</v>
      </c>
      <c r="AD60" s="12"/>
      <c r="AE60" s="12"/>
      <c r="AF60" s="12">
        <f t="shared" ref="AF60" si="187">AD60</f>
        <v>0</v>
      </c>
      <c r="AG60" s="12"/>
      <c r="AH60" s="12">
        <f t="shared" ref="AH60" si="188">Z60+AD60</f>
        <v>2283000</v>
      </c>
      <c r="AI60" s="12">
        <f t="shared" si="20"/>
        <v>0</v>
      </c>
      <c r="AJ60" s="12">
        <f t="shared" si="21"/>
        <v>2283000</v>
      </c>
      <c r="AK60" s="12">
        <f t="shared" si="22"/>
        <v>0</v>
      </c>
      <c r="AL60" s="12"/>
      <c r="AM60" s="12"/>
      <c r="AN60" s="12">
        <f t="shared" ref="AN60" si="189">AL60</f>
        <v>0</v>
      </c>
      <c r="AO60" s="12"/>
      <c r="AP60" s="12">
        <f t="shared" ref="AP60" si="190">AH60+AL60</f>
        <v>2283000</v>
      </c>
      <c r="AQ60" s="12">
        <f t="shared" si="24"/>
        <v>0</v>
      </c>
      <c r="AR60" s="12">
        <f t="shared" si="25"/>
        <v>2283000</v>
      </c>
      <c r="AS60" s="12">
        <f t="shared" si="26"/>
        <v>0</v>
      </c>
      <c r="AT60" s="12">
        <v>-41000</v>
      </c>
      <c r="AU60" s="12"/>
      <c r="AV60" s="12">
        <f t="shared" ref="AV60" si="191">AT60</f>
        <v>-41000</v>
      </c>
      <c r="AW60" s="12"/>
      <c r="AX60" s="12">
        <f t="shared" ref="AX60" si="192">AP60+AT60</f>
        <v>2242000</v>
      </c>
      <c r="AY60" s="12">
        <f t="shared" si="28"/>
        <v>0</v>
      </c>
      <c r="AZ60" s="12">
        <f t="shared" si="29"/>
        <v>2242000</v>
      </c>
      <c r="BA60" s="12">
        <f t="shared" si="30"/>
        <v>0</v>
      </c>
      <c r="BB60" s="12">
        <f t="shared" si="3"/>
        <v>0</v>
      </c>
      <c r="BC60" s="12">
        <f t="shared" si="11"/>
        <v>0</v>
      </c>
      <c r="BD60" s="12">
        <v>0</v>
      </c>
      <c r="BE60" s="12">
        <v>0</v>
      </c>
    </row>
    <row r="61" spans="1:57" ht="78.75" hidden="1" x14ac:dyDescent="0.25">
      <c r="A61" s="8" t="s">
        <v>407</v>
      </c>
      <c r="B61" s="6"/>
      <c r="C61" s="6"/>
      <c r="D61" s="6"/>
      <c r="E61" s="9">
        <v>851</v>
      </c>
      <c r="F61" s="11" t="s">
        <v>16</v>
      </c>
      <c r="G61" s="10" t="s">
        <v>44</v>
      </c>
      <c r="H61" s="33" t="s">
        <v>408</v>
      </c>
      <c r="I61" s="11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>
        <f t="shared" ref="V61:AX62" si="193">V62</f>
        <v>46622</v>
      </c>
      <c r="W61" s="12">
        <f t="shared" si="193"/>
        <v>37298</v>
      </c>
      <c r="X61" s="12">
        <f t="shared" si="193"/>
        <v>9324</v>
      </c>
      <c r="Y61" s="12">
        <f t="shared" si="193"/>
        <v>0</v>
      </c>
      <c r="Z61" s="12">
        <f t="shared" si="193"/>
        <v>46622</v>
      </c>
      <c r="AA61" s="12">
        <f t="shared" ref="AA61:AC63" si="194">S61+W61</f>
        <v>37298</v>
      </c>
      <c r="AB61" s="12">
        <f t="shared" si="194"/>
        <v>9324</v>
      </c>
      <c r="AC61" s="12">
        <f t="shared" si="194"/>
        <v>0</v>
      </c>
      <c r="AD61" s="12">
        <f t="shared" si="193"/>
        <v>0</v>
      </c>
      <c r="AE61" s="12">
        <f t="shared" si="193"/>
        <v>0</v>
      </c>
      <c r="AF61" s="12">
        <f t="shared" si="193"/>
        <v>0</v>
      </c>
      <c r="AG61" s="12">
        <f t="shared" si="193"/>
        <v>0</v>
      </c>
      <c r="AH61" s="12">
        <f t="shared" si="193"/>
        <v>46622</v>
      </c>
      <c r="AI61" s="12">
        <f t="shared" ref="AI61:AK63" si="195">AA61+AE61</f>
        <v>37298</v>
      </c>
      <c r="AJ61" s="12">
        <f t="shared" si="195"/>
        <v>9324</v>
      </c>
      <c r="AK61" s="12">
        <f t="shared" si="195"/>
        <v>0</v>
      </c>
      <c r="AL61" s="12">
        <f t="shared" si="193"/>
        <v>0</v>
      </c>
      <c r="AM61" s="12">
        <f t="shared" si="193"/>
        <v>0</v>
      </c>
      <c r="AN61" s="12">
        <f t="shared" si="193"/>
        <v>0</v>
      </c>
      <c r="AO61" s="12">
        <f t="shared" si="193"/>
        <v>0</v>
      </c>
      <c r="AP61" s="12">
        <f t="shared" si="193"/>
        <v>46622</v>
      </c>
      <c r="AQ61" s="12">
        <f t="shared" si="24"/>
        <v>37298</v>
      </c>
      <c r="AR61" s="12">
        <f t="shared" si="25"/>
        <v>9324</v>
      </c>
      <c r="AS61" s="12">
        <f t="shared" si="26"/>
        <v>0</v>
      </c>
      <c r="AT61" s="12">
        <f t="shared" si="193"/>
        <v>0</v>
      </c>
      <c r="AU61" s="12">
        <f t="shared" si="193"/>
        <v>0</v>
      </c>
      <c r="AV61" s="12">
        <f t="shared" si="193"/>
        <v>0</v>
      </c>
      <c r="AW61" s="12">
        <f t="shared" si="193"/>
        <v>0</v>
      </c>
      <c r="AX61" s="12">
        <f t="shared" si="193"/>
        <v>46622</v>
      </c>
      <c r="AY61" s="12">
        <f t="shared" si="28"/>
        <v>37298</v>
      </c>
      <c r="AZ61" s="12">
        <f t="shared" si="29"/>
        <v>9324</v>
      </c>
      <c r="BA61" s="12">
        <f t="shared" si="30"/>
        <v>0</v>
      </c>
      <c r="BB61" s="12">
        <f t="shared" si="3"/>
        <v>0</v>
      </c>
      <c r="BC61" s="12">
        <f t="shared" si="11"/>
        <v>0</v>
      </c>
      <c r="BD61" s="12">
        <v>0</v>
      </c>
      <c r="BE61" s="12">
        <v>0</v>
      </c>
    </row>
    <row r="62" spans="1:57" ht="63" hidden="1" x14ac:dyDescent="0.25">
      <c r="A62" s="6" t="s">
        <v>58</v>
      </c>
      <c r="B62" s="6"/>
      <c r="C62" s="6"/>
      <c r="D62" s="6"/>
      <c r="E62" s="9">
        <v>851</v>
      </c>
      <c r="F62" s="11" t="s">
        <v>16</v>
      </c>
      <c r="G62" s="10" t="s">
        <v>44</v>
      </c>
      <c r="H62" s="33" t="s">
        <v>408</v>
      </c>
      <c r="I62" s="11" t="s">
        <v>116</v>
      </c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>
        <f t="shared" si="193"/>
        <v>46622</v>
      </c>
      <c r="W62" s="12">
        <f t="shared" si="193"/>
        <v>37298</v>
      </c>
      <c r="X62" s="12">
        <f t="shared" si="193"/>
        <v>9324</v>
      </c>
      <c r="Y62" s="12">
        <f t="shared" si="193"/>
        <v>0</v>
      </c>
      <c r="Z62" s="12">
        <f t="shared" si="193"/>
        <v>46622</v>
      </c>
      <c r="AA62" s="12">
        <f t="shared" si="194"/>
        <v>37298</v>
      </c>
      <c r="AB62" s="12">
        <f t="shared" si="194"/>
        <v>9324</v>
      </c>
      <c r="AC62" s="12">
        <f t="shared" si="194"/>
        <v>0</v>
      </c>
      <c r="AD62" s="12">
        <f t="shared" si="193"/>
        <v>0</v>
      </c>
      <c r="AE62" s="12">
        <f t="shared" si="193"/>
        <v>0</v>
      </c>
      <c r="AF62" s="12">
        <f t="shared" si="193"/>
        <v>0</v>
      </c>
      <c r="AG62" s="12">
        <f t="shared" si="193"/>
        <v>0</v>
      </c>
      <c r="AH62" s="12">
        <f t="shared" si="193"/>
        <v>46622</v>
      </c>
      <c r="AI62" s="12">
        <f t="shared" si="195"/>
        <v>37298</v>
      </c>
      <c r="AJ62" s="12">
        <f t="shared" si="195"/>
        <v>9324</v>
      </c>
      <c r="AK62" s="12">
        <f t="shared" si="195"/>
        <v>0</v>
      </c>
      <c r="AL62" s="12">
        <f t="shared" si="193"/>
        <v>0</v>
      </c>
      <c r="AM62" s="12">
        <f t="shared" si="193"/>
        <v>0</v>
      </c>
      <c r="AN62" s="12">
        <f t="shared" si="193"/>
        <v>0</v>
      </c>
      <c r="AO62" s="12">
        <f t="shared" si="193"/>
        <v>0</v>
      </c>
      <c r="AP62" s="12">
        <f t="shared" si="193"/>
        <v>46622</v>
      </c>
      <c r="AQ62" s="12">
        <f t="shared" si="24"/>
        <v>37298</v>
      </c>
      <c r="AR62" s="12">
        <f t="shared" si="25"/>
        <v>9324</v>
      </c>
      <c r="AS62" s="12">
        <f t="shared" si="26"/>
        <v>0</v>
      </c>
      <c r="AT62" s="12">
        <f t="shared" si="193"/>
        <v>0</v>
      </c>
      <c r="AU62" s="12">
        <f t="shared" si="193"/>
        <v>0</v>
      </c>
      <c r="AV62" s="12">
        <f t="shared" si="193"/>
        <v>0</v>
      </c>
      <c r="AW62" s="12">
        <f t="shared" si="193"/>
        <v>0</v>
      </c>
      <c r="AX62" s="12">
        <f t="shared" si="193"/>
        <v>46622</v>
      </c>
      <c r="AY62" s="12">
        <f t="shared" si="28"/>
        <v>37298</v>
      </c>
      <c r="AZ62" s="12">
        <f t="shared" si="29"/>
        <v>9324</v>
      </c>
      <c r="BA62" s="12">
        <f t="shared" si="30"/>
        <v>0</v>
      </c>
      <c r="BB62" s="12">
        <f t="shared" si="3"/>
        <v>0</v>
      </c>
      <c r="BC62" s="12">
        <f t="shared" si="11"/>
        <v>0</v>
      </c>
      <c r="BD62" s="12">
        <v>0</v>
      </c>
      <c r="BE62" s="12">
        <v>0</v>
      </c>
    </row>
    <row r="63" spans="1:57" hidden="1" x14ac:dyDescent="0.25">
      <c r="A63" s="6" t="s">
        <v>59</v>
      </c>
      <c r="B63" s="6"/>
      <c r="C63" s="6"/>
      <c r="D63" s="6"/>
      <c r="E63" s="9">
        <v>851</v>
      </c>
      <c r="F63" s="11" t="s">
        <v>16</v>
      </c>
      <c r="G63" s="10" t="s">
        <v>44</v>
      </c>
      <c r="H63" s="33" t="s">
        <v>408</v>
      </c>
      <c r="I63" s="11" t="s">
        <v>118</v>
      </c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>
        <f>9324+37298</f>
        <v>46622</v>
      </c>
      <c r="W63" s="12">
        <v>37298</v>
      </c>
      <c r="X63" s="12">
        <v>9324</v>
      </c>
      <c r="Y63" s="12"/>
      <c r="Z63" s="12">
        <f t="shared" ref="Z63" si="196">R63+V63</f>
        <v>46622</v>
      </c>
      <c r="AA63" s="12">
        <f t="shared" si="194"/>
        <v>37298</v>
      </c>
      <c r="AB63" s="12">
        <f t="shared" si="194"/>
        <v>9324</v>
      </c>
      <c r="AC63" s="12">
        <f t="shared" si="194"/>
        <v>0</v>
      </c>
      <c r="AD63" s="12"/>
      <c r="AE63" s="12"/>
      <c r="AF63" s="12"/>
      <c r="AG63" s="12"/>
      <c r="AH63" s="12">
        <f t="shared" ref="AH63" si="197">Z63+AD63</f>
        <v>46622</v>
      </c>
      <c r="AI63" s="12">
        <f t="shared" si="195"/>
        <v>37298</v>
      </c>
      <c r="AJ63" s="12">
        <f t="shared" si="195"/>
        <v>9324</v>
      </c>
      <c r="AK63" s="12">
        <f t="shared" si="195"/>
        <v>0</v>
      </c>
      <c r="AL63" s="12"/>
      <c r="AM63" s="12"/>
      <c r="AN63" s="12"/>
      <c r="AO63" s="12"/>
      <c r="AP63" s="12">
        <f t="shared" ref="AP63" si="198">AH63+AL63</f>
        <v>46622</v>
      </c>
      <c r="AQ63" s="12">
        <f t="shared" si="24"/>
        <v>37298</v>
      </c>
      <c r="AR63" s="12">
        <f t="shared" si="25"/>
        <v>9324</v>
      </c>
      <c r="AS63" s="12">
        <f t="shared" si="26"/>
        <v>0</v>
      </c>
      <c r="AT63" s="12"/>
      <c r="AU63" s="12"/>
      <c r="AV63" s="12"/>
      <c r="AW63" s="12"/>
      <c r="AX63" s="12">
        <f t="shared" ref="AX63" si="199">AP63+AT63</f>
        <v>46622</v>
      </c>
      <c r="AY63" s="12">
        <f t="shared" si="28"/>
        <v>37298</v>
      </c>
      <c r="AZ63" s="12">
        <f t="shared" si="29"/>
        <v>9324</v>
      </c>
      <c r="BA63" s="12">
        <f t="shared" si="30"/>
        <v>0</v>
      </c>
      <c r="BB63" s="12">
        <f t="shared" si="3"/>
        <v>0</v>
      </c>
      <c r="BC63" s="12">
        <f t="shared" si="11"/>
        <v>0</v>
      </c>
      <c r="BD63" s="12">
        <v>0</v>
      </c>
      <c r="BE63" s="12">
        <v>0</v>
      </c>
    </row>
    <row r="64" spans="1:57" ht="63" hidden="1" x14ac:dyDescent="0.25">
      <c r="A64" s="31" t="s">
        <v>144</v>
      </c>
      <c r="B64" s="6"/>
      <c r="C64" s="6"/>
      <c r="D64" s="6"/>
      <c r="E64" s="9">
        <v>851</v>
      </c>
      <c r="F64" s="10" t="s">
        <v>16</v>
      </c>
      <c r="G64" s="10" t="s">
        <v>44</v>
      </c>
      <c r="H64" s="10" t="s">
        <v>145</v>
      </c>
      <c r="I64" s="10"/>
      <c r="J64" s="12">
        <f t="shared" si="182"/>
        <v>0</v>
      </c>
      <c r="K64" s="12">
        <f t="shared" si="182"/>
        <v>0</v>
      </c>
      <c r="L64" s="12">
        <f t="shared" si="182"/>
        <v>0</v>
      </c>
      <c r="M64" s="12">
        <f t="shared" si="182"/>
        <v>0</v>
      </c>
      <c r="N64" s="12">
        <f t="shared" si="182"/>
        <v>60000</v>
      </c>
      <c r="O64" s="12">
        <f t="shared" si="182"/>
        <v>0</v>
      </c>
      <c r="P64" s="12">
        <f t="shared" si="182"/>
        <v>60000</v>
      </c>
      <c r="Q64" s="12">
        <f t="shared" si="182"/>
        <v>0</v>
      </c>
      <c r="R64" s="12">
        <f t="shared" si="182"/>
        <v>60000</v>
      </c>
      <c r="S64" s="12">
        <f t="shared" si="182"/>
        <v>0</v>
      </c>
      <c r="T64" s="12">
        <f t="shared" si="182"/>
        <v>60000</v>
      </c>
      <c r="U64" s="12">
        <f t="shared" si="182"/>
        <v>0</v>
      </c>
      <c r="V64" s="12">
        <f t="shared" si="182"/>
        <v>0</v>
      </c>
      <c r="W64" s="12">
        <f t="shared" si="182"/>
        <v>0</v>
      </c>
      <c r="X64" s="12">
        <f t="shared" si="182"/>
        <v>0</v>
      </c>
      <c r="Y64" s="12">
        <f t="shared" si="182"/>
        <v>0</v>
      </c>
      <c r="Z64" s="12">
        <f t="shared" si="182"/>
        <v>60000</v>
      </c>
      <c r="AA64" s="12">
        <f t="shared" si="16"/>
        <v>0</v>
      </c>
      <c r="AB64" s="12">
        <f t="shared" si="17"/>
        <v>60000</v>
      </c>
      <c r="AC64" s="12">
        <f t="shared" si="18"/>
        <v>0</v>
      </c>
      <c r="AD64" s="12">
        <f t="shared" si="182"/>
        <v>0</v>
      </c>
      <c r="AE64" s="12">
        <f t="shared" si="182"/>
        <v>0</v>
      </c>
      <c r="AF64" s="12">
        <f t="shared" si="182"/>
        <v>0</v>
      </c>
      <c r="AG64" s="12">
        <f t="shared" si="182"/>
        <v>0</v>
      </c>
      <c r="AH64" s="12">
        <f t="shared" si="182"/>
        <v>60000</v>
      </c>
      <c r="AI64" s="12">
        <f t="shared" si="20"/>
        <v>0</v>
      </c>
      <c r="AJ64" s="12">
        <f t="shared" si="21"/>
        <v>60000</v>
      </c>
      <c r="AK64" s="12">
        <f t="shared" si="22"/>
        <v>0</v>
      </c>
      <c r="AL64" s="12">
        <f t="shared" si="182"/>
        <v>0</v>
      </c>
      <c r="AM64" s="12">
        <f t="shared" si="182"/>
        <v>0</v>
      </c>
      <c r="AN64" s="12">
        <f t="shared" si="182"/>
        <v>0</v>
      </c>
      <c r="AO64" s="12">
        <f t="shared" si="182"/>
        <v>0</v>
      </c>
      <c r="AP64" s="12">
        <f t="shared" si="182"/>
        <v>60000</v>
      </c>
      <c r="AQ64" s="12">
        <f t="shared" si="24"/>
        <v>0</v>
      </c>
      <c r="AR64" s="12">
        <f t="shared" si="25"/>
        <v>60000</v>
      </c>
      <c r="AS64" s="12">
        <f t="shared" si="26"/>
        <v>0</v>
      </c>
      <c r="AT64" s="12">
        <f t="shared" si="182"/>
        <v>0</v>
      </c>
      <c r="AU64" s="12">
        <f t="shared" si="182"/>
        <v>0</v>
      </c>
      <c r="AV64" s="12">
        <f t="shared" si="182"/>
        <v>0</v>
      </c>
      <c r="AW64" s="12">
        <f t="shared" si="182"/>
        <v>0</v>
      </c>
      <c r="AX64" s="12">
        <f t="shared" si="182"/>
        <v>60000</v>
      </c>
      <c r="AY64" s="12">
        <f t="shared" si="28"/>
        <v>0</v>
      </c>
      <c r="AZ64" s="12">
        <f t="shared" si="29"/>
        <v>60000</v>
      </c>
      <c r="BA64" s="12">
        <f t="shared" si="30"/>
        <v>0</v>
      </c>
      <c r="BB64" s="12">
        <f t="shared" si="3"/>
        <v>0</v>
      </c>
      <c r="BC64" s="12">
        <f t="shared" si="11"/>
        <v>0</v>
      </c>
      <c r="BD64" s="12">
        <v>0</v>
      </c>
      <c r="BE64" s="12">
        <v>0</v>
      </c>
    </row>
    <row r="65" spans="1:57" hidden="1" x14ac:dyDescent="0.25">
      <c r="A65" s="6" t="s">
        <v>30</v>
      </c>
      <c r="B65" s="6"/>
      <c r="C65" s="6"/>
      <c r="D65" s="6"/>
      <c r="E65" s="9">
        <v>851</v>
      </c>
      <c r="F65" s="11" t="s">
        <v>16</v>
      </c>
      <c r="G65" s="11" t="s">
        <v>44</v>
      </c>
      <c r="H65" s="10" t="s">
        <v>145</v>
      </c>
      <c r="I65" s="10" t="s">
        <v>31</v>
      </c>
      <c r="J65" s="12">
        <f t="shared" si="182"/>
        <v>0</v>
      </c>
      <c r="K65" s="12">
        <f t="shared" si="182"/>
        <v>0</v>
      </c>
      <c r="L65" s="12">
        <f t="shared" si="182"/>
        <v>0</v>
      </c>
      <c r="M65" s="12">
        <f t="shared" si="182"/>
        <v>0</v>
      </c>
      <c r="N65" s="12">
        <f t="shared" si="182"/>
        <v>60000</v>
      </c>
      <c r="O65" s="12">
        <f t="shared" si="182"/>
        <v>0</v>
      </c>
      <c r="P65" s="12">
        <f t="shared" si="182"/>
        <v>60000</v>
      </c>
      <c r="Q65" s="12">
        <f t="shared" si="182"/>
        <v>0</v>
      </c>
      <c r="R65" s="12">
        <f t="shared" si="182"/>
        <v>60000</v>
      </c>
      <c r="S65" s="12">
        <f t="shared" ref="S65:U65" si="200">S66</f>
        <v>0</v>
      </c>
      <c r="T65" s="12">
        <f t="shared" si="200"/>
        <v>60000</v>
      </c>
      <c r="U65" s="12">
        <f t="shared" si="200"/>
        <v>0</v>
      </c>
      <c r="V65" s="12">
        <f t="shared" si="182"/>
        <v>0</v>
      </c>
      <c r="W65" s="12">
        <f t="shared" si="182"/>
        <v>0</v>
      </c>
      <c r="X65" s="12">
        <f t="shared" si="182"/>
        <v>0</v>
      </c>
      <c r="Y65" s="12">
        <f t="shared" si="182"/>
        <v>0</v>
      </c>
      <c r="Z65" s="12">
        <f t="shared" si="182"/>
        <v>60000</v>
      </c>
      <c r="AA65" s="12">
        <f t="shared" si="16"/>
        <v>0</v>
      </c>
      <c r="AB65" s="12">
        <f t="shared" si="17"/>
        <v>60000</v>
      </c>
      <c r="AC65" s="12">
        <f t="shared" si="18"/>
        <v>0</v>
      </c>
      <c r="AD65" s="12">
        <f t="shared" si="182"/>
        <v>0</v>
      </c>
      <c r="AE65" s="12">
        <f t="shared" si="182"/>
        <v>0</v>
      </c>
      <c r="AF65" s="12">
        <f t="shared" si="182"/>
        <v>0</v>
      </c>
      <c r="AG65" s="12">
        <f t="shared" si="182"/>
        <v>0</v>
      </c>
      <c r="AH65" s="12">
        <f t="shared" si="182"/>
        <v>60000</v>
      </c>
      <c r="AI65" s="12">
        <f t="shared" si="20"/>
        <v>0</v>
      </c>
      <c r="AJ65" s="12">
        <f t="shared" si="21"/>
        <v>60000</v>
      </c>
      <c r="AK65" s="12">
        <f t="shared" si="22"/>
        <v>0</v>
      </c>
      <c r="AL65" s="12">
        <f t="shared" si="182"/>
        <v>0</v>
      </c>
      <c r="AM65" s="12">
        <f t="shared" si="182"/>
        <v>0</v>
      </c>
      <c r="AN65" s="12">
        <f t="shared" si="182"/>
        <v>0</v>
      </c>
      <c r="AO65" s="12">
        <f t="shared" si="182"/>
        <v>0</v>
      </c>
      <c r="AP65" s="12">
        <f t="shared" si="182"/>
        <v>60000</v>
      </c>
      <c r="AQ65" s="12">
        <f t="shared" si="24"/>
        <v>0</v>
      </c>
      <c r="AR65" s="12">
        <f t="shared" si="25"/>
        <v>60000</v>
      </c>
      <c r="AS65" s="12">
        <f t="shared" si="26"/>
        <v>0</v>
      </c>
      <c r="AT65" s="12">
        <f t="shared" si="182"/>
        <v>0</v>
      </c>
      <c r="AU65" s="12">
        <f t="shared" si="182"/>
        <v>0</v>
      </c>
      <c r="AV65" s="12">
        <f t="shared" si="182"/>
        <v>0</v>
      </c>
      <c r="AW65" s="12">
        <f t="shared" si="182"/>
        <v>0</v>
      </c>
      <c r="AX65" s="12">
        <f t="shared" si="182"/>
        <v>60000</v>
      </c>
      <c r="AY65" s="12">
        <f t="shared" si="28"/>
        <v>0</v>
      </c>
      <c r="AZ65" s="12">
        <f t="shared" si="29"/>
        <v>60000</v>
      </c>
      <c r="BA65" s="12">
        <f t="shared" si="30"/>
        <v>0</v>
      </c>
      <c r="BB65" s="12">
        <f t="shared" si="3"/>
        <v>0</v>
      </c>
      <c r="BC65" s="12">
        <f t="shared" si="11"/>
        <v>0</v>
      </c>
      <c r="BD65" s="12">
        <v>0</v>
      </c>
      <c r="BE65" s="12">
        <v>0</v>
      </c>
    </row>
    <row r="66" spans="1:57" hidden="1" x14ac:dyDescent="0.25">
      <c r="A66" s="6" t="s">
        <v>396</v>
      </c>
      <c r="B66" s="6"/>
      <c r="C66" s="6"/>
      <c r="D66" s="6"/>
      <c r="E66" s="9">
        <v>851</v>
      </c>
      <c r="F66" s="11" t="s">
        <v>16</v>
      </c>
      <c r="G66" s="11" t="s">
        <v>44</v>
      </c>
      <c r="H66" s="10" t="s">
        <v>145</v>
      </c>
      <c r="I66" s="10" t="s">
        <v>395</v>
      </c>
      <c r="J66" s="12"/>
      <c r="K66" s="12"/>
      <c r="L66" s="12"/>
      <c r="M66" s="12"/>
      <c r="N66" s="12">
        <v>60000</v>
      </c>
      <c r="O66" s="12"/>
      <c r="P66" s="12">
        <f>N66</f>
        <v>60000</v>
      </c>
      <c r="Q66" s="12"/>
      <c r="R66" s="12">
        <f>J66+N66</f>
        <v>60000</v>
      </c>
      <c r="S66" s="12"/>
      <c r="T66" s="12">
        <f>R66</f>
        <v>60000</v>
      </c>
      <c r="U66" s="12"/>
      <c r="V66" s="12"/>
      <c r="W66" s="12"/>
      <c r="X66" s="12">
        <f>V66</f>
        <v>0</v>
      </c>
      <c r="Y66" s="12"/>
      <c r="Z66" s="12">
        <f>R66+V66</f>
        <v>60000</v>
      </c>
      <c r="AA66" s="12">
        <f t="shared" si="16"/>
        <v>0</v>
      </c>
      <c r="AB66" s="12">
        <f t="shared" si="17"/>
        <v>60000</v>
      </c>
      <c r="AC66" s="12">
        <f t="shared" si="18"/>
        <v>0</v>
      </c>
      <c r="AD66" s="12"/>
      <c r="AE66" s="12"/>
      <c r="AF66" s="12">
        <f>AD66</f>
        <v>0</v>
      </c>
      <c r="AG66" s="12"/>
      <c r="AH66" s="12">
        <f>Z66+AD66</f>
        <v>60000</v>
      </c>
      <c r="AI66" s="12">
        <f t="shared" si="20"/>
        <v>0</v>
      </c>
      <c r="AJ66" s="12">
        <f t="shared" si="21"/>
        <v>60000</v>
      </c>
      <c r="AK66" s="12">
        <f t="shared" si="22"/>
        <v>0</v>
      </c>
      <c r="AL66" s="12"/>
      <c r="AM66" s="12"/>
      <c r="AN66" s="12">
        <f>AL66</f>
        <v>0</v>
      </c>
      <c r="AO66" s="12"/>
      <c r="AP66" s="12">
        <f>AH66+AL66</f>
        <v>60000</v>
      </c>
      <c r="AQ66" s="12">
        <f t="shared" si="24"/>
        <v>0</v>
      </c>
      <c r="AR66" s="12">
        <f t="shared" si="25"/>
        <v>60000</v>
      </c>
      <c r="AS66" s="12">
        <f t="shared" si="26"/>
        <v>0</v>
      </c>
      <c r="AT66" s="12"/>
      <c r="AU66" s="12"/>
      <c r="AV66" s="12">
        <f>AT66</f>
        <v>0</v>
      </c>
      <c r="AW66" s="12"/>
      <c r="AX66" s="12">
        <f>AP66+AT66</f>
        <v>60000</v>
      </c>
      <c r="AY66" s="12">
        <f t="shared" si="28"/>
        <v>0</v>
      </c>
      <c r="AZ66" s="12">
        <f t="shared" si="29"/>
        <v>60000</v>
      </c>
      <c r="BA66" s="12">
        <f t="shared" si="30"/>
        <v>0</v>
      </c>
      <c r="BB66" s="12">
        <f t="shared" si="3"/>
        <v>0</v>
      </c>
      <c r="BC66" s="12">
        <f t="shared" si="11"/>
        <v>0</v>
      </c>
      <c r="BD66" s="12">
        <v>0</v>
      </c>
      <c r="BE66" s="12">
        <v>0</v>
      </c>
    </row>
    <row r="67" spans="1:57" s="30" customFormat="1" x14ac:dyDescent="0.25">
      <c r="A67" s="26" t="s">
        <v>60</v>
      </c>
      <c r="B67" s="27"/>
      <c r="C67" s="27"/>
      <c r="D67" s="27"/>
      <c r="E67" s="33">
        <v>851</v>
      </c>
      <c r="F67" s="28" t="s">
        <v>61</v>
      </c>
      <c r="G67" s="28"/>
      <c r="H67" s="28"/>
      <c r="I67" s="28"/>
      <c r="J67" s="29">
        <f t="shared" ref="J67:AX68" si="201">J68</f>
        <v>1279979</v>
      </c>
      <c r="K67" s="29">
        <f t="shared" si="201"/>
        <v>799987</v>
      </c>
      <c r="L67" s="29">
        <f t="shared" si="201"/>
        <v>0</v>
      </c>
      <c r="M67" s="29">
        <f t="shared" si="201"/>
        <v>479992</v>
      </c>
      <c r="N67" s="29">
        <f t="shared" si="201"/>
        <v>0</v>
      </c>
      <c r="O67" s="29">
        <f t="shared" si="201"/>
        <v>0</v>
      </c>
      <c r="P67" s="29">
        <f t="shared" si="201"/>
        <v>0</v>
      </c>
      <c r="Q67" s="29">
        <f t="shared" si="201"/>
        <v>0</v>
      </c>
      <c r="R67" s="29">
        <f t="shared" si="201"/>
        <v>1279979</v>
      </c>
      <c r="S67" s="29">
        <f t="shared" si="201"/>
        <v>799987</v>
      </c>
      <c r="T67" s="29">
        <f t="shared" si="201"/>
        <v>0</v>
      </c>
      <c r="U67" s="29">
        <f t="shared" si="201"/>
        <v>479992</v>
      </c>
      <c r="V67" s="29">
        <f t="shared" si="201"/>
        <v>0</v>
      </c>
      <c r="W67" s="29">
        <f t="shared" si="201"/>
        <v>0</v>
      </c>
      <c r="X67" s="29">
        <f t="shared" si="201"/>
        <v>0</v>
      </c>
      <c r="Y67" s="29">
        <f t="shared" si="201"/>
        <v>0</v>
      </c>
      <c r="Z67" s="29">
        <f t="shared" si="201"/>
        <v>1279979</v>
      </c>
      <c r="AA67" s="12">
        <f t="shared" si="16"/>
        <v>799987</v>
      </c>
      <c r="AB67" s="12">
        <f t="shared" si="17"/>
        <v>0</v>
      </c>
      <c r="AC67" s="12">
        <f t="shared" si="18"/>
        <v>479992</v>
      </c>
      <c r="AD67" s="29">
        <f t="shared" si="201"/>
        <v>0</v>
      </c>
      <c r="AE67" s="29">
        <f t="shared" si="201"/>
        <v>0</v>
      </c>
      <c r="AF67" s="29">
        <f t="shared" si="201"/>
        <v>0</v>
      </c>
      <c r="AG67" s="29">
        <f t="shared" si="201"/>
        <v>0</v>
      </c>
      <c r="AH67" s="29">
        <f t="shared" si="201"/>
        <v>1279979</v>
      </c>
      <c r="AI67" s="12">
        <f t="shared" si="20"/>
        <v>799987</v>
      </c>
      <c r="AJ67" s="12">
        <f t="shared" si="21"/>
        <v>0</v>
      </c>
      <c r="AK67" s="12">
        <f t="shared" si="22"/>
        <v>479992</v>
      </c>
      <c r="AL67" s="29">
        <f t="shared" si="201"/>
        <v>0</v>
      </c>
      <c r="AM67" s="29">
        <f t="shared" si="201"/>
        <v>0</v>
      </c>
      <c r="AN67" s="29">
        <f t="shared" si="201"/>
        <v>0</v>
      </c>
      <c r="AO67" s="29">
        <f t="shared" si="201"/>
        <v>0</v>
      </c>
      <c r="AP67" s="29">
        <f t="shared" si="201"/>
        <v>1279979</v>
      </c>
      <c r="AQ67" s="12">
        <f t="shared" si="24"/>
        <v>799987</v>
      </c>
      <c r="AR67" s="12">
        <f t="shared" si="25"/>
        <v>0</v>
      </c>
      <c r="AS67" s="12">
        <f t="shared" si="26"/>
        <v>479992</v>
      </c>
      <c r="AT67" s="29">
        <f t="shared" si="201"/>
        <v>175272</v>
      </c>
      <c r="AU67" s="29">
        <f t="shared" si="201"/>
        <v>109546</v>
      </c>
      <c r="AV67" s="29">
        <f t="shared" si="201"/>
        <v>0</v>
      </c>
      <c r="AW67" s="29">
        <f t="shared" si="201"/>
        <v>65726</v>
      </c>
      <c r="AX67" s="29">
        <f t="shared" si="201"/>
        <v>1455251</v>
      </c>
      <c r="AY67" s="12">
        <f t="shared" si="28"/>
        <v>909533</v>
      </c>
      <c r="AZ67" s="12">
        <f t="shared" si="29"/>
        <v>0</v>
      </c>
      <c r="BA67" s="12">
        <f t="shared" si="30"/>
        <v>545718</v>
      </c>
      <c r="BB67" s="12">
        <f t="shared" si="3"/>
        <v>0</v>
      </c>
      <c r="BC67" s="12">
        <f t="shared" si="11"/>
        <v>0</v>
      </c>
      <c r="BD67" s="12">
        <v>0</v>
      </c>
      <c r="BE67" s="12">
        <v>0</v>
      </c>
    </row>
    <row r="68" spans="1:57" s="34" customFormat="1" ht="31.5" x14ac:dyDescent="0.25">
      <c r="A68" s="26" t="s">
        <v>62</v>
      </c>
      <c r="B68" s="2"/>
      <c r="C68" s="2"/>
      <c r="D68" s="2"/>
      <c r="E68" s="33">
        <v>851</v>
      </c>
      <c r="F68" s="28" t="s">
        <v>61</v>
      </c>
      <c r="G68" s="28" t="s">
        <v>63</v>
      </c>
      <c r="H68" s="28"/>
      <c r="I68" s="28"/>
      <c r="J68" s="29">
        <f t="shared" si="201"/>
        <v>1279979</v>
      </c>
      <c r="K68" s="29">
        <f t="shared" si="201"/>
        <v>799987</v>
      </c>
      <c r="L68" s="29">
        <f t="shared" si="201"/>
        <v>0</v>
      </c>
      <c r="M68" s="29">
        <f t="shared" si="201"/>
        <v>479992</v>
      </c>
      <c r="N68" s="29">
        <f t="shared" si="201"/>
        <v>0</v>
      </c>
      <c r="O68" s="29">
        <f t="shared" si="201"/>
        <v>0</v>
      </c>
      <c r="P68" s="29">
        <f t="shared" si="201"/>
        <v>0</v>
      </c>
      <c r="Q68" s="29">
        <f t="shared" si="201"/>
        <v>0</v>
      </c>
      <c r="R68" s="29">
        <f t="shared" si="201"/>
        <v>1279979</v>
      </c>
      <c r="S68" s="29">
        <f t="shared" si="201"/>
        <v>799987</v>
      </c>
      <c r="T68" s="29">
        <f t="shared" si="201"/>
        <v>0</v>
      </c>
      <c r="U68" s="29">
        <f t="shared" si="201"/>
        <v>479992</v>
      </c>
      <c r="V68" s="29">
        <f t="shared" si="201"/>
        <v>0</v>
      </c>
      <c r="W68" s="29">
        <f t="shared" si="201"/>
        <v>0</v>
      </c>
      <c r="X68" s="29">
        <f t="shared" si="201"/>
        <v>0</v>
      </c>
      <c r="Y68" s="29">
        <f t="shared" si="201"/>
        <v>0</v>
      </c>
      <c r="Z68" s="29">
        <f t="shared" si="201"/>
        <v>1279979</v>
      </c>
      <c r="AA68" s="12">
        <f t="shared" si="16"/>
        <v>799987</v>
      </c>
      <c r="AB68" s="12">
        <f t="shared" si="17"/>
        <v>0</v>
      </c>
      <c r="AC68" s="12">
        <f t="shared" si="18"/>
        <v>479992</v>
      </c>
      <c r="AD68" s="29">
        <f t="shared" si="201"/>
        <v>0</v>
      </c>
      <c r="AE68" s="29">
        <f t="shared" si="201"/>
        <v>0</v>
      </c>
      <c r="AF68" s="29">
        <f t="shared" si="201"/>
        <v>0</v>
      </c>
      <c r="AG68" s="29">
        <f t="shared" si="201"/>
        <v>0</v>
      </c>
      <c r="AH68" s="29">
        <f t="shared" si="201"/>
        <v>1279979</v>
      </c>
      <c r="AI68" s="12">
        <f t="shared" si="20"/>
        <v>799987</v>
      </c>
      <c r="AJ68" s="12">
        <f t="shared" si="21"/>
        <v>0</v>
      </c>
      <c r="AK68" s="12">
        <f t="shared" si="22"/>
        <v>479992</v>
      </c>
      <c r="AL68" s="29">
        <f t="shared" si="201"/>
        <v>0</v>
      </c>
      <c r="AM68" s="29">
        <f t="shared" si="201"/>
        <v>0</v>
      </c>
      <c r="AN68" s="29">
        <f t="shared" si="201"/>
        <v>0</v>
      </c>
      <c r="AO68" s="29">
        <f t="shared" si="201"/>
        <v>0</v>
      </c>
      <c r="AP68" s="29">
        <f t="shared" si="201"/>
        <v>1279979</v>
      </c>
      <c r="AQ68" s="12">
        <f t="shared" si="24"/>
        <v>799987</v>
      </c>
      <c r="AR68" s="12">
        <f t="shared" si="25"/>
        <v>0</v>
      </c>
      <c r="AS68" s="12">
        <f t="shared" si="26"/>
        <v>479992</v>
      </c>
      <c r="AT68" s="29">
        <f t="shared" si="201"/>
        <v>175272</v>
      </c>
      <c r="AU68" s="29">
        <f t="shared" si="201"/>
        <v>109546</v>
      </c>
      <c r="AV68" s="29">
        <f t="shared" si="201"/>
        <v>0</v>
      </c>
      <c r="AW68" s="29">
        <f t="shared" si="201"/>
        <v>65726</v>
      </c>
      <c r="AX68" s="29">
        <f t="shared" si="201"/>
        <v>1455251</v>
      </c>
      <c r="AY68" s="12">
        <f t="shared" si="28"/>
        <v>909533</v>
      </c>
      <c r="AZ68" s="12">
        <f t="shared" si="29"/>
        <v>0</v>
      </c>
      <c r="BA68" s="12">
        <f t="shared" si="30"/>
        <v>545718</v>
      </c>
      <c r="BB68" s="12">
        <f t="shared" si="3"/>
        <v>0</v>
      </c>
      <c r="BC68" s="12">
        <f t="shared" si="11"/>
        <v>0</v>
      </c>
      <c r="BD68" s="12">
        <v>0</v>
      </c>
      <c r="BE68" s="12">
        <v>0</v>
      </c>
    </row>
    <row r="69" spans="1:57" s="16" customFormat="1" ht="47.25" x14ac:dyDescent="0.25">
      <c r="A69" s="31" t="s">
        <v>64</v>
      </c>
      <c r="B69" s="4"/>
      <c r="C69" s="4"/>
      <c r="D69" s="4"/>
      <c r="E69" s="33">
        <v>851</v>
      </c>
      <c r="F69" s="9" t="s">
        <v>61</v>
      </c>
      <c r="G69" s="9" t="s">
        <v>63</v>
      </c>
      <c r="H69" s="9" t="s">
        <v>65</v>
      </c>
      <c r="I69" s="9" t="s">
        <v>66</v>
      </c>
      <c r="J69" s="12">
        <f t="shared" ref="J69" si="202">J70+J72+J74</f>
        <v>1279979</v>
      </c>
      <c r="K69" s="12">
        <f t="shared" ref="K69:R69" si="203">K70+K72+K74</f>
        <v>799987</v>
      </c>
      <c r="L69" s="12">
        <f t="shared" si="203"/>
        <v>0</v>
      </c>
      <c r="M69" s="12">
        <f t="shared" si="203"/>
        <v>479992</v>
      </c>
      <c r="N69" s="12">
        <f t="shared" si="203"/>
        <v>0</v>
      </c>
      <c r="O69" s="12">
        <f t="shared" si="203"/>
        <v>0</v>
      </c>
      <c r="P69" s="12">
        <f t="shared" si="203"/>
        <v>0</v>
      </c>
      <c r="Q69" s="12">
        <f t="shared" si="203"/>
        <v>0</v>
      </c>
      <c r="R69" s="12">
        <f t="shared" si="203"/>
        <v>1279979</v>
      </c>
      <c r="S69" s="12">
        <f t="shared" ref="S69:Z69" si="204">S70+S72+S74</f>
        <v>799987</v>
      </c>
      <c r="T69" s="12">
        <f t="shared" si="204"/>
        <v>0</v>
      </c>
      <c r="U69" s="12">
        <f t="shared" si="204"/>
        <v>479992</v>
      </c>
      <c r="V69" s="12">
        <f t="shared" si="204"/>
        <v>0</v>
      </c>
      <c r="W69" s="12">
        <f t="shared" si="204"/>
        <v>0</v>
      </c>
      <c r="X69" s="12">
        <f t="shared" si="204"/>
        <v>0</v>
      </c>
      <c r="Y69" s="12">
        <f t="shared" si="204"/>
        <v>0</v>
      </c>
      <c r="Z69" s="12">
        <f t="shared" si="204"/>
        <v>1279979</v>
      </c>
      <c r="AA69" s="12">
        <f t="shared" si="16"/>
        <v>799987</v>
      </c>
      <c r="AB69" s="12">
        <f t="shared" si="17"/>
        <v>0</v>
      </c>
      <c r="AC69" s="12">
        <f t="shared" si="18"/>
        <v>479992</v>
      </c>
      <c r="AD69" s="12">
        <f t="shared" ref="AD69:AH69" si="205">AD70+AD72+AD74</f>
        <v>0</v>
      </c>
      <c r="AE69" s="12">
        <f t="shared" si="205"/>
        <v>0</v>
      </c>
      <c r="AF69" s="12">
        <f t="shared" si="205"/>
        <v>0</v>
      </c>
      <c r="AG69" s="12">
        <f t="shared" si="205"/>
        <v>0</v>
      </c>
      <c r="AH69" s="12">
        <f t="shared" si="205"/>
        <v>1279979</v>
      </c>
      <c r="AI69" s="12">
        <f t="shared" si="20"/>
        <v>799987</v>
      </c>
      <c r="AJ69" s="12">
        <f t="shared" si="21"/>
        <v>0</v>
      </c>
      <c r="AK69" s="12">
        <f t="shared" si="22"/>
        <v>479992</v>
      </c>
      <c r="AL69" s="12">
        <f t="shared" ref="AL69:AP69" si="206">AL70+AL72+AL74</f>
        <v>0</v>
      </c>
      <c r="AM69" s="12">
        <f t="shared" si="206"/>
        <v>0</v>
      </c>
      <c r="AN69" s="12">
        <f t="shared" si="206"/>
        <v>0</v>
      </c>
      <c r="AO69" s="12">
        <f t="shared" si="206"/>
        <v>0</v>
      </c>
      <c r="AP69" s="12">
        <f t="shared" si="206"/>
        <v>1279979</v>
      </c>
      <c r="AQ69" s="12">
        <f t="shared" si="24"/>
        <v>799987</v>
      </c>
      <c r="AR69" s="12">
        <f t="shared" si="25"/>
        <v>0</v>
      </c>
      <c r="AS69" s="12">
        <f t="shared" si="26"/>
        <v>479992</v>
      </c>
      <c r="AT69" s="12">
        <f t="shared" ref="AT69:AX69" si="207">AT70+AT72+AT74</f>
        <v>175272</v>
      </c>
      <c r="AU69" s="12">
        <f t="shared" si="207"/>
        <v>109546</v>
      </c>
      <c r="AV69" s="12">
        <f t="shared" si="207"/>
        <v>0</v>
      </c>
      <c r="AW69" s="12">
        <f t="shared" si="207"/>
        <v>65726</v>
      </c>
      <c r="AX69" s="12">
        <f t="shared" si="207"/>
        <v>1455251</v>
      </c>
      <c r="AY69" s="12">
        <f t="shared" si="28"/>
        <v>909533</v>
      </c>
      <c r="AZ69" s="12">
        <f t="shared" si="29"/>
        <v>0</v>
      </c>
      <c r="BA69" s="12">
        <f t="shared" si="30"/>
        <v>545718</v>
      </c>
      <c r="BB69" s="12">
        <f t="shared" si="3"/>
        <v>0</v>
      </c>
      <c r="BC69" s="12">
        <f t="shared" si="11"/>
        <v>0</v>
      </c>
      <c r="BD69" s="12">
        <v>0</v>
      </c>
      <c r="BE69" s="12">
        <v>0</v>
      </c>
    </row>
    <row r="70" spans="1:57" ht="96.75" customHeight="1" x14ac:dyDescent="0.25">
      <c r="A70" s="4" t="s">
        <v>21</v>
      </c>
      <c r="B70" s="9"/>
      <c r="C70" s="9"/>
      <c r="D70" s="9"/>
      <c r="E70" s="9">
        <v>851</v>
      </c>
      <c r="F70" s="11" t="s">
        <v>61</v>
      </c>
      <c r="G70" s="11" t="s">
        <v>63</v>
      </c>
      <c r="H70" s="9" t="s">
        <v>65</v>
      </c>
      <c r="I70" s="11" t="s">
        <v>23</v>
      </c>
      <c r="J70" s="12">
        <f t="shared" ref="J70:AX70" si="208">J71</f>
        <v>458049</v>
      </c>
      <c r="K70" s="12">
        <f t="shared" si="208"/>
        <v>0</v>
      </c>
      <c r="L70" s="12">
        <f t="shared" si="208"/>
        <v>0</v>
      </c>
      <c r="M70" s="12">
        <f t="shared" si="208"/>
        <v>458049</v>
      </c>
      <c r="N70" s="12">
        <f t="shared" si="208"/>
        <v>0</v>
      </c>
      <c r="O70" s="12">
        <f t="shared" si="208"/>
        <v>0</v>
      </c>
      <c r="P70" s="12">
        <f t="shared" si="208"/>
        <v>0</v>
      </c>
      <c r="Q70" s="12">
        <f t="shared" si="208"/>
        <v>0</v>
      </c>
      <c r="R70" s="12">
        <f t="shared" si="208"/>
        <v>458049</v>
      </c>
      <c r="S70" s="12">
        <f t="shared" si="208"/>
        <v>0</v>
      </c>
      <c r="T70" s="12">
        <f t="shared" si="208"/>
        <v>0</v>
      </c>
      <c r="U70" s="12">
        <f t="shared" si="208"/>
        <v>458049</v>
      </c>
      <c r="V70" s="12">
        <f t="shared" si="208"/>
        <v>0</v>
      </c>
      <c r="W70" s="12">
        <f t="shared" si="208"/>
        <v>0</v>
      </c>
      <c r="X70" s="12">
        <f t="shared" si="208"/>
        <v>0</v>
      </c>
      <c r="Y70" s="12">
        <f t="shared" si="208"/>
        <v>0</v>
      </c>
      <c r="Z70" s="12">
        <f t="shared" si="208"/>
        <v>458049</v>
      </c>
      <c r="AA70" s="12">
        <f t="shared" si="16"/>
        <v>0</v>
      </c>
      <c r="AB70" s="12">
        <f t="shared" si="17"/>
        <v>0</v>
      </c>
      <c r="AC70" s="12">
        <f t="shared" si="18"/>
        <v>458049</v>
      </c>
      <c r="AD70" s="12">
        <f t="shared" si="208"/>
        <v>0</v>
      </c>
      <c r="AE70" s="12">
        <f t="shared" si="208"/>
        <v>0</v>
      </c>
      <c r="AF70" s="12">
        <f t="shared" si="208"/>
        <v>0</v>
      </c>
      <c r="AG70" s="12">
        <f t="shared" si="208"/>
        <v>0</v>
      </c>
      <c r="AH70" s="12">
        <f t="shared" si="208"/>
        <v>458049</v>
      </c>
      <c r="AI70" s="12">
        <f t="shared" si="20"/>
        <v>0</v>
      </c>
      <c r="AJ70" s="12">
        <f t="shared" si="21"/>
        <v>0</v>
      </c>
      <c r="AK70" s="12">
        <f t="shared" si="22"/>
        <v>458049</v>
      </c>
      <c r="AL70" s="12">
        <f t="shared" si="208"/>
        <v>0</v>
      </c>
      <c r="AM70" s="12">
        <f t="shared" si="208"/>
        <v>0</v>
      </c>
      <c r="AN70" s="12">
        <f t="shared" si="208"/>
        <v>0</v>
      </c>
      <c r="AO70" s="12">
        <f t="shared" si="208"/>
        <v>0</v>
      </c>
      <c r="AP70" s="12">
        <f t="shared" si="208"/>
        <v>458049</v>
      </c>
      <c r="AQ70" s="12">
        <f t="shared" si="24"/>
        <v>0</v>
      </c>
      <c r="AR70" s="12">
        <f t="shared" si="25"/>
        <v>0</v>
      </c>
      <c r="AS70" s="12">
        <f t="shared" si="26"/>
        <v>458049</v>
      </c>
      <c r="AT70" s="12">
        <f t="shared" si="208"/>
        <v>60166.78</v>
      </c>
      <c r="AU70" s="12">
        <f t="shared" si="208"/>
        <v>0</v>
      </c>
      <c r="AV70" s="12">
        <f t="shared" si="208"/>
        <v>0</v>
      </c>
      <c r="AW70" s="12">
        <f t="shared" si="208"/>
        <v>60166.78</v>
      </c>
      <c r="AX70" s="12">
        <f t="shared" si="208"/>
        <v>518215.78</v>
      </c>
      <c r="AY70" s="12">
        <f t="shared" si="28"/>
        <v>0</v>
      </c>
      <c r="AZ70" s="12">
        <f t="shared" si="29"/>
        <v>0</v>
      </c>
      <c r="BA70" s="12">
        <f t="shared" si="30"/>
        <v>518215.78</v>
      </c>
      <c r="BB70" s="12">
        <f t="shared" si="3"/>
        <v>0</v>
      </c>
      <c r="BC70" s="12">
        <f t="shared" si="11"/>
        <v>0</v>
      </c>
      <c r="BD70" s="12">
        <v>0</v>
      </c>
      <c r="BE70" s="12">
        <v>0</v>
      </c>
    </row>
    <row r="71" spans="1:57" ht="47.25" x14ac:dyDescent="0.25">
      <c r="A71" s="4" t="s">
        <v>13</v>
      </c>
      <c r="B71" s="9"/>
      <c r="C71" s="9"/>
      <c r="D71" s="9"/>
      <c r="E71" s="9">
        <v>851</v>
      </c>
      <c r="F71" s="11" t="s">
        <v>61</v>
      </c>
      <c r="G71" s="11" t="s">
        <v>63</v>
      </c>
      <c r="H71" s="9" t="s">
        <v>65</v>
      </c>
      <c r="I71" s="11" t="s">
        <v>24</v>
      </c>
      <c r="J71" s="12">
        <v>458049</v>
      </c>
      <c r="K71" s="12"/>
      <c r="L71" s="12"/>
      <c r="M71" s="12">
        <f>J71</f>
        <v>458049</v>
      </c>
      <c r="N71" s="12"/>
      <c r="O71" s="12"/>
      <c r="P71" s="12"/>
      <c r="Q71" s="12">
        <f>N71</f>
        <v>0</v>
      </c>
      <c r="R71" s="12">
        <f t="shared" si="32"/>
        <v>458049</v>
      </c>
      <c r="S71" s="12"/>
      <c r="T71" s="12"/>
      <c r="U71" s="12">
        <f>R71</f>
        <v>458049</v>
      </c>
      <c r="V71" s="12"/>
      <c r="W71" s="12"/>
      <c r="X71" s="12"/>
      <c r="Y71" s="12">
        <f>V71</f>
        <v>0</v>
      </c>
      <c r="Z71" s="12">
        <f t="shared" ref="Z71" si="209">R71+V71</f>
        <v>458049</v>
      </c>
      <c r="AA71" s="12">
        <f t="shared" si="16"/>
        <v>0</v>
      </c>
      <c r="AB71" s="12">
        <f t="shared" si="17"/>
        <v>0</v>
      </c>
      <c r="AC71" s="12">
        <f t="shared" si="18"/>
        <v>458049</v>
      </c>
      <c r="AD71" s="12"/>
      <c r="AE71" s="12"/>
      <c r="AF71" s="12"/>
      <c r="AG71" s="12">
        <f>AD71</f>
        <v>0</v>
      </c>
      <c r="AH71" s="12">
        <f t="shared" ref="AH71" si="210">Z71+AD71</f>
        <v>458049</v>
      </c>
      <c r="AI71" s="12">
        <f t="shared" si="20"/>
        <v>0</v>
      </c>
      <c r="AJ71" s="12">
        <f t="shared" si="21"/>
        <v>0</v>
      </c>
      <c r="AK71" s="12">
        <f t="shared" si="22"/>
        <v>458049</v>
      </c>
      <c r="AL71" s="12"/>
      <c r="AM71" s="12"/>
      <c r="AN71" s="12"/>
      <c r="AO71" s="12">
        <f>AL71</f>
        <v>0</v>
      </c>
      <c r="AP71" s="12">
        <f t="shared" ref="AP71" si="211">AH71+AL71</f>
        <v>458049</v>
      </c>
      <c r="AQ71" s="12">
        <f t="shared" si="24"/>
        <v>0</v>
      </c>
      <c r="AR71" s="12">
        <f t="shared" si="25"/>
        <v>0</v>
      </c>
      <c r="AS71" s="12">
        <f t="shared" si="26"/>
        <v>458049</v>
      </c>
      <c r="AT71" s="12">
        <f>44652+13484.9+2029.88</f>
        <v>60166.78</v>
      </c>
      <c r="AU71" s="12"/>
      <c r="AV71" s="12"/>
      <c r="AW71" s="12">
        <f>AT71</f>
        <v>60166.78</v>
      </c>
      <c r="AX71" s="12">
        <f t="shared" ref="AX71" si="212">AP71+AT71</f>
        <v>518215.78</v>
      </c>
      <c r="AY71" s="12">
        <f t="shared" si="28"/>
        <v>0</v>
      </c>
      <c r="AZ71" s="12">
        <f t="shared" si="29"/>
        <v>0</v>
      </c>
      <c r="BA71" s="12">
        <f t="shared" si="30"/>
        <v>518215.78</v>
      </c>
      <c r="BB71" s="12">
        <f t="shared" si="3"/>
        <v>0</v>
      </c>
      <c r="BC71" s="12">
        <f t="shared" si="11"/>
        <v>0</v>
      </c>
      <c r="BD71" s="12">
        <v>0</v>
      </c>
      <c r="BE71" s="12">
        <v>0</v>
      </c>
    </row>
    <row r="72" spans="1:57" ht="47.25" x14ac:dyDescent="0.25">
      <c r="A72" s="6" t="s">
        <v>27</v>
      </c>
      <c r="B72" s="9"/>
      <c r="C72" s="9"/>
      <c r="D72" s="9"/>
      <c r="E72" s="9">
        <v>851</v>
      </c>
      <c r="F72" s="11" t="s">
        <v>61</v>
      </c>
      <c r="G72" s="11" t="s">
        <v>63</v>
      </c>
      <c r="H72" s="9" t="s">
        <v>65</v>
      </c>
      <c r="I72" s="11" t="s">
        <v>28</v>
      </c>
      <c r="J72" s="12">
        <f t="shared" ref="J72:AX72" si="213">J73</f>
        <v>21943</v>
      </c>
      <c r="K72" s="12">
        <f t="shared" si="213"/>
        <v>0</v>
      </c>
      <c r="L72" s="12">
        <f t="shared" si="213"/>
        <v>0</v>
      </c>
      <c r="M72" s="12">
        <f t="shared" si="213"/>
        <v>21943</v>
      </c>
      <c r="N72" s="12">
        <f t="shared" si="213"/>
        <v>0</v>
      </c>
      <c r="O72" s="12">
        <f t="shared" si="213"/>
        <v>0</v>
      </c>
      <c r="P72" s="12">
        <f t="shared" si="213"/>
        <v>0</v>
      </c>
      <c r="Q72" s="12">
        <f t="shared" si="213"/>
        <v>0</v>
      </c>
      <c r="R72" s="12">
        <f t="shared" si="213"/>
        <v>21943</v>
      </c>
      <c r="S72" s="12">
        <f t="shared" si="213"/>
        <v>0</v>
      </c>
      <c r="T72" s="12">
        <f t="shared" si="213"/>
        <v>0</v>
      </c>
      <c r="U72" s="12">
        <f t="shared" si="213"/>
        <v>21943</v>
      </c>
      <c r="V72" s="12">
        <f t="shared" si="213"/>
        <v>0</v>
      </c>
      <c r="W72" s="12">
        <f t="shared" si="213"/>
        <v>0</v>
      </c>
      <c r="X72" s="12">
        <f t="shared" si="213"/>
        <v>0</v>
      </c>
      <c r="Y72" s="12">
        <f t="shared" si="213"/>
        <v>0</v>
      </c>
      <c r="Z72" s="12">
        <f t="shared" si="213"/>
        <v>21943</v>
      </c>
      <c r="AA72" s="12">
        <f t="shared" si="16"/>
        <v>0</v>
      </c>
      <c r="AB72" s="12">
        <f t="shared" si="17"/>
        <v>0</v>
      </c>
      <c r="AC72" s="12">
        <f t="shared" si="18"/>
        <v>21943</v>
      </c>
      <c r="AD72" s="12">
        <f t="shared" si="213"/>
        <v>0</v>
      </c>
      <c r="AE72" s="12">
        <f t="shared" si="213"/>
        <v>0</v>
      </c>
      <c r="AF72" s="12">
        <f t="shared" si="213"/>
        <v>0</v>
      </c>
      <c r="AG72" s="12">
        <f t="shared" si="213"/>
        <v>0</v>
      </c>
      <c r="AH72" s="12">
        <f t="shared" si="213"/>
        <v>21943</v>
      </c>
      <c r="AI72" s="12">
        <f t="shared" si="20"/>
        <v>0</v>
      </c>
      <c r="AJ72" s="12">
        <f t="shared" si="21"/>
        <v>0</v>
      </c>
      <c r="AK72" s="12">
        <f t="shared" si="22"/>
        <v>21943</v>
      </c>
      <c r="AL72" s="12">
        <f t="shared" si="213"/>
        <v>0</v>
      </c>
      <c r="AM72" s="12">
        <f t="shared" si="213"/>
        <v>0</v>
      </c>
      <c r="AN72" s="12">
        <f t="shared" si="213"/>
        <v>0</v>
      </c>
      <c r="AO72" s="12">
        <f t="shared" si="213"/>
        <v>0</v>
      </c>
      <c r="AP72" s="12">
        <f t="shared" si="213"/>
        <v>21943</v>
      </c>
      <c r="AQ72" s="12">
        <f t="shared" si="24"/>
        <v>0</v>
      </c>
      <c r="AR72" s="12">
        <f t="shared" si="25"/>
        <v>0</v>
      </c>
      <c r="AS72" s="12">
        <f t="shared" si="26"/>
        <v>21943</v>
      </c>
      <c r="AT72" s="12">
        <f t="shared" si="213"/>
        <v>5559.22</v>
      </c>
      <c r="AU72" s="12">
        <f t="shared" si="213"/>
        <v>0</v>
      </c>
      <c r="AV72" s="12">
        <f t="shared" si="213"/>
        <v>0</v>
      </c>
      <c r="AW72" s="12">
        <f t="shared" si="213"/>
        <v>5559.22</v>
      </c>
      <c r="AX72" s="12">
        <f t="shared" si="213"/>
        <v>27502.22</v>
      </c>
      <c r="AY72" s="12">
        <f t="shared" si="28"/>
        <v>0</v>
      </c>
      <c r="AZ72" s="12">
        <f t="shared" si="29"/>
        <v>0</v>
      </c>
      <c r="BA72" s="12">
        <f t="shared" si="30"/>
        <v>27502.22</v>
      </c>
      <c r="BB72" s="12">
        <f t="shared" si="3"/>
        <v>0</v>
      </c>
      <c r="BC72" s="12">
        <f t="shared" si="11"/>
        <v>0</v>
      </c>
      <c r="BD72" s="12">
        <v>0</v>
      </c>
      <c r="BE72" s="12">
        <v>0</v>
      </c>
    </row>
    <row r="73" spans="1:57" ht="51" customHeight="1" x14ac:dyDescent="0.25">
      <c r="A73" s="6" t="s">
        <v>14</v>
      </c>
      <c r="B73" s="9"/>
      <c r="C73" s="9"/>
      <c r="D73" s="9"/>
      <c r="E73" s="9">
        <v>851</v>
      </c>
      <c r="F73" s="11" t="s">
        <v>61</v>
      </c>
      <c r="G73" s="11" t="s">
        <v>63</v>
      </c>
      <c r="H73" s="9" t="s">
        <v>65</v>
      </c>
      <c r="I73" s="11" t="s">
        <v>29</v>
      </c>
      <c r="J73" s="12">
        <v>21943</v>
      </c>
      <c r="K73" s="12"/>
      <c r="L73" s="12"/>
      <c r="M73" s="12">
        <f>J73</f>
        <v>21943</v>
      </c>
      <c r="N73" s="12"/>
      <c r="O73" s="12"/>
      <c r="P73" s="12"/>
      <c r="Q73" s="12">
        <f>N73</f>
        <v>0</v>
      </c>
      <c r="R73" s="12">
        <f t="shared" si="32"/>
        <v>21943</v>
      </c>
      <c r="S73" s="12"/>
      <c r="T73" s="12"/>
      <c r="U73" s="12">
        <f>R73</f>
        <v>21943</v>
      </c>
      <c r="V73" s="12"/>
      <c r="W73" s="12"/>
      <c r="X73" s="12"/>
      <c r="Y73" s="12">
        <f>V73</f>
        <v>0</v>
      </c>
      <c r="Z73" s="12">
        <f t="shared" ref="Z73" si="214">R73+V73</f>
        <v>21943</v>
      </c>
      <c r="AA73" s="12">
        <f t="shared" si="16"/>
        <v>0</v>
      </c>
      <c r="AB73" s="12">
        <f t="shared" si="17"/>
        <v>0</v>
      </c>
      <c r="AC73" s="12">
        <f t="shared" si="18"/>
        <v>21943</v>
      </c>
      <c r="AD73" s="12"/>
      <c r="AE73" s="12"/>
      <c r="AF73" s="12"/>
      <c r="AG73" s="12">
        <f>AD73</f>
        <v>0</v>
      </c>
      <c r="AH73" s="12">
        <f t="shared" ref="AH73" si="215">Z73+AD73</f>
        <v>21943</v>
      </c>
      <c r="AI73" s="12">
        <f t="shared" si="20"/>
        <v>0</v>
      </c>
      <c r="AJ73" s="12">
        <f t="shared" si="21"/>
        <v>0</v>
      </c>
      <c r="AK73" s="12">
        <f t="shared" si="22"/>
        <v>21943</v>
      </c>
      <c r="AL73" s="12"/>
      <c r="AM73" s="12"/>
      <c r="AN73" s="12"/>
      <c r="AO73" s="12">
        <f>AL73</f>
        <v>0</v>
      </c>
      <c r="AP73" s="12">
        <f t="shared" ref="AP73" si="216">AH73+AL73</f>
        <v>21943</v>
      </c>
      <c r="AQ73" s="12">
        <f t="shared" si="24"/>
        <v>0</v>
      </c>
      <c r="AR73" s="12">
        <f t="shared" si="25"/>
        <v>0</v>
      </c>
      <c r="AS73" s="12">
        <f t="shared" si="26"/>
        <v>21943</v>
      </c>
      <c r="AT73" s="12">
        <f>7589.1-2029.88</f>
        <v>5559.22</v>
      </c>
      <c r="AU73" s="12"/>
      <c r="AV73" s="12"/>
      <c r="AW73" s="12">
        <f>AT73</f>
        <v>5559.22</v>
      </c>
      <c r="AX73" s="12">
        <f t="shared" ref="AX73" si="217">AP73+AT73</f>
        <v>27502.22</v>
      </c>
      <c r="AY73" s="12">
        <f t="shared" si="28"/>
        <v>0</v>
      </c>
      <c r="AZ73" s="12">
        <f t="shared" si="29"/>
        <v>0</v>
      </c>
      <c r="BA73" s="12">
        <f t="shared" si="30"/>
        <v>27502.22</v>
      </c>
      <c r="BB73" s="12">
        <f t="shared" si="3"/>
        <v>0</v>
      </c>
      <c r="BC73" s="12">
        <f t="shared" si="11"/>
        <v>0</v>
      </c>
      <c r="BD73" s="12">
        <v>0</v>
      </c>
      <c r="BE73" s="12">
        <v>0</v>
      </c>
    </row>
    <row r="74" spans="1:57" ht="21" customHeight="1" x14ac:dyDescent="0.25">
      <c r="A74" s="6" t="s">
        <v>47</v>
      </c>
      <c r="B74" s="4"/>
      <c r="C74" s="4"/>
      <c r="D74" s="4"/>
      <c r="E74" s="9">
        <v>851</v>
      </c>
      <c r="F74" s="9" t="s">
        <v>61</v>
      </c>
      <c r="G74" s="9" t="s">
        <v>63</v>
      </c>
      <c r="H74" s="9" t="s">
        <v>65</v>
      </c>
      <c r="I74" s="9" t="s">
        <v>48</v>
      </c>
      <c r="J74" s="12">
        <f t="shared" ref="J74:AX74" si="218">J75</f>
        <v>799987</v>
      </c>
      <c r="K74" s="12">
        <f t="shared" si="218"/>
        <v>799987</v>
      </c>
      <c r="L74" s="12">
        <f t="shared" si="218"/>
        <v>0</v>
      </c>
      <c r="M74" s="12">
        <f t="shared" si="218"/>
        <v>0</v>
      </c>
      <c r="N74" s="12">
        <f t="shared" si="218"/>
        <v>0</v>
      </c>
      <c r="O74" s="12">
        <f t="shared" si="218"/>
        <v>0</v>
      </c>
      <c r="P74" s="12">
        <f t="shared" si="218"/>
        <v>0</v>
      </c>
      <c r="Q74" s="12">
        <f t="shared" si="218"/>
        <v>0</v>
      </c>
      <c r="R74" s="12">
        <f t="shared" si="218"/>
        <v>799987</v>
      </c>
      <c r="S74" s="12">
        <f t="shared" si="218"/>
        <v>799987</v>
      </c>
      <c r="T74" s="12">
        <f t="shared" si="218"/>
        <v>0</v>
      </c>
      <c r="U74" s="12">
        <f t="shared" si="218"/>
        <v>0</v>
      </c>
      <c r="V74" s="12">
        <f t="shared" si="218"/>
        <v>0</v>
      </c>
      <c r="W74" s="12">
        <f t="shared" si="218"/>
        <v>0</v>
      </c>
      <c r="X74" s="12">
        <f t="shared" si="218"/>
        <v>0</v>
      </c>
      <c r="Y74" s="12">
        <f t="shared" si="218"/>
        <v>0</v>
      </c>
      <c r="Z74" s="12">
        <f t="shared" si="218"/>
        <v>799987</v>
      </c>
      <c r="AA74" s="12">
        <f t="shared" si="16"/>
        <v>799987</v>
      </c>
      <c r="AB74" s="12">
        <f t="shared" si="17"/>
        <v>0</v>
      </c>
      <c r="AC74" s="12">
        <f t="shared" si="18"/>
        <v>0</v>
      </c>
      <c r="AD74" s="12">
        <f t="shared" si="218"/>
        <v>0</v>
      </c>
      <c r="AE74" s="12">
        <f t="shared" si="218"/>
        <v>0</v>
      </c>
      <c r="AF74" s="12">
        <f t="shared" si="218"/>
        <v>0</v>
      </c>
      <c r="AG74" s="12">
        <f t="shared" si="218"/>
        <v>0</v>
      </c>
      <c r="AH74" s="12">
        <f t="shared" si="218"/>
        <v>799987</v>
      </c>
      <c r="AI74" s="12">
        <f t="shared" si="20"/>
        <v>799987</v>
      </c>
      <c r="AJ74" s="12">
        <f t="shared" si="21"/>
        <v>0</v>
      </c>
      <c r="AK74" s="12">
        <f t="shared" si="22"/>
        <v>0</v>
      </c>
      <c r="AL74" s="12">
        <f t="shared" si="218"/>
        <v>0</v>
      </c>
      <c r="AM74" s="12">
        <f t="shared" si="218"/>
        <v>0</v>
      </c>
      <c r="AN74" s="12">
        <f t="shared" si="218"/>
        <v>0</v>
      </c>
      <c r="AO74" s="12">
        <f t="shared" si="218"/>
        <v>0</v>
      </c>
      <c r="AP74" s="12">
        <f t="shared" si="218"/>
        <v>799987</v>
      </c>
      <c r="AQ74" s="12">
        <f t="shared" si="24"/>
        <v>799987</v>
      </c>
      <c r="AR74" s="12">
        <f t="shared" si="25"/>
        <v>0</v>
      </c>
      <c r="AS74" s="12">
        <f t="shared" si="26"/>
        <v>0</v>
      </c>
      <c r="AT74" s="12">
        <f t="shared" si="218"/>
        <v>109546</v>
      </c>
      <c r="AU74" s="12">
        <f t="shared" si="218"/>
        <v>109546</v>
      </c>
      <c r="AV74" s="12">
        <f t="shared" si="218"/>
        <v>0</v>
      </c>
      <c r="AW74" s="12">
        <f t="shared" si="218"/>
        <v>0</v>
      </c>
      <c r="AX74" s="12">
        <f t="shared" si="218"/>
        <v>909533</v>
      </c>
      <c r="AY74" s="12">
        <f t="shared" si="28"/>
        <v>909533</v>
      </c>
      <c r="AZ74" s="12">
        <f t="shared" si="29"/>
        <v>0</v>
      </c>
      <c r="BA74" s="12">
        <f t="shared" si="30"/>
        <v>0</v>
      </c>
      <c r="BB74" s="12">
        <f t="shared" ref="BB74:BB137" si="219">AX74-AY74-AZ74-BA74</f>
        <v>0</v>
      </c>
      <c r="BC74" s="12">
        <f t="shared" ref="BC74:BC137" si="220">AT74-AU74-AV74-AW74</f>
        <v>0</v>
      </c>
      <c r="BD74" s="12">
        <v>0</v>
      </c>
      <c r="BE74" s="12">
        <v>0</v>
      </c>
    </row>
    <row r="75" spans="1:57" ht="21" customHeight="1" x14ac:dyDescent="0.25">
      <c r="A75" s="6" t="s">
        <v>49</v>
      </c>
      <c r="B75" s="4"/>
      <c r="C75" s="4"/>
      <c r="D75" s="4"/>
      <c r="E75" s="9">
        <v>851</v>
      </c>
      <c r="F75" s="9" t="s">
        <v>61</v>
      </c>
      <c r="G75" s="9" t="s">
        <v>63</v>
      </c>
      <c r="H75" s="9" t="s">
        <v>65</v>
      </c>
      <c r="I75" s="9" t="s">
        <v>50</v>
      </c>
      <c r="J75" s="12">
        <v>799987</v>
      </c>
      <c r="K75" s="12">
        <f t="shared" ref="K75" si="221">J75</f>
        <v>799987</v>
      </c>
      <c r="L75" s="12"/>
      <c r="M75" s="12"/>
      <c r="N75" s="12"/>
      <c r="O75" s="12">
        <f t="shared" ref="O75" si="222">N75</f>
        <v>0</v>
      </c>
      <c r="P75" s="12"/>
      <c r="Q75" s="12"/>
      <c r="R75" s="12">
        <f t="shared" si="32"/>
        <v>799987</v>
      </c>
      <c r="S75" s="12">
        <f t="shared" ref="S75" si="223">R75</f>
        <v>799987</v>
      </c>
      <c r="T75" s="12"/>
      <c r="U75" s="12"/>
      <c r="V75" s="12"/>
      <c r="W75" s="12">
        <f t="shared" ref="W75" si="224">V75</f>
        <v>0</v>
      </c>
      <c r="X75" s="12"/>
      <c r="Y75" s="12"/>
      <c r="Z75" s="12">
        <f t="shared" ref="Z75:AA90" si="225">R75+V75</f>
        <v>799987</v>
      </c>
      <c r="AA75" s="12">
        <f t="shared" si="225"/>
        <v>799987</v>
      </c>
      <c r="AB75" s="12">
        <f t="shared" ref="AB75:AB141" si="226">T75+X75</f>
        <v>0</v>
      </c>
      <c r="AC75" s="12">
        <f t="shared" ref="AC75:AC141" si="227">U75+Y75</f>
        <v>0</v>
      </c>
      <c r="AD75" s="12"/>
      <c r="AE75" s="12">
        <f t="shared" ref="AE75" si="228">AD75</f>
        <v>0</v>
      </c>
      <c r="AF75" s="12"/>
      <c r="AG75" s="12"/>
      <c r="AH75" s="12">
        <f t="shared" ref="AH75" si="229">Z75+AD75</f>
        <v>799987</v>
      </c>
      <c r="AI75" s="12">
        <f t="shared" ref="AI75:AI141" si="230">AA75+AE75</f>
        <v>799987</v>
      </c>
      <c r="AJ75" s="12">
        <f t="shared" ref="AJ75:AJ141" si="231">AB75+AF75</f>
        <v>0</v>
      </c>
      <c r="AK75" s="12">
        <f t="shared" ref="AK75:AK141" si="232">AC75+AG75</f>
        <v>0</v>
      </c>
      <c r="AL75" s="12"/>
      <c r="AM75" s="12">
        <f t="shared" ref="AM75" si="233">AL75</f>
        <v>0</v>
      </c>
      <c r="AN75" s="12"/>
      <c r="AO75" s="12"/>
      <c r="AP75" s="12">
        <f t="shared" ref="AP75" si="234">AH75+AL75</f>
        <v>799987</v>
      </c>
      <c r="AQ75" s="12">
        <f t="shared" ref="AQ75:AQ141" si="235">AI75+AM75</f>
        <v>799987</v>
      </c>
      <c r="AR75" s="12">
        <f t="shared" ref="AR75:AR141" si="236">AJ75+AN75</f>
        <v>0</v>
      </c>
      <c r="AS75" s="12">
        <f t="shared" ref="AS75:AS141" si="237">AK75+AO75</f>
        <v>0</v>
      </c>
      <c r="AT75" s="12">
        <v>109546</v>
      </c>
      <c r="AU75" s="12">
        <f t="shared" ref="AU75" si="238">AT75</f>
        <v>109546</v>
      </c>
      <c r="AV75" s="12"/>
      <c r="AW75" s="12"/>
      <c r="AX75" s="12">
        <f t="shared" ref="AX75" si="239">AP75+AT75</f>
        <v>909533</v>
      </c>
      <c r="AY75" s="12">
        <f t="shared" ref="AY75:AY92" si="240">AQ75+AU75</f>
        <v>909533</v>
      </c>
      <c r="AZ75" s="12">
        <f t="shared" ref="AZ75:AZ92" si="241">AR75+AV75</f>
        <v>0</v>
      </c>
      <c r="BA75" s="12">
        <f t="shared" ref="BA75:BA92" si="242">AS75+AW75</f>
        <v>0</v>
      </c>
      <c r="BB75" s="12">
        <f t="shared" si="219"/>
        <v>0</v>
      </c>
      <c r="BC75" s="12">
        <f t="shared" si="220"/>
        <v>0</v>
      </c>
      <c r="BD75" s="12">
        <v>0</v>
      </c>
      <c r="BE75" s="12">
        <v>0</v>
      </c>
    </row>
    <row r="76" spans="1:57" s="30" customFormat="1" ht="31.5" x14ac:dyDescent="0.25">
      <c r="A76" s="26" t="s">
        <v>67</v>
      </c>
      <c r="B76" s="27"/>
      <c r="C76" s="27"/>
      <c r="D76" s="27"/>
      <c r="E76" s="9">
        <v>851</v>
      </c>
      <c r="F76" s="28" t="s">
        <v>63</v>
      </c>
      <c r="G76" s="28"/>
      <c r="H76" s="28"/>
      <c r="I76" s="28"/>
      <c r="J76" s="29">
        <f t="shared" ref="J76:AX77" si="243">J77</f>
        <v>1808000</v>
      </c>
      <c r="K76" s="29">
        <f t="shared" si="243"/>
        <v>0</v>
      </c>
      <c r="L76" s="29">
        <f t="shared" si="243"/>
        <v>1808000</v>
      </c>
      <c r="M76" s="29">
        <f t="shared" si="243"/>
        <v>0</v>
      </c>
      <c r="N76" s="29">
        <f t="shared" si="243"/>
        <v>305900</v>
      </c>
      <c r="O76" s="29">
        <f t="shared" si="243"/>
        <v>0</v>
      </c>
      <c r="P76" s="29">
        <f t="shared" si="243"/>
        <v>305900</v>
      </c>
      <c r="Q76" s="29">
        <f t="shared" si="243"/>
        <v>0</v>
      </c>
      <c r="R76" s="29">
        <f t="shared" si="243"/>
        <v>2113900</v>
      </c>
      <c r="S76" s="29">
        <f t="shared" si="243"/>
        <v>0</v>
      </c>
      <c r="T76" s="29">
        <f t="shared" si="243"/>
        <v>2113900</v>
      </c>
      <c r="U76" s="29">
        <f t="shared" si="243"/>
        <v>0</v>
      </c>
      <c r="V76" s="29">
        <f t="shared" si="243"/>
        <v>0</v>
      </c>
      <c r="W76" s="29">
        <f t="shared" si="243"/>
        <v>0</v>
      </c>
      <c r="X76" s="29">
        <f t="shared" si="243"/>
        <v>0</v>
      </c>
      <c r="Y76" s="29">
        <f t="shared" si="243"/>
        <v>0</v>
      </c>
      <c r="Z76" s="29">
        <f t="shared" si="243"/>
        <v>2113900</v>
      </c>
      <c r="AA76" s="12">
        <f t="shared" si="225"/>
        <v>0</v>
      </c>
      <c r="AB76" s="12">
        <f t="shared" si="226"/>
        <v>2113900</v>
      </c>
      <c r="AC76" s="12">
        <f t="shared" si="227"/>
        <v>0</v>
      </c>
      <c r="AD76" s="29">
        <f t="shared" si="243"/>
        <v>0</v>
      </c>
      <c r="AE76" s="29">
        <f t="shared" si="243"/>
        <v>0</v>
      </c>
      <c r="AF76" s="29">
        <f t="shared" si="243"/>
        <v>0</v>
      </c>
      <c r="AG76" s="29">
        <f t="shared" si="243"/>
        <v>0</v>
      </c>
      <c r="AH76" s="29">
        <f t="shared" si="243"/>
        <v>2113900</v>
      </c>
      <c r="AI76" s="12">
        <f t="shared" si="230"/>
        <v>0</v>
      </c>
      <c r="AJ76" s="12">
        <f t="shared" si="231"/>
        <v>2113900</v>
      </c>
      <c r="AK76" s="12">
        <f t="shared" si="232"/>
        <v>0</v>
      </c>
      <c r="AL76" s="29">
        <f t="shared" si="243"/>
        <v>136100</v>
      </c>
      <c r="AM76" s="29">
        <f t="shared" si="243"/>
        <v>0</v>
      </c>
      <c r="AN76" s="29">
        <f t="shared" si="243"/>
        <v>136100</v>
      </c>
      <c r="AO76" s="29">
        <f t="shared" si="243"/>
        <v>0</v>
      </c>
      <c r="AP76" s="29">
        <f t="shared" si="243"/>
        <v>2250000</v>
      </c>
      <c r="AQ76" s="12">
        <f t="shared" si="235"/>
        <v>0</v>
      </c>
      <c r="AR76" s="12">
        <f t="shared" si="236"/>
        <v>2250000</v>
      </c>
      <c r="AS76" s="12">
        <f t="shared" si="237"/>
        <v>0</v>
      </c>
      <c r="AT76" s="29">
        <f t="shared" si="243"/>
        <v>-36144.94000000001</v>
      </c>
      <c r="AU76" s="29">
        <f t="shared" si="243"/>
        <v>0</v>
      </c>
      <c r="AV76" s="29">
        <f t="shared" si="243"/>
        <v>-36144.94000000001</v>
      </c>
      <c r="AW76" s="29">
        <f t="shared" si="243"/>
        <v>0</v>
      </c>
      <c r="AX76" s="29">
        <f t="shared" si="243"/>
        <v>2213855.06</v>
      </c>
      <c r="AY76" s="12">
        <f t="shared" si="240"/>
        <v>0</v>
      </c>
      <c r="AZ76" s="12">
        <f t="shared" si="241"/>
        <v>2213855.06</v>
      </c>
      <c r="BA76" s="12">
        <f t="shared" si="242"/>
        <v>0</v>
      </c>
      <c r="BB76" s="12">
        <f t="shared" si="219"/>
        <v>0</v>
      </c>
      <c r="BC76" s="12">
        <f t="shared" si="220"/>
        <v>0</v>
      </c>
      <c r="BD76" s="12">
        <v>0</v>
      </c>
      <c r="BE76" s="12">
        <v>0</v>
      </c>
    </row>
    <row r="77" spans="1:57" s="30" customFormat="1" ht="63" x14ac:dyDescent="0.25">
      <c r="A77" s="26" t="s">
        <v>68</v>
      </c>
      <c r="B77" s="27"/>
      <c r="C77" s="27"/>
      <c r="D77" s="27"/>
      <c r="E77" s="9">
        <v>851</v>
      </c>
      <c r="F77" s="28" t="s">
        <v>63</v>
      </c>
      <c r="G77" s="28" t="s">
        <v>69</v>
      </c>
      <c r="H77" s="28"/>
      <c r="I77" s="28"/>
      <c r="J77" s="29">
        <f t="shared" si="243"/>
        <v>1808000</v>
      </c>
      <c r="K77" s="29">
        <f t="shared" si="243"/>
        <v>0</v>
      </c>
      <c r="L77" s="29">
        <f t="shared" si="243"/>
        <v>1808000</v>
      </c>
      <c r="M77" s="29">
        <f t="shared" si="243"/>
        <v>0</v>
      </c>
      <c r="N77" s="29">
        <f t="shared" si="243"/>
        <v>305900</v>
      </c>
      <c r="O77" s="29">
        <f t="shared" si="243"/>
        <v>0</v>
      </c>
      <c r="P77" s="29">
        <f t="shared" si="243"/>
        <v>305900</v>
      </c>
      <c r="Q77" s="29">
        <f t="shared" si="243"/>
        <v>0</v>
      </c>
      <c r="R77" s="29">
        <f t="shared" si="243"/>
        <v>2113900</v>
      </c>
      <c r="S77" s="29">
        <f t="shared" si="243"/>
        <v>0</v>
      </c>
      <c r="T77" s="29">
        <f t="shared" si="243"/>
        <v>2113900</v>
      </c>
      <c r="U77" s="29">
        <f t="shared" si="243"/>
        <v>0</v>
      </c>
      <c r="V77" s="29">
        <f t="shared" si="243"/>
        <v>0</v>
      </c>
      <c r="W77" s="29">
        <f t="shared" si="243"/>
        <v>0</v>
      </c>
      <c r="X77" s="29">
        <f t="shared" si="243"/>
        <v>0</v>
      </c>
      <c r="Y77" s="29">
        <f t="shared" si="243"/>
        <v>0</v>
      </c>
      <c r="Z77" s="29">
        <f t="shared" si="243"/>
        <v>2113900</v>
      </c>
      <c r="AA77" s="12">
        <f t="shared" si="225"/>
        <v>0</v>
      </c>
      <c r="AB77" s="12">
        <f t="shared" si="226"/>
        <v>2113900</v>
      </c>
      <c r="AC77" s="12">
        <f t="shared" si="227"/>
        <v>0</v>
      </c>
      <c r="AD77" s="29">
        <f t="shared" si="243"/>
        <v>0</v>
      </c>
      <c r="AE77" s="29">
        <f t="shared" si="243"/>
        <v>0</v>
      </c>
      <c r="AF77" s="29">
        <f t="shared" si="243"/>
        <v>0</v>
      </c>
      <c r="AG77" s="29">
        <f t="shared" si="243"/>
        <v>0</v>
      </c>
      <c r="AH77" s="29">
        <f t="shared" si="243"/>
        <v>2113900</v>
      </c>
      <c r="AI77" s="12">
        <f t="shared" si="230"/>
        <v>0</v>
      </c>
      <c r="AJ77" s="12">
        <f t="shared" si="231"/>
        <v>2113900</v>
      </c>
      <c r="AK77" s="12">
        <f t="shared" si="232"/>
        <v>0</v>
      </c>
      <c r="AL77" s="29">
        <f t="shared" si="243"/>
        <v>136100</v>
      </c>
      <c r="AM77" s="29">
        <f t="shared" si="243"/>
        <v>0</v>
      </c>
      <c r="AN77" s="29">
        <f t="shared" si="243"/>
        <v>136100</v>
      </c>
      <c r="AO77" s="29">
        <f t="shared" si="243"/>
        <v>0</v>
      </c>
      <c r="AP77" s="29">
        <f t="shared" si="243"/>
        <v>2250000</v>
      </c>
      <c r="AQ77" s="12">
        <f t="shared" si="235"/>
        <v>0</v>
      </c>
      <c r="AR77" s="12">
        <f t="shared" si="236"/>
        <v>2250000</v>
      </c>
      <c r="AS77" s="12">
        <f t="shared" si="237"/>
        <v>0</v>
      </c>
      <c r="AT77" s="29">
        <f t="shared" si="243"/>
        <v>-36144.94000000001</v>
      </c>
      <c r="AU77" s="29">
        <f t="shared" si="243"/>
        <v>0</v>
      </c>
      <c r="AV77" s="29">
        <f t="shared" si="243"/>
        <v>-36144.94000000001</v>
      </c>
      <c r="AW77" s="29">
        <f t="shared" si="243"/>
        <v>0</v>
      </c>
      <c r="AX77" s="29">
        <f t="shared" si="243"/>
        <v>2213855.06</v>
      </c>
      <c r="AY77" s="12">
        <f t="shared" si="240"/>
        <v>0</v>
      </c>
      <c r="AZ77" s="12">
        <f t="shared" si="241"/>
        <v>2213855.06</v>
      </c>
      <c r="BA77" s="12">
        <f t="shared" si="242"/>
        <v>0</v>
      </c>
      <c r="BB77" s="12">
        <f t="shared" si="219"/>
        <v>0</v>
      </c>
      <c r="BC77" s="12">
        <f t="shared" si="220"/>
        <v>0</v>
      </c>
      <c r="BD77" s="12">
        <v>0</v>
      </c>
      <c r="BE77" s="12">
        <v>0</v>
      </c>
    </row>
    <row r="78" spans="1:57" ht="16.5" customHeight="1" x14ac:dyDescent="0.25">
      <c r="A78" s="31" t="s">
        <v>70</v>
      </c>
      <c r="B78" s="6"/>
      <c r="C78" s="6"/>
      <c r="D78" s="6"/>
      <c r="E78" s="9">
        <v>851</v>
      </c>
      <c r="F78" s="11" t="s">
        <v>63</v>
      </c>
      <c r="G78" s="11" t="s">
        <v>69</v>
      </c>
      <c r="H78" s="11" t="s">
        <v>71</v>
      </c>
      <c r="I78" s="11"/>
      <c r="J78" s="12">
        <f t="shared" ref="J78" si="244">J79+J81+J83</f>
        <v>1808000</v>
      </c>
      <c r="K78" s="12">
        <f t="shared" ref="K78:R78" si="245">K79+K81+K83</f>
        <v>0</v>
      </c>
      <c r="L78" s="12">
        <f t="shared" si="245"/>
        <v>1808000</v>
      </c>
      <c r="M78" s="12">
        <f t="shared" si="245"/>
        <v>0</v>
      </c>
      <c r="N78" s="12">
        <f t="shared" si="245"/>
        <v>305900</v>
      </c>
      <c r="O78" s="12">
        <f t="shared" si="245"/>
        <v>0</v>
      </c>
      <c r="P78" s="12">
        <f t="shared" si="245"/>
        <v>305900</v>
      </c>
      <c r="Q78" s="12">
        <f t="shared" si="245"/>
        <v>0</v>
      </c>
      <c r="R78" s="12">
        <f t="shared" si="245"/>
        <v>2113900</v>
      </c>
      <c r="S78" s="12">
        <f t="shared" ref="S78:Z78" si="246">S79+S81+S83</f>
        <v>0</v>
      </c>
      <c r="T78" s="12">
        <f t="shared" si="246"/>
        <v>2113900</v>
      </c>
      <c r="U78" s="12">
        <f t="shared" si="246"/>
        <v>0</v>
      </c>
      <c r="V78" s="12">
        <f t="shared" si="246"/>
        <v>0</v>
      </c>
      <c r="W78" s="12">
        <f t="shared" si="246"/>
        <v>0</v>
      </c>
      <c r="X78" s="12">
        <f t="shared" si="246"/>
        <v>0</v>
      </c>
      <c r="Y78" s="12">
        <f t="shared" si="246"/>
        <v>0</v>
      </c>
      <c r="Z78" s="12">
        <f t="shared" si="246"/>
        <v>2113900</v>
      </c>
      <c r="AA78" s="12">
        <f t="shared" si="225"/>
        <v>0</v>
      </c>
      <c r="AB78" s="12">
        <f t="shared" si="226"/>
        <v>2113900</v>
      </c>
      <c r="AC78" s="12">
        <f t="shared" si="227"/>
        <v>0</v>
      </c>
      <c r="AD78" s="12">
        <f t="shared" ref="AD78:AH78" si="247">AD79+AD81+AD83</f>
        <v>0</v>
      </c>
      <c r="AE78" s="12">
        <f t="shared" si="247"/>
        <v>0</v>
      </c>
      <c r="AF78" s="12">
        <f t="shared" si="247"/>
        <v>0</v>
      </c>
      <c r="AG78" s="12">
        <f t="shared" si="247"/>
        <v>0</v>
      </c>
      <c r="AH78" s="12">
        <f t="shared" si="247"/>
        <v>2113900</v>
      </c>
      <c r="AI78" s="12">
        <f t="shared" si="230"/>
        <v>0</v>
      </c>
      <c r="AJ78" s="12">
        <f t="shared" si="231"/>
        <v>2113900</v>
      </c>
      <c r="AK78" s="12">
        <f t="shared" si="232"/>
        <v>0</v>
      </c>
      <c r="AL78" s="12">
        <f t="shared" ref="AL78:AP78" si="248">AL79+AL81+AL83</f>
        <v>136100</v>
      </c>
      <c r="AM78" s="12">
        <f t="shared" si="248"/>
        <v>0</v>
      </c>
      <c r="AN78" s="12">
        <f t="shared" si="248"/>
        <v>136100</v>
      </c>
      <c r="AO78" s="12">
        <f t="shared" si="248"/>
        <v>0</v>
      </c>
      <c r="AP78" s="12">
        <f t="shared" si="248"/>
        <v>2250000</v>
      </c>
      <c r="AQ78" s="12">
        <f t="shared" si="235"/>
        <v>0</v>
      </c>
      <c r="AR78" s="12">
        <f t="shared" si="236"/>
        <v>2250000</v>
      </c>
      <c r="AS78" s="12">
        <f t="shared" si="237"/>
        <v>0</v>
      </c>
      <c r="AT78" s="12">
        <f t="shared" ref="AT78:AX78" si="249">AT79+AT81+AT83</f>
        <v>-36144.94000000001</v>
      </c>
      <c r="AU78" s="12">
        <f t="shared" si="249"/>
        <v>0</v>
      </c>
      <c r="AV78" s="12">
        <f t="shared" si="249"/>
        <v>-36144.94000000001</v>
      </c>
      <c r="AW78" s="12">
        <f t="shared" si="249"/>
        <v>0</v>
      </c>
      <c r="AX78" s="12">
        <f t="shared" si="249"/>
        <v>2213855.06</v>
      </c>
      <c r="AY78" s="12">
        <f t="shared" si="240"/>
        <v>0</v>
      </c>
      <c r="AZ78" s="12">
        <f t="shared" si="241"/>
        <v>2213855.06</v>
      </c>
      <c r="BA78" s="12">
        <f t="shared" si="242"/>
        <v>0</v>
      </c>
      <c r="BB78" s="12">
        <f t="shared" si="219"/>
        <v>0</v>
      </c>
      <c r="BC78" s="12">
        <f t="shared" si="220"/>
        <v>0</v>
      </c>
      <c r="BD78" s="12">
        <v>0</v>
      </c>
      <c r="BE78" s="12">
        <v>0</v>
      </c>
    </row>
    <row r="79" spans="1:57" ht="98.25" customHeight="1" x14ac:dyDescent="0.25">
      <c r="A79" s="4" t="s">
        <v>21</v>
      </c>
      <c r="B79" s="6"/>
      <c r="C79" s="6"/>
      <c r="D79" s="6"/>
      <c r="E79" s="9">
        <v>851</v>
      </c>
      <c r="F79" s="11" t="s">
        <v>63</v>
      </c>
      <c r="G79" s="10" t="s">
        <v>69</v>
      </c>
      <c r="H79" s="11" t="s">
        <v>71</v>
      </c>
      <c r="I79" s="11" t="s">
        <v>23</v>
      </c>
      <c r="J79" s="12">
        <f t="shared" ref="J79:AX79" si="250">J80</f>
        <v>1526300</v>
      </c>
      <c r="K79" s="12">
        <f t="shared" si="250"/>
        <v>0</v>
      </c>
      <c r="L79" s="12">
        <f t="shared" si="250"/>
        <v>1526300</v>
      </c>
      <c r="M79" s="12">
        <f t="shared" si="250"/>
        <v>0</v>
      </c>
      <c r="N79" s="12">
        <f t="shared" si="250"/>
        <v>0</v>
      </c>
      <c r="O79" s="12">
        <f t="shared" si="250"/>
        <v>0</v>
      </c>
      <c r="P79" s="12">
        <f t="shared" si="250"/>
        <v>0</v>
      </c>
      <c r="Q79" s="12">
        <f t="shared" si="250"/>
        <v>0</v>
      </c>
      <c r="R79" s="12">
        <f t="shared" si="250"/>
        <v>1526300</v>
      </c>
      <c r="S79" s="12">
        <f t="shared" si="250"/>
        <v>0</v>
      </c>
      <c r="T79" s="12">
        <f t="shared" si="250"/>
        <v>1526300</v>
      </c>
      <c r="U79" s="12">
        <f t="shared" si="250"/>
        <v>0</v>
      </c>
      <c r="V79" s="12">
        <f t="shared" si="250"/>
        <v>0</v>
      </c>
      <c r="W79" s="12">
        <f t="shared" si="250"/>
        <v>0</v>
      </c>
      <c r="X79" s="12">
        <f t="shared" si="250"/>
        <v>0</v>
      </c>
      <c r="Y79" s="12">
        <f t="shared" si="250"/>
        <v>0</v>
      </c>
      <c r="Z79" s="12">
        <f t="shared" si="250"/>
        <v>1526300</v>
      </c>
      <c r="AA79" s="12">
        <f t="shared" si="225"/>
        <v>0</v>
      </c>
      <c r="AB79" s="12">
        <f t="shared" si="226"/>
        <v>1526300</v>
      </c>
      <c r="AC79" s="12">
        <f t="shared" si="227"/>
        <v>0</v>
      </c>
      <c r="AD79" s="12">
        <f t="shared" si="250"/>
        <v>0</v>
      </c>
      <c r="AE79" s="12">
        <f t="shared" si="250"/>
        <v>0</v>
      </c>
      <c r="AF79" s="12">
        <f t="shared" si="250"/>
        <v>0</v>
      </c>
      <c r="AG79" s="12">
        <f t="shared" si="250"/>
        <v>0</v>
      </c>
      <c r="AH79" s="12">
        <f t="shared" si="250"/>
        <v>1526300</v>
      </c>
      <c r="AI79" s="12">
        <f t="shared" si="230"/>
        <v>0</v>
      </c>
      <c r="AJ79" s="12">
        <f t="shared" si="231"/>
        <v>1526300</v>
      </c>
      <c r="AK79" s="12">
        <f t="shared" si="232"/>
        <v>0</v>
      </c>
      <c r="AL79" s="12">
        <f t="shared" si="250"/>
        <v>136100</v>
      </c>
      <c r="AM79" s="12">
        <f t="shared" si="250"/>
        <v>0</v>
      </c>
      <c r="AN79" s="12">
        <f t="shared" si="250"/>
        <v>136100</v>
      </c>
      <c r="AO79" s="12">
        <f t="shared" si="250"/>
        <v>0</v>
      </c>
      <c r="AP79" s="12">
        <f t="shared" si="250"/>
        <v>1662400</v>
      </c>
      <c r="AQ79" s="12">
        <f t="shared" si="235"/>
        <v>0</v>
      </c>
      <c r="AR79" s="12">
        <f t="shared" si="236"/>
        <v>1662400</v>
      </c>
      <c r="AS79" s="12">
        <f t="shared" si="237"/>
        <v>0</v>
      </c>
      <c r="AT79" s="12">
        <f t="shared" si="250"/>
        <v>56664.77</v>
      </c>
      <c r="AU79" s="12">
        <f t="shared" si="250"/>
        <v>0</v>
      </c>
      <c r="AV79" s="12">
        <f t="shared" si="250"/>
        <v>56664.77</v>
      </c>
      <c r="AW79" s="12">
        <f t="shared" si="250"/>
        <v>0</v>
      </c>
      <c r="AX79" s="12">
        <f t="shared" si="250"/>
        <v>1719064.77</v>
      </c>
      <c r="AY79" s="12">
        <f t="shared" si="240"/>
        <v>0</v>
      </c>
      <c r="AZ79" s="12">
        <f t="shared" si="241"/>
        <v>1719064.77</v>
      </c>
      <c r="BA79" s="12">
        <f t="shared" si="242"/>
        <v>0</v>
      </c>
      <c r="BB79" s="12">
        <f t="shared" si="219"/>
        <v>0</v>
      </c>
      <c r="BC79" s="12">
        <f t="shared" si="220"/>
        <v>0</v>
      </c>
      <c r="BD79" s="12">
        <v>0</v>
      </c>
      <c r="BE79" s="12">
        <v>0</v>
      </c>
    </row>
    <row r="80" spans="1:57" ht="31.5" x14ac:dyDescent="0.25">
      <c r="A80" s="6" t="s">
        <v>12</v>
      </c>
      <c r="B80" s="6"/>
      <c r="C80" s="6"/>
      <c r="D80" s="6"/>
      <c r="E80" s="9">
        <v>851</v>
      </c>
      <c r="F80" s="11" t="s">
        <v>63</v>
      </c>
      <c r="G80" s="10" t="s">
        <v>69</v>
      </c>
      <c r="H80" s="11" t="s">
        <v>71</v>
      </c>
      <c r="I80" s="11" t="s">
        <v>72</v>
      </c>
      <c r="J80" s="12">
        <v>1526300</v>
      </c>
      <c r="K80" s="12"/>
      <c r="L80" s="12">
        <f>J80</f>
        <v>1526300</v>
      </c>
      <c r="M80" s="12"/>
      <c r="N80" s="12"/>
      <c r="O80" s="12"/>
      <c r="P80" s="12">
        <f>N80</f>
        <v>0</v>
      </c>
      <c r="Q80" s="12"/>
      <c r="R80" s="12">
        <f t="shared" si="32"/>
        <v>1526300</v>
      </c>
      <c r="S80" s="12"/>
      <c r="T80" s="12">
        <f>R80</f>
        <v>1526300</v>
      </c>
      <c r="U80" s="12"/>
      <c r="V80" s="12"/>
      <c r="W80" s="12"/>
      <c r="X80" s="12">
        <f>V80</f>
        <v>0</v>
      </c>
      <c r="Y80" s="12"/>
      <c r="Z80" s="12">
        <f t="shared" ref="Z80:Z123" si="251">R80+V80</f>
        <v>1526300</v>
      </c>
      <c r="AA80" s="12">
        <f t="shared" si="225"/>
        <v>0</v>
      </c>
      <c r="AB80" s="12">
        <f t="shared" si="226"/>
        <v>1526300</v>
      </c>
      <c r="AC80" s="12">
        <f t="shared" si="227"/>
        <v>0</v>
      </c>
      <c r="AD80" s="12"/>
      <c r="AE80" s="12"/>
      <c r="AF80" s="12">
        <f>AD80</f>
        <v>0</v>
      </c>
      <c r="AG80" s="12"/>
      <c r="AH80" s="12">
        <f t="shared" ref="AH80:AH84" si="252">Z80+AD80</f>
        <v>1526300</v>
      </c>
      <c r="AI80" s="12">
        <f t="shared" si="230"/>
        <v>0</v>
      </c>
      <c r="AJ80" s="12">
        <f t="shared" si="231"/>
        <v>1526300</v>
      </c>
      <c r="AK80" s="12">
        <f t="shared" si="232"/>
        <v>0</v>
      </c>
      <c r="AL80" s="12">
        <v>136100</v>
      </c>
      <c r="AM80" s="12"/>
      <c r="AN80" s="12">
        <f>AL80</f>
        <v>136100</v>
      </c>
      <c r="AO80" s="12"/>
      <c r="AP80" s="12">
        <f t="shared" ref="AP80:AP84" si="253">AH80+AL80</f>
        <v>1662400</v>
      </c>
      <c r="AQ80" s="12">
        <f t="shared" si="235"/>
        <v>0</v>
      </c>
      <c r="AR80" s="12">
        <f t="shared" si="236"/>
        <v>1662400</v>
      </c>
      <c r="AS80" s="12">
        <f t="shared" si="237"/>
        <v>0</v>
      </c>
      <c r="AT80" s="12">
        <v>56664.77</v>
      </c>
      <c r="AU80" s="12"/>
      <c r="AV80" s="12">
        <f>AT80</f>
        <v>56664.77</v>
      </c>
      <c r="AW80" s="12"/>
      <c r="AX80" s="12">
        <f t="shared" ref="AX80:AX84" si="254">AP80+AT80</f>
        <v>1719064.77</v>
      </c>
      <c r="AY80" s="12">
        <f t="shared" si="240"/>
        <v>0</v>
      </c>
      <c r="AZ80" s="12">
        <f t="shared" si="241"/>
        <v>1719064.77</v>
      </c>
      <c r="BA80" s="12">
        <f t="shared" si="242"/>
        <v>0</v>
      </c>
      <c r="BB80" s="12">
        <f t="shared" si="219"/>
        <v>0</v>
      </c>
      <c r="BC80" s="12">
        <f t="shared" si="220"/>
        <v>0</v>
      </c>
      <c r="BD80" s="12">
        <v>0</v>
      </c>
      <c r="BE80" s="12">
        <v>0</v>
      </c>
    </row>
    <row r="81" spans="1:57" ht="47.25" x14ac:dyDescent="0.25">
      <c r="A81" s="6" t="s">
        <v>27</v>
      </c>
      <c r="B81" s="4"/>
      <c r="C81" s="4"/>
      <c r="D81" s="4"/>
      <c r="E81" s="9">
        <v>851</v>
      </c>
      <c r="F81" s="11" t="s">
        <v>63</v>
      </c>
      <c r="G81" s="10" t="s">
        <v>69</v>
      </c>
      <c r="H81" s="11" t="s">
        <v>71</v>
      </c>
      <c r="I81" s="11" t="s">
        <v>28</v>
      </c>
      <c r="J81" s="12">
        <f t="shared" ref="J81:AW81" si="255">J82</f>
        <v>249700</v>
      </c>
      <c r="K81" s="12">
        <f t="shared" si="255"/>
        <v>0</v>
      </c>
      <c r="L81" s="12">
        <f t="shared" si="255"/>
        <v>249700</v>
      </c>
      <c r="M81" s="12">
        <f t="shared" si="255"/>
        <v>0</v>
      </c>
      <c r="N81" s="12">
        <f t="shared" si="255"/>
        <v>305900</v>
      </c>
      <c r="O81" s="12">
        <f t="shared" si="255"/>
        <v>0</v>
      </c>
      <c r="P81" s="12">
        <f t="shared" si="255"/>
        <v>305900</v>
      </c>
      <c r="Q81" s="12">
        <f t="shared" si="255"/>
        <v>0</v>
      </c>
      <c r="R81" s="12">
        <f t="shared" si="32"/>
        <v>555600</v>
      </c>
      <c r="S81" s="12">
        <f t="shared" si="255"/>
        <v>0</v>
      </c>
      <c r="T81" s="12">
        <f t="shared" si="255"/>
        <v>555600</v>
      </c>
      <c r="U81" s="12">
        <f t="shared" si="255"/>
        <v>0</v>
      </c>
      <c r="V81" s="12">
        <f t="shared" si="255"/>
        <v>0</v>
      </c>
      <c r="W81" s="12">
        <f t="shared" si="255"/>
        <v>0</v>
      </c>
      <c r="X81" s="12">
        <f t="shared" si="255"/>
        <v>0</v>
      </c>
      <c r="Y81" s="12">
        <f t="shared" si="255"/>
        <v>0</v>
      </c>
      <c r="Z81" s="12">
        <f t="shared" si="251"/>
        <v>555600</v>
      </c>
      <c r="AA81" s="12">
        <f t="shared" si="225"/>
        <v>0</v>
      </c>
      <c r="AB81" s="12">
        <f t="shared" si="226"/>
        <v>555600</v>
      </c>
      <c r="AC81" s="12">
        <f t="shared" si="227"/>
        <v>0</v>
      </c>
      <c r="AD81" s="12">
        <f t="shared" si="255"/>
        <v>0</v>
      </c>
      <c r="AE81" s="12">
        <f t="shared" si="255"/>
        <v>0</v>
      </c>
      <c r="AF81" s="12">
        <f t="shared" si="255"/>
        <v>0</v>
      </c>
      <c r="AG81" s="12">
        <f t="shared" si="255"/>
        <v>0</v>
      </c>
      <c r="AH81" s="12">
        <f t="shared" si="252"/>
        <v>555600</v>
      </c>
      <c r="AI81" s="12">
        <f t="shared" si="230"/>
        <v>0</v>
      </c>
      <c r="AJ81" s="12">
        <f t="shared" si="231"/>
        <v>555600</v>
      </c>
      <c r="AK81" s="12">
        <f t="shared" si="232"/>
        <v>0</v>
      </c>
      <c r="AL81" s="12">
        <f t="shared" si="255"/>
        <v>0</v>
      </c>
      <c r="AM81" s="12">
        <f t="shared" si="255"/>
        <v>0</v>
      </c>
      <c r="AN81" s="12">
        <f t="shared" si="255"/>
        <v>0</v>
      </c>
      <c r="AO81" s="12">
        <f t="shared" si="255"/>
        <v>0</v>
      </c>
      <c r="AP81" s="12">
        <f t="shared" si="253"/>
        <v>555600</v>
      </c>
      <c r="AQ81" s="12">
        <f t="shared" si="235"/>
        <v>0</v>
      </c>
      <c r="AR81" s="12">
        <f t="shared" si="236"/>
        <v>555600</v>
      </c>
      <c r="AS81" s="12">
        <f t="shared" si="237"/>
        <v>0</v>
      </c>
      <c r="AT81" s="12">
        <f t="shared" si="255"/>
        <v>-88589.71</v>
      </c>
      <c r="AU81" s="12">
        <f t="shared" si="255"/>
        <v>0</v>
      </c>
      <c r="AV81" s="12">
        <f t="shared" si="255"/>
        <v>-88589.71</v>
      </c>
      <c r="AW81" s="12">
        <f t="shared" si="255"/>
        <v>0</v>
      </c>
      <c r="AX81" s="12">
        <f t="shared" si="254"/>
        <v>467010.29</v>
      </c>
      <c r="AY81" s="12">
        <f t="shared" si="240"/>
        <v>0</v>
      </c>
      <c r="AZ81" s="12">
        <f t="shared" si="241"/>
        <v>467010.29</v>
      </c>
      <c r="BA81" s="12">
        <f t="shared" si="242"/>
        <v>0</v>
      </c>
      <c r="BB81" s="12">
        <f t="shared" si="219"/>
        <v>0</v>
      </c>
      <c r="BC81" s="12">
        <f t="shared" si="220"/>
        <v>0</v>
      </c>
      <c r="BD81" s="12">
        <v>0</v>
      </c>
      <c r="BE81" s="12">
        <v>0</v>
      </c>
    </row>
    <row r="82" spans="1:57" ht="47.25" x14ac:dyDescent="0.25">
      <c r="A82" s="6" t="s">
        <v>14</v>
      </c>
      <c r="B82" s="6"/>
      <c r="C82" s="6"/>
      <c r="D82" s="6"/>
      <c r="E82" s="9">
        <v>851</v>
      </c>
      <c r="F82" s="11" t="s">
        <v>63</v>
      </c>
      <c r="G82" s="10" t="s">
        <v>69</v>
      </c>
      <c r="H82" s="11" t="s">
        <v>71</v>
      </c>
      <c r="I82" s="11" t="s">
        <v>29</v>
      </c>
      <c r="J82" s="12">
        <v>249700</v>
      </c>
      <c r="K82" s="12"/>
      <c r="L82" s="12">
        <f t="shared" ref="L82:L84" si="256">J82</f>
        <v>249700</v>
      </c>
      <c r="M82" s="12"/>
      <c r="N82" s="12">
        <v>305900</v>
      </c>
      <c r="O82" s="12"/>
      <c r="P82" s="12">
        <f t="shared" ref="P82" si="257">N82</f>
        <v>305900</v>
      </c>
      <c r="Q82" s="12"/>
      <c r="R82" s="12">
        <f t="shared" si="32"/>
        <v>555600</v>
      </c>
      <c r="S82" s="12"/>
      <c r="T82" s="12">
        <f t="shared" ref="T82" si="258">R82</f>
        <v>555600</v>
      </c>
      <c r="U82" s="12"/>
      <c r="V82" s="12"/>
      <c r="W82" s="12"/>
      <c r="X82" s="12">
        <f t="shared" ref="X82" si="259">V82</f>
        <v>0</v>
      </c>
      <c r="Y82" s="12"/>
      <c r="Z82" s="12">
        <f t="shared" si="251"/>
        <v>555600</v>
      </c>
      <c r="AA82" s="12">
        <f t="shared" si="225"/>
        <v>0</v>
      </c>
      <c r="AB82" s="12">
        <f t="shared" si="226"/>
        <v>555600</v>
      </c>
      <c r="AC82" s="12">
        <f t="shared" si="227"/>
        <v>0</v>
      </c>
      <c r="AD82" s="12"/>
      <c r="AE82" s="12"/>
      <c r="AF82" s="12">
        <f t="shared" ref="AF82" si="260">AD82</f>
        <v>0</v>
      </c>
      <c r="AG82" s="12"/>
      <c r="AH82" s="12">
        <f t="shared" si="252"/>
        <v>555600</v>
      </c>
      <c r="AI82" s="12">
        <f t="shared" si="230"/>
        <v>0</v>
      </c>
      <c r="AJ82" s="12">
        <f t="shared" si="231"/>
        <v>555600</v>
      </c>
      <c r="AK82" s="12">
        <f t="shared" si="232"/>
        <v>0</v>
      </c>
      <c r="AL82" s="12"/>
      <c r="AM82" s="12"/>
      <c r="AN82" s="12">
        <f t="shared" ref="AN82" si="261">AL82</f>
        <v>0</v>
      </c>
      <c r="AO82" s="12"/>
      <c r="AP82" s="12">
        <f t="shared" si="253"/>
        <v>555600</v>
      </c>
      <c r="AQ82" s="12">
        <f t="shared" si="235"/>
        <v>0</v>
      </c>
      <c r="AR82" s="12">
        <f t="shared" si="236"/>
        <v>555600</v>
      </c>
      <c r="AS82" s="12">
        <f t="shared" si="237"/>
        <v>0</v>
      </c>
      <c r="AT82" s="12">
        <v>-88589.71</v>
      </c>
      <c r="AU82" s="12"/>
      <c r="AV82" s="12">
        <f t="shared" ref="AV82" si="262">AT82</f>
        <v>-88589.71</v>
      </c>
      <c r="AW82" s="12"/>
      <c r="AX82" s="12">
        <f t="shared" si="254"/>
        <v>467010.29</v>
      </c>
      <c r="AY82" s="12">
        <f t="shared" si="240"/>
        <v>0</v>
      </c>
      <c r="AZ82" s="12">
        <f t="shared" si="241"/>
        <v>467010.29</v>
      </c>
      <c r="BA82" s="12">
        <f t="shared" si="242"/>
        <v>0</v>
      </c>
      <c r="BB82" s="12">
        <f t="shared" si="219"/>
        <v>0</v>
      </c>
      <c r="BC82" s="12">
        <f t="shared" si="220"/>
        <v>0</v>
      </c>
      <c r="BD82" s="12">
        <v>0</v>
      </c>
      <c r="BE82" s="12">
        <v>0</v>
      </c>
    </row>
    <row r="83" spans="1:57" x14ac:dyDescent="0.25">
      <c r="A83" s="6" t="s">
        <v>30</v>
      </c>
      <c r="B83" s="6"/>
      <c r="C83" s="6"/>
      <c r="D83" s="6"/>
      <c r="E83" s="9">
        <v>851</v>
      </c>
      <c r="F83" s="11" t="s">
        <v>63</v>
      </c>
      <c r="G83" s="10" t="s">
        <v>69</v>
      </c>
      <c r="H83" s="11" t="s">
        <v>71</v>
      </c>
      <c r="I83" s="11" t="s">
        <v>31</v>
      </c>
      <c r="J83" s="12">
        <f t="shared" ref="J83:AW83" si="263">J84</f>
        <v>32000</v>
      </c>
      <c r="K83" s="12">
        <f t="shared" si="263"/>
        <v>0</v>
      </c>
      <c r="L83" s="12">
        <f t="shared" si="263"/>
        <v>32000</v>
      </c>
      <c r="M83" s="12">
        <f t="shared" si="263"/>
        <v>0</v>
      </c>
      <c r="N83" s="12">
        <f t="shared" si="263"/>
        <v>0</v>
      </c>
      <c r="O83" s="12">
        <f t="shared" si="263"/>
        <v>0</v>
      </c>
      <c r="P83" s="12">
        <f t="shared" si="263"/>
        <v>0</v>
      </c>
      <c r="Q83" s="12">
        <f t="shared" si="263"/>
        <v>0</v>
      </c>
      <c r="R83" s="12">
        <f t="shared" si="32"/>
        <v>32000</v>
      </c>
      <c r="S83" s="12">
        <f t="shared" si="263"/>
        <v>0</v>
      </c>
      <c r="T83" s="12">
        <f t="shared" si="263"/>
        <v>32000</v>
      </c>
      <c r="U83" s="12">
        <f t="shared" si="263"/>
        <v>0</v>
      </c>
      <c r="V83" s="12">
        <f t="shared" si="263"/>
        <v>0</v>
      </c>
      <c r="W83" s="12">
        <f t="shared" si="263"/>
        <v>0</v>
      </c>
      <c r="X83" s="12">
        <f t="shared" si="263"/>
        <v>0</v>
      </c>
      <c r="Y83" s="12">
        <f t="shared" si="263"/>
        <v>0</v>
      </c>
      <c r="Z83" s="12">
        <f t="shared" si="251"/>
        <v>32000</v>
      </c>
      <c r="AA83" s="12">
        <f t="shared" si="225"/>
        <v>0</v>
      </c>
      <c r="AB83" s="12">
        <f t="shared" si="226"/>
        <v>32000</v>
      </c>
      <c r="AC83" s="12">
        <f t="shared" si="227"/>
        <v>0</v>
      </c>
      <c r="AD83" s="12">
        <f t="shared" si="263"/>
        <v>0</v>
      </c>
      <c r="AE83" s="12">
        <f t="shared" si="263"/>
        <v>0</v>
      </c>
      <c r="AF83" s="12">
        <f t="shared" si="263"/>
        <v>0</v>
      </c>
      <c r="AG83" s="12">
        <f t="shared" si="263"/>
        <v>0</v>
      </c>
      <c r="AH83" s="12">
        <f t="shared" si="252"/>
        <v>32000</v>
      </c>
      <c r="AI83" s="12">
        <f t="shared" si="230"/>
        <v>0</v>
      </c>
      <c r="AJ83" s="12">
        <f t="shared" si="231"/>
        <v>32000</v>
      </c>
      <c r="AK83" s="12">
        <f t="shared" si="232"/>
        <v>0</v>
      </c>
      <c r="AL83" s="12">
        <f t="shared" si="263"/>
        <v>0</v>
      </c>
      <c r="AM83" s="12">
        <f t="shared" si="263"/>
        <v>0</v>
      </c>
      <c r="AN83" s="12">
        <f t="shared" si="263"/>
        <v>0</v>
      </c>
      <c r="AO83" s="12">
        <f t="shared" si="263"/>
        <v>0</v>
      </c>
      <c r="AP83" s="12">
        <f t="shared" si="253"/>
        <v>32000</v>
      </c>
      <c r="AQ83" s="12">
        <f t="shared" si="235"/>
        <v>0</v>
      </c>
      <c r="AR83" s="12">
        <f t="shared" si="236"/>
        <v>32000</v>
      </c>
      <c r="AS83" s="12">
        <f t="shared" si="237"/>
        <v>0</v>
      </c>
      <c r="AT83" s="12">
        <f t="shared" si="263"/>
        <v>-4220</v>
      </c>
      <c r="AU83" s="12">
        <f t="shared" si="263"/>
        <v>0</v>
      </c>
      <c r="AV83" s="12">
        <f t="shared" si="263"/>
        <v>-4220</v>
      </c>
      <c r="AW83" s="12">
        <f t="shared" si="263"/>
        <v>0</v>
      </c>
      <c r="AX83" s="12">
        <f t="shared" si="254"/>
        <v>27780</v>
      </c>
      <c r="AY83" s="12">
        <f t="shared" si="240"/>
        <v>0</v>
      </c>
      <c r="AZ83" s="12">
        <f t="shared" si="241"/>
        <v>27780</v>
      </c>
      <c r="BA83" s="12">
        <f t="shared" si="242"/>
        <v>0</v>
      </c>
      <c r="BB83" s="12">
        <f t="shared" si="219"/>
        <v>0</v>
      </c>
      <c r="BC83" s="12">
        <f t="shared" si="220"/>
        <v>0</v>
      </c>
      <c r="BD83" s="12">
        <v>0</v>
      </c>
      <c r="BE83" s="12">
        <v>0</v>
      </c>
    </row>
    <row r="84" spans="1:57" ht="16.5" customHeight="1" x14ac:dyDescent="0.25">
      <c r="A84" s="6" t="s">
        <v>32</v>
      </c>
      <c r="B84" s="6"/>
      <c r="C84" s="6"/>
      <c r="D84" s="6"/>
      <c r="E84" s="9">
        <v>851</v>
      </c>
      <c r="F84" s="11" t="s">
        <v>63</v>
      </c>
      <c r="G84" s="10" t="s">
        <v>69</v>
      </c>
      <c r="H84" s="11" t="s">
        <v>71</v>
      </c>
      <c r="I84" s="11" t="s">
        <v>33</v>
      </c>
      <c r="J84" s="12">
        <v>32000</v>
      </c>
      <c r="K84" s="12"/>
      <c r="L84" s="12">
        <f t="shared" si="256"/>
        <v>32000</v>
      </c>
      <c r="M84" s="12"/>
      <c r="N84" s="12"/>
      <c r="O84" s="12"/>
      <c r="P84" s="12">
        <f t="shared" ref="P84" si="264">N84</f>
        <v>0</v>
      </c>
      <c r="Q84" s="12"/>
      <c r="R84" s="12">
        <f t="shared" si="32"/>
        <v>32000</v>
      </c>
      <c r="S84" s="12"/>
      <c r="T84" s="12">
        <f t="shared" ref="T84" si="265">R84</f>
        <v>32000</v>
      </c>
      <c r="U84" s="12"/>
      <c r="V84" s="12"/>
      <c r="W84" s="12"/>
      <c r="X84" s="12">
        <f t="shared" ref="X84" si="266">V84</f>
        <v>0</v>
      </c>
      <c r="Y84" s="12"/>
      <c r="Z84" s="12">
        <f t="shared" si="251"/>
        <v>32000</v>
      </c>
      <c r="AA84" s="12">
        <f t="shared" si="225"/>
        <v>0</v>
      </c>
      <c r="AB84" s="12">
        <f t="shared" si="226"/>
        <v>32000</v>
      </c>
      <c r="AC84" s="12">
        <f t="shared" si="227"/>
        <v>0</v>
      </c>
      <c r="AD84" s="12"/>
      <c r="AE84" s="12"/>
      <c r="AF84" s="12">
        <f t="shared" ref="AF84" si="267">AD84</f>
        <v>0</v>
      </c>
      <c r="AG84" s="12"/>
      <c r="AH84" s="12">
        <f t="shared" si="252"/>
        <v>32000</v>
      </c>
      <c r="AI84" s="12">
        <f t="shared" si="230"/>
        <v>0</v>
      </c>
      <c r="AJ84" s="12">
        <f t="shared" si="231"/>
        <v>32000</v>
      </c>
      <c r="AK84" s="12">
        <f t="shared" si="232"/>
        <v>0</v>
      </c>
      <c r="AL84" s="12"/>
      <c r="AM84" s="12"/>
      <c r="AN84" s="12">
        <f t="shared" ref="AN84" si="268">AL84</f>
        <v>0</v>
      </c>
      <c r="AO84" s="12"/>
      <c r="AP84" s="12">
        <f t="shared" si="253"/>
        <v>32000</v>
      </c>
      <c r="AQ84" s="12">
        <f t="shared" si="235"/>
        <v>0</v>
      </c>
      <c r="AR84" s="12">
        <f t="shared" si="236"/>
        <v>32000</v>
      </c>
      <c r="AS84" s="12">
        <f t="shared" si="237"/>
        <v>0</v>
      </c>
      <c r="AT84" s="12">
        <v>-4220</v>
      </c>
      <c r="AU84" s="12"/>
      <c r="AV84" s="12">
        <f t="shared" ref="AV84" si="269">AT84</f>
        <v>-4220</v>
      </c>
      <c r="AW84" s="12"/>
      <c r="AX84" s="12">
        <f t="shared" si="254"/>
        <v>27780</v>
      </c>
      <c r="AY84" s="12">
        <f t="shared" si="240"/>
        <v>0</v>
      </c>
      <c r="AZ84" s="12">
        <f t="shared" si="241"/>
        <v>27780</v>
      </c>
      <c r="BA84" s="12">
        <f t="shared" si="242"/>
        <v>0</v>
      </c>
      <c r="BB84" s="12">
        <f t="shared" si="219"/>
        <v>0</v>
      </c>
      <c r="BC84" s="12">
        <f t="shared" si="220"/>
        <v>0</v>
      </c>
      <c r="BD84" s="12">
        <v>0</v>
      </c>
      <c r="BE84" s="12">
        <v>0</v>
      </c>
    </row>
    <row r="85" spans="1:57" s="30" customFormat="1" x14ac:dyDescent="0.25">
      <c r="A85" s="26" t="s">
        <v>73</v>
      </c>
      <c r="B85" s="27"/>
      <c r="C85" s="27"/>
      <c r="D85" s="27"/>
      <c r="E85" s="9">
        <v>851</v>
      </c>
      <c r="F85" s="28" t="s">
        <v>18</v>
      </c>
      <c r="G85" s="28"/>
      <c r="H85" s="28"/>
      <c r="I85" s="28"/>
      <c r="J85" s="29">
        <f t="shared" ref="J85" si="270">J86+J93+J103+J107</f>
        <v>8340801.2000000002</v>
      </c>
      <c r="K85" s="29">
        <f t="shared" ref="K85:N85" si="271">K86+K93+K103+K107</f>
        <v>206494.2</v>
      </c>
      <c r="L85" s="29">
        <f t="shared" si="271"/>
        <v>8134307</v>
      </c>
      <c r="M85" s="29">
        <f t="shared" si="271"/>
        <v>0</v>
      </c>
      <c r="N85" s="29">
        <f t="shared" si="271"/>
        <v>1274209.05</v>
      </c>
      <c r="O85" s="29">
        <f t="shared" ref="O85:V85" si="272">O86+O93+O103+O107</f>
        <v>0</v>
      </c>
      <c r="P85" s="29">
        <f t="shared" si="272"/>
        <v>1274209.05</v>
      </c>
      <c r="Q85" s="29">
        <f t="shared" si="272"/>
        <v>0</v>
      </c>
      <c r="R85" s="12">
        <f t="shared" si="32"/>
        <v>9615010.25</v>
      </c>
      <c r="S85" s="29">
        <f t="shared" si="272"/>
        <v>206494.2</v>
      </c>
      <c r="T85" s="29">
        <f t="shared" si="272"/>
        <v>9408516.0500000007</v>
      </c>
      <c r="U85" s="29">
        <f t="shared" si="272"/>
        <v>0</v>
      </c>
      <c r="V85" s="29">
        <f t="shared" si="272"/>
        <v>300000</v>
      </c>
      <c r="W85" s="29">
        <f t="shared" ref="W85:Z85" si="273">W86+W93+W103+W107</f>
        <v>0</v>
      </c>
      <c r="X85" s="29">
        <f t="shared" si="273"/>
        <v>300000</v>
      </c>
      <c r="Y85" s="29">
        <f t="shared" si="273"/>
        <v>0</v>
      </c>
      <c r="Z85" s="29">
        <f t="shared" si="273"/>
        <v>9915010.25</v>
      </c>
      <c r="AA85" s="12">
        <f t="shared" si="225"/>
        <v>206494.2</v>
      </c>
      <c r="AB85" s="12">
        <f t="shared" si="226"/>
        <v>9708516.0500000007</v>
      </c>
      <c r="AC85" s="12">
        <f t="shared" si="227"/>
        <v>0</v>
      </c>
      <c r="AD85" s="29">
        <f t="shared" ref="AD85:AH85" si="274">AD86+AD93+AD103+AD107</f>
        <v>0</v>
      </c>
      <c r="AE85" s="29">
        <f t="shared" si="274"/>
        <v>0</v>
      </c>
      <c r="AF85" s="29">
        <f t="shared" si="274"/>
        <v>0</v>
      </c>
      <c r="AG85" s="29">
        <f t="shared" si="274"/>
        <v>0</v>
      </c>
      <c r="AH85" s="29">
        <f t="shared" si="274"/>
        <v>9915010.25</v>
      </c>
      <c r="AI85" s="12">
        <f t="shared" si="230"/>
        <v>206494.2</v>
      </c>
      <c r="AJ85" s="12">
        <f t="shared" si="231"/>
        <v>9708516.0500000007</v>
      </c>
      <c r="AK85" s="12">
        <f t="shared" si="232"/>
        <v>0</v>
      </c>
      <c r="AL85" s="29">
        <f t="shared" ref="AL85:AP85" si="275">AL86+AL93+AL103+AL107</f>
        <v>450000</v>
      </c>
      <c r="AM85" s="29">
        <f t="shared" si="275"/>
        <v>0</v>
      </c>
      <c r="AN85" s="29">
        <f t="shared" si="275"/>
        <v>450000</v>
      </c>
      <c r="AO85" s="29">
        <f t="shared" si="275"/>
        <v>0</v>
      </c>
      <c r="AP85" s="29">
        <f t="shared" si="275"/>
        <v>10365010.25</v>
      </c>
      <c r="AQ85" s="12">
        <f t="shared" si="235"/>
        <v>206494.2</v>
      </c>
      <c r="AR85" s="12">
        <f t="shared" si="236"/>
        <v>10158516.050000001</v>
      </c>
      <c r="AS85" s="12">
        <f t="shared" si="237"/>
        <v>0</v>
      </c>
      <c r="AT85" s="29">
        <f t="shared" ref="AT85:AX85" si="276">AT86+AT93+AT103+AT107</f>
        <v>-588832</v>
      </c>
      <c r="AU85" s="29">
        <f t="shared" si="276"/>
        <v>0</v>
      </c>
      <c r="AV85" s="29">
        <f t="shared" si="276"/>
        <v>-588832</v>
      </c>
      <c r="AW85" s="29">
        <f t="shared" si="276"/>
        <v>0</v>
      </c>
      <c r="AX85" s="29">
        <f t="shared" si="276"/>
        <v>9776178.25</v>
      </c>
      <c r="AY85" s="12">
        <f t="shared" si="240"/>
        <v>206494.2</v>
      </c>
      <c r="AZ85" s="12">
        <f t="shared" si="241"/>
        <v>9569684.0500000007</v>
      </c>
      <c r="BA85" s="12">
        <f t="shared" si="242"/>
        <v>0</v>
      </c>
      <c r="BB85" s="12">
        <f t="shared" si="219"/>
        <v>0</v>
      </c>
      <c r="BC85" s="12">
        <f t="shared" si="220"/>
        <v>0</v>
      </c>
      <c r="BD85" s="12">
        <v>0</v>
      </c>
      <c r="BE85" s="12">
        <v>0</v>
      </c>
    </row>
    <row r="86" spans="1:57" s="30" customFormat="1" x14ac:dyDescent="0.25">
      <c r="A86" s="26" t="s">
        <v>74</v>
      </c>
      <c r="B86" s="27"/>
      <c r="C86" s="27"/>
      <c r="D86" s="27"/>
      <c r="E86" s="9">
        <v>851</v>
      </c>
      <c r="F86" s="28" t="s">
        <v>18</v>
      </c>
      <c r="G86" s="28" t="s">
        <v>40</v>
      </c>
      <c r="H86" s="28"/>
      <c r="I86" s="28"/>
      <c r="J86" s="29">
        <f>J87+J90</f>
        <v>350186.2</v>
      </c>
      <c r="K86" s="29">
        <f t="shared" ref="K86:Z86" si="277">K87+K90</f>
        <v>50186.2</v>
      </c>
      <c r="L86" s="29">
        <f t="shared" si="277"/>
        <v>300000</v>
      </c>
      <c r="M86" s="29">
        <f t="shared" si="277"/>
        <v>0</v>
      </c>
      <c r="N86" s="29">
        <f t="shared" si="277"/>
        <v>0</v>
      </c>
      <c r="O86" s="29">
        <f t="shared" si="277"/>
        <v>0</v>
      </c>
      <c r="P86" s="29">
        <f t="shared" si="277"/>
        <v>0</v>
      </c>
      <c r="Q86" s="29">
        <f t="shared" si="277"/>
        <v>0</v>
      </c>
      <c r="R86" s="29">
        <f t="shared" si="277"/>
        <v>350186.2</v>
      </c>
      <c r="S86" s="29">
        <f t="shared" si="277"/>
        <v>50186.2</v>
      </c>
      <c r="T86" s="29">
        <f t="shared" si="277"/>
        <v>300000</v>
      </c>
      <c r="U86" s="29">
        <f t="shared" si="277"/>
        <v>0</v>
      </c>
      <c r="V86" s="29">
        <f t="shared" si="277"/>
        <v>0</v>
      </c>
      <c r="W86" s="29">
        <f t="shared" si="277"/>
        <v>0</v>
      </c>
      <c r="X86" s="29">
        <f t="shared" si="277"/>
        <v>0</v>
      </c>
      <c r="Y86" s="29">
        <f t="shared" si="277"/>
        <v>0</v>
      </c>
      <c r="Z86" s="29">
        <f t="shared" si="277"/>
        <v>350186.2</v>
      </c>
      <c r="AA86" s="12">
        <f t="shared" si="225"/>
        <v>50186.2</v>
      </c>
      <c r="AB86" s="12">
        <f t="shared" si="226"/>
        <v>300000</v>
      </c>
      <c r="AC86" s="12">
        <f t="shared" si="227"/>
        <v>0</v>
      </c>
      <c r="AD86" s="29">
        <f t="shared" ref="AD86:AH86" si="278">AD87+AD90</f>
        <v>0</v>
      </c>
      <c r="AE86" s="29">
        <f t="shared" si="278"/>
        <v>0</v>
      </c>
      <c r="AF86" s="29">
        <f t="shared" si="278"/>
        <v>0</v>
      </c>
      <c r="AG86" s="29">
        <f t="shared" si="278"/>
        <v>0</v>
      </c>
      <c r="AH86" s="29">
        <f t="shared" si="278"/>
        <v>350186.2</v>
      </c>
      <c r="AI86" s="12">
        <f t="shared" si="230"/>
        <v>50186.2</v>
      </c>
      <c r="AJ86" s="12">
        <f t="shared" si="231"/>
        <v>300000</v>
      </c>
      <c r="AK86" s="12">
        <f t="shared" si="232"/>
        <v>0</v>
      </c>
      <c r="AL86" s="29">
        <f t="shared" ref="AL86:AP86" si="279">AL87+AL90</f>
        <v>0</v>
      </c>
      <c r="AM86" s="29">
        <f t="shared" si="279"/>
        <v>0</v>
      </c>
      <c r="AN86" s="29">
        <f t="shared" si="279"/>
        <v>0</v>
      </c>
      <c r="AO86" s="29">
        <f t="shared" si="279"/>
        <v>0</v>
      </c>
      <c r="AP86" s="29">
        <f t="shared" si="279"/>
        <v>350186.2</v>
      </c>
      <c r="AQ86" s="12">
        <f t="shared" si="235"/>
        <v>50186.2</v>
      </c>
      <c r="AR86" s="12">
        <f t="shared" si="236"/>
        <v>300000</v>
      </c>
      <c r="AS86" s="12">
        <f t="shared" si="237"/>
        <v>0</v>
      </c>
      <c r="AT86" s="29">
        <f t="shared" ref="AT86:AX86" si="280">AT87+AT90</f>
        <v>-300000</v>
      </c>
      <c r="AU86" s="29">
        <f t="shared" si="280"/>
        <v>0</v>
      </c>
      <c r="AV86" s="29">
        <f t="shared" si="280"/>
        <v>-300000</v>
      </c>
      <c r="AW86" s="29">
        <f t="shared" si="280"/>
        <v>0</v>
      </c>
      <c r="AX86" s="29">
        <f t="shared" si="280"/>
        <v>50186.2</v>
      </c>
      <c r="AY86" s="12">
        <f t="shared" si="240"/>
        <v>50186.2</v>
      </c>
      <c r="AZ86" s="12">
        <f t="shared" si="241"/>
        <v>0</v>
      </c>
      <c r="BA86" s="12">
        <f t="shared" si="242"/>
        <v>0</v>
      </c>
      <c r="BB86" s="12">
        <f t="shared" si="219"/>
        <v>0</v>
      </c>
      <c r="BC86" s="12">
        <f t="shared" si="220"/>
        <v>0</v>
      </c>
      <c r="BD86" s="12">
        <v>0</v>
      </c>
      <c r="BE86" s="12">
        <v>0</v>
      </c>
    </row>
    <row r="87" spans="1:57" s="30" customFormat="1" ht="189" hidden="1" x14ac:dyDescent="0.25">
      <c r="A87" s="31" t="s">
        <v>75</v>
      </c>
      <c r="B87" s="27"/>
      <c r="C87" s="27"/>
      <c r="D87" s="27"/>
      <c r="E87" s="9">
        <v>851</v>
      </c>
      <c r="F87" s="11" t="s">
        <v>18</v>
      </c>
      <c r="G87" s="11" t="s">
        <v>40</v>
      </c>
      <c r="H87" s="11" t="s">
        <v>76</v>
      </c>
      <c r="I87" s="11"/>
      <c r="J87" s="12">
        <f t="shared" ref="J87:AX88" si="281">J88</f>
        <v>50186.2</v>
      </c>
      <c r="K87" s="12">
        <f t="shared" si="281"/>
        <v>50186.2</v>
      </c>
      <c r="L87" s="12">
        <f t="shared" si="281"/>
        <v>0</v>
      </c>
      <c r="M87" s="12">
        <f t="shared" si="281"/>
        <v>0</v>
      </c>
      <c r="N87" s="12">
        <f t="shared" si="281"/>
        <v>0</v>
      </c>
      <c r="O87" s="12">
        <f t="shared" si="281"/>
        <v>0</v>
      </c>
      <c r="P87" s="12">
        <f t="shared" si="281"/>
        <v>0</v>
      </c>
      <c r="Q87" s="12">
        <f t="shared" si="281"/>
        <v>0</v>
      </c>
      <c r="R87" s="12">
        <f t="shared" si="281"/>
        <v>50186.2</v>
      </c>
      <c r="S87" s="12">
        <f t="shared" si="281"/>
        <v>50186.2</v>
      </c>
      <c r="T87" s="12">
        <f t="shared" si="281"/>
        <v>0</v>
      </c>
      <c r="U87" s="12">
        <f t="shared" si="281"/>
        <v>0</v>
      </c>
      <c r="V87" s="12">
        <f t="shared" si="281"/>
        <v>0</v>
      </c>
      <c r="W87" s="12">
        <f t="shared" si="281"/>
        <v>0</v>
      </c>
      <c r="X87" s="12">
        <f t="shared" si="281"/>
        <v>0</v>
      </c>
      <c r="Y87" s="12">
        <f t="shared" si="281"/>
        <v>0</v>
      </c>
      <c r="Z87" s="12">
        <f t="shared" si="281"/>
        <v>50186.2</v>
      </c>
      <c r="AA87" s="12">
        <f t="shared" si="225"/>
        <v>50186.2</v>
      </c>
      <c r="AB87" s="12">
        <f t="shared" si="226"/>
        <v>0</v>
      </c>
      <c r="AC87" s="12">
        <f t="shared" si="227"/>
        <v>0</v>
      </c>
      <c r="AD87" s="12">
        <f t="shared" si="281"/>
        <v>0</v>
      </c>
      <c r="AE87" s="12">
        <f t="shared" si="281"/>
        <v>0</v>
      </c>
      <c r="AF87" s="12">
        <f t="shared" si="281"/>
        <v>0</v>
      </c>
      <c r="AG87" s="12">
        <f t="shared" si="281"/>
        <v>0</v>
      </c>
      <c r="AH87" s="12">
        <f t="shared" si="281"/>
        <v>50186.2</v>
      </c>
      <c r="AI87" s="12">
        <f t="shared" si="230"/>
        <v>50186.2</v>
      </c>
      <c r="AJ87" s="12">
        <f t="shared" si="231"/>
        <v>0</v>
      </c>
      <c r="AK87" s="12">
        <f t="shared" si="232"/>
        <v>0</v>
      </c>
      <c r="AL87" s="12">
        <f t="shared" si="281"/>
        <v>0</v>
      </c>
      <c r="AM87" s="12">
        <f t="shared" si="281"/>
        <v>0</v>
      </c>
      <c r="AN87" s="12">
        <f t="shared" si="281"/>
        <v>0</v>
      </c>
      <c r="AO87" s="12">
        <f t="shared" si="281"/>
        <v>0</v>
      </c>
      <c r="AP87" s="12">
        <f t="shared" si="281"/>
        <v>50186.2</v>
      </c>
      <c r="AQ87" s="12">
        <f t="shared" si="235"/>
        <v>50186.2</v>
      </c>
      <c r="AR87" s="12">
        <f t="shared" si="236"/>
        <v>0</v>
      </c>
      <c r="AS87" s="12">
        <f t="shared" si="237"/>
        <v>0</v>
      </c>
      <c r="AT87" s="12">
        <f t="shared" si="281"/>
        <v>0</v>
      </c>
      <c r="AU87" s="12">
        <f t="shared" si="281"/>
        <v>0</v>
      </c>
      <c r="AV87" s="12">
        <f t="shared" si="281"/>
        <v>0</v>
      </c>
      <c r="AW87" s="12">
        <f t="shared" si="281"/>
        <v>0</v>
      </c>
      <c r="AX87" s="12">
        <f t="shared" si="281"/>
        <v>50186.2</v>
      </c>
      <c r="AY87" s="12">
        <f t="shared" si="240"/>
        <v>50186.2</v>
      </c>
      <c r="AZ87" s="12">
        <f t="shared" si="241"/>
        <v>0</v>
      </c>
      <c r="BA87" s="12">
        <f t="shared" si="242"/>
        <v>0</v>
      </c>
      <c r="BB87" s="12">
        <f t="shared" si="219"/>
        <v>0</v>
      </c>
      <c r="BC87" s="12">
        <f t="shared" si="220"/>
        <v>0</v>
      </c>
      <c r="BD87" s="12">
        <v>0</v>
      </c>
      <c r="BE87" s="12">
        <v>0</v>
      </c>
    </row>
    <row r="88" spans="1:57" s="30" customFormat="1" ht="47.25" hidden="1" x14ac:dyDescent="0.25">
      <c r="A88" s="6" t="s">
        <v>27</v>
      </c>
      <c r="B88" s="4"/>
      <c r="C88" s="4"/>
      <c r="D88" s="4"/>
      <c r="E88" s="9">
        <v>851</v>
      </c>
      <c r="F88" s="11" t="s">
        <v>18</v>
      </c>
      <c r="G88" s="11" t="s">
        <v>40</v>
      </c>
      <c r="H88" s="11" t="s">
        <v>76</v>
      </c>
      <c r="I88" s="11" t="s">
        <v>28</v>
      </c>
      <c r="J88" s="12">
        <f t="shared" si="281"/>
        <v>50186.2</v>
      </c>
      <c r="K88" s="12">
        <f t="shared" si="281"/>
        <v>50186.2</v>
      </c>
      <c r="L88" s="12">
        <f t="shared" si="281"/>
        <v>0</v>
      </c>
      <c r="M88" s="12">
        <f t="shared" si="281"/>
        <v>0</v>
      </c>
      <c r="N88" s="12">
        <f t="shared" si="281"/>
        <v>0</v>
      </c>
      <c r="O88" s="12">
        <f t="shared" si="281"/>
        <v>0</v>
      </c>
      <c r="P88" s="12">
        <f t="shared" si="281"/>
        <v>0</v>
      </c>
      <c r="Q88" s="12">
        <f t="shared" si="281"/>
        <v>0</v>
      </c>
      <c r="R88" s="12">
        <f t="shared" si="281"/>
        <v>50186.2</v>
      </c>
      <c r="S88" s="12">
        <f t="shared" si="281"/>
        <v>50186.2</v>
      </c>
      <c r="T88" s="12">
        <f t="shared" si="281"/>
        <v>0</v>
      </c>
      <c r="U88" s="12">
        <f t="shared" si="281"/>
        <v>0</v>
      </c>
      <c r="V88" s="12">
        <f t="shared" si="281"/>
        <v>0</v>
      </c>
      <c r="W88" s="12">
        <f t="shared" si="281"/>
        <v>0</v>
      </c>
      <c r="X88" s="12">
        <f t="shared" si="281"/>
        <v>0</v>
      </c>
      <c r="Y88" s="12">
        <f t="shared" si="281"/>
        <v>0</v>
      </c>
      <c r="Z88" s="12">
        <f t="shared" si="281"/>
        <v>50186.2</v>
      </c>
      <c r="AA88" s="12">
        <f t="shared" si="225"/>
        <v>50186.2</v>
      </c>
      <c r="AB88" s="12">
        <f t="shared" si="226"/>
        <v>0</v>
      </c>
      <c r="AC88" s="12">
        <f t="shared" si="227"/>
        <v>0</v>
      </c>
      <c r="AD88" s="12">
        <f t="shared" si="281"/>
        <v>0</v>
      </c>
      <c r="AE88" s="12">
        <f t="shared" si="281"/>
        <v>0</v>
      </c>
      <c r="AF88" s="12">
        <f t="shared" si="281"/>
        <v>0</v>
      </c>
      <c r="AG88" s="12">
        <f t="shared" si="281"/>
        <v>0</v>
      </c>
      <c r="AH88" s="12">
        <f t="shared" si="281"/>
        <v>50186.2</v>
      </c>
      <c r="AI88" s="12">
        <f t="shared" si="230"/>
        <v>50186.2</v>
      </c>
      <c r="AJ88" s="12">
        <f t="shared" si="231"/>
        <v>0</v>
      </c>
      <c r="AK88" s="12">
        <f t="shared" si="232"/>
        <v>0</v>
      </c>
      <c r="AL88" s="12">
        <f t="shared" si="281"/>
        <v>0</v>
      </c>
      <c r="AM88" s="12">
        <f t="shared" si="281"/>
        <v>0</v>
      </c>
      <c r="AN88" s="12">
        <f t="shared" si="281"/>
        <v>0</v>
      </c>
      <c r="AO88" s="12">
        <f t="shared" si="281"/>
        <v>0</v>
      </c>
      <c r="AP88" s="12">
        <f t="shared" si="281"/>
        <v>50186.2</v>
      </c>
      <c r="AQ88" s="12">
        <f t="shared" si="235"/>
        <v>50186.2</v>
      </c>
      <c r="AR88" s="12">
        <f t="shared" si="236"/>
        <v>0</v>
      </c>
      <c r="AS88" s="12">
        <f t="shared" si="237"/>
        <v>0</v>
      </c>
      <c r="AT88" s="12">
        <f t="shared" si="281"/>
        <v>0</v>
      </c>
      <c r="AU88" s="12">
        <f t="shared" si="281"/>
        <v>0</v>
      </c>
      <c r="AV88" s="12">
        <f t="shared" si="281"/>
        <v>0</v>
      </c>
      <c r="AW88" s="12">
        <f t="shared" si="281"/>
        <v>0</v>
      </c>
      <c r="AX88" s="12">
        <f t="shared" si="281"/>
        <v>50186.2</v>
      </c>
      <c r="AY88" s="12">
        <f t="shared" si="240"/>
        <v>50186.2</v>
      </c>
      <c r="AZ88" s="12">
        <f t="shared" si="241"/>
        <v>0</v>
      </c>
      <c r="BA88" s="12">
        <f t="shared" si="242"/>
        <v>0</v>
      </c>
      <c r="BB88" s="12">
        <f t="shared" si="219"/>
        <v>0</v>
      </c>
      <c r="BC88" s="12">
        <f t="shared" si="220"/>
        <v>0</v>
      </c>
      <c r="BD88" s="12">
        <v>0</v>
      </c>
      <c r="BE88" s="12">
        <v>0</v>
      </c>
    </row>
    <row r="89" spans="1:57" s="30" customFormat="1" ht="47.25" hidden="1" x14ac:dyDescent="0.25">
      <c r="A89" s="6" t="s">
        <v>14</v>
      </c>
      <c r="B89" s="6"/>
      <c r="C89" s="6"/>
      <c r="D89" s="6"/>
      <c r="E89" s="9">
        <v>851</v>
      </c>
      <c r="F89" s="11" t="s">
        <v>18</v>
      </c>
      <c r="G89" s="11" t="s">
        <v>40</v>
      </c>
      <c r="H89" s="11" t="s">
        <v>76</v>
      </c>
      <c r="I89" s="11" t="s">
        <v>29</v>
      </c>
      <c r="J89" s="12">
        <v>50186.2</v>
      </c>
      <c r="K89" s="12">
        <f>J89</f>
        <v>50186.2</v>
      </c>
      <c r="L89" s="12"/>
      <c r="M89" s="12"/>
      <c r="N89" s="12"/>
      <c r="O89" s="12">
        <f>N89</f>
        <v>0</v>
      </c>
      <c r="P89" s="12"/>
      <c r="Q89" s="12"/>
      <c r="R89" s="12">
        <f t="shared" si="32"/>
        <v>50186.2</v>
      </c>
      <c r="S89" s="12">
        <f>R89</f>
        <v>50186.2</v>
      </c>
      <c r="T89" s="12"/>
      <c r="U89" s="12"/>
      <c r="V89" s="12"/>
      <c r="W89" s="12">
        <f>V89</f>
        <v>0</v>
      </c>
      <c r="X89" s="12"/>
      <c r="Y89" s="12"/>
      <c r="Z89" s="12">
        <f t="shared" si="251"/>
        <v>50186.2</v>
      </c>
      <c r="AA89" s="12">
        <f t="shared" si="225"/>
        <v>50186.2</v>
      </c>
      <c r="AB89" s="12">
        <f t="shared" si="226"/>
        <v>0</v>
      </c>
      <c r="AC89" s="12">
        <f t="shared" si="227"/>
        <v>0</v>
      </c>
      <c r="AD89" s="12"/>
      <c r="AE89" s="12">
        <f>AD89</f>
        <v>0</v>
      </c>
      <c r="AF89" s="12"/>
      <c r="AG89" s="12"/>
      <c r="AH89" s="12">
        <f t="shared" ref="AH89:AH106" si="282">Z89+AD89</f>
        <v>50186.2</v>
      </c>
      <c r="AI89" s="12">
        <f t="shared" si="230"/>
        <v>50186.2</v>
      </c>
      <c r="AJ89" s="12">
        <f t="shared" si="231"/>
        <v>0</v>
      </c>
      <c r="AK89" s="12">
        <f t="shared" si="232"/>
        <v>0</v>
      </c>
      <c r="AL89" s="12"/>
      <c r="AM89" s="12">
        <f>AL89</f>
        <v>0</v>
      </c>
      <c r="AN89" s="12"/>
      <c r="AO89" s="12"/>
      <c r="AP89" s="12">
        <f t="shared" ref="AP89:AP106" si="283">AH89+AL89</f>
        <v>50186.2</v>
      </c>
      <c r="AQ89" s="12">
        <f t="shared" si="235"/>
        <v>50186.2</v>
      </c>
      <c r="AR89" s="12">
        <f t="shared" si="236"/>
        <v>0</v>
      </c>
      <c r="AS89" s="12">
        <f t="shared" si="237"/>
        <v>0</v>
      </c>
      <c r="AT89" s="12"/>
      <c r="AU89" s="12">
        <f>AT89</f>
        <v>0</v>
      </c>
      <c r="AV89" s="12"/>
      <c r="AW89" s="12"/>
      <c r="AX89" s="12">
        <f t="shared" ref="AX89:AX92" si="284">AP89+AT89</f>
        <v>50186.2</v>
      </c>
      <c r="AY89" s="12">
        <f t="shared" si="240"/>
        <v>50186.2</v>
      </c>
      <c r="AZ89" s="12">
        <f t="shared" si="241"/>
        <v>0</v>
      </c>
      <c r="BA89" s="12">
        <f t="shared" si="242"/>
        <v>0</v>
      </c>
      <c r="BB89" s="12">
        <f t="shared" si="219"/>
        <v>0</v>
      </c>
      <c r="BC89" s="12">
        <f t="shared" si="220"/>
        <v>0</v>
      </c>
      <c r="BD89" s="12">
        <v>0</v>
      </c>
      <c r="BE89" s="12">
        <v>0</v>
      </c>
    </row>
    <row r="90" spans="1:57" ht="31.5" x14ac:dyDescent="0.25">
      <c r="A90" s="31" t="s">
        <v>77</v>
      </c>
      <c r="B90" s="6"/>
      <c r="C90" s="6"/>
      <c r="D90" s="6"/>
      <c r="E90" s="9">
        <v>851</v>
      </c>
      <c r="F90" s="11" t="s">
        <v>18</v>
      </c>
      <c r="G90" s="11" t="s">
        <v>40</v>
      </c>
      <c r="H90" s="11" t="s">
        <v>78</v>
      </c>
      <c r="I90" s="9"/>
      <c r="J90" s="12">
        <f t="shared" ref="J90:AW91" si="285">J91</f>
        <v>300000</v>
      </c>
      <c r="K90" s="12">
        <f t="shared" si="285"/>
        <v>0</v>
      </c>
      <c r="L90" s="12">
        <f t="shared" si="285"/>
        <v>300000</v>
      </c>
      <c r="M90" s="12">
        <f t="shared" si="285"/>
        <v>0</v>
      </c>
      <c r="N90" s="12">
        <f t="shared" si="285"/>
        <v>0</v>
      </c>
      <c r="O90" s="12">
        <f t="shared" si="285"/>
        <v>0</v>
      </c>
      <c r="P90" s="12">
        <f t="shared" si="285"/>
        <v>0</v>
      </c>
      <c r="Q90" s="12">
        <f t="shared" si="285"/>
        <v>0</v>
      </c>
      <c r="R90" s="12">
        <f t="shared" ref="R90:R162" si="286">J90+N90</f>
        <v>300000</v>
      </c>
      <c r="S90" s="12">
        <f t="shared" si="285"/>
        <v>0</v>
      </c>
      <c r="T90" s="12">
        <f t="shared" si="285"/>
        <v>300000</v>
      </c>
      <c r="U90" s="12">
        <f t="shared" si="285"/>
        <v>0</v>
      </c>
      <c r="V90" s="12">
        <f t="shared" si="285"/>
        <v>0</v>
      </c>
      <c r="W90" s="12">
        <f t="shared" si="285"/>
        <v>0</v>
      </c>
      <c r="X90" s="12">
        <f t="shared" si="285"/>
        <v>0</v>
      </c>
      <c r="Y90" s="12">
        <f t="shared" si="285"/>
        <v>0</v>
      </c>
      <c r="Z90" s="12">
        <f t="shared" si="251"/>
        <v>300000</v>
      </c>
      <c r="AA90" s="12">
        <f t="shared" si="225"/>
        <v>0</v>
      </c>
      <c r="AB90" s="12">
        <f t="shared" si="226"/>
        <v>300000</v>
      </c>
      <c r="AC90" s="12">
        <f t="shared" si="227"/>
        <v>0</v>
      </c>
      <c r="AD90" s="12">
        <f t="shared" si="285"/>
        <v>0</v>
      </c>
      <c r="AE90" s="12">
        <f t="shared" si="285"/>
        <v>0</v>
      </c>
      <c r="AF90" s="12">
        <f t="shared" si="285"/>
        <v>0</v>
      </c>
      <c r="AG90" s="12">
        <f t="shared" si="285"/>
        <v>0</v>
      </c>
      <c r="AH90" s="12">
        <f t="shared" si="282"/>
        <v>300000</v>
      </c>
      <c r="AI90" s="12">
        <f t="shared" si="230"/>
        <v>0</v>
      </c>
      <c r="AJ90" s="12">
        <f t="shared" si="231"/>
        <v>300000</v>
      </c>
      <c r="AK90" s="12">
        <f t="shared" si="232"/>
        <v>0</v>
      </c>
      <c r="AL90" s="12">
        <f t="shared" si="285"/>
        <v>0</v>
      </c>
      <c r="AM90" s="12">
        <f t="shared" si="285"/>
        <v>0</v>
      </c>
      <c r="AN90" s="12">
        <f t="shared" si="285"/>
        <v>0</v>
      </c>
      <c r="AO90" s="12">
        <f t="shared" si="285"/>
        <v>0</v>
      </c>
      <c r="AP90" s="12">
        <f t="shared" si="283"/>
        <v>300000</v>
      </c>
      <c r="AQ90" s="12">
        <f t="shared" si="235"/>
        <v>0</v>
      </c>
      <c r="AR90" s="12">
        <f t="shared" si="236"/>
        <v>300000</v>
      </c>
      <c r="AS90" s="12">
        <f t="shared" si="237"/>
        <v>0</v>
      </c>
      <c r="AT90" s="12">
        <f t="shared" si="285"/>
        <v>-300000</v>
      </c>
      <c r="AU90" s="12">
        <f t="shared" si="285"/>
        <v>0</v>
      </c>
      <c r="AV90" s="12">
        <f t="shared" si="285"/>
        <v>-300000</v>
      </c>
      <c r="AW90" s="12">
        <f t="shared" si="285"/>
        <v>0</v>
      </c>
      <c r="AX90" s="12">
        <f t="shared" si="284"/>
        <v>0</v>
      </c>
      <c r="AY90" s="12">
        <f t="shared" si="240"/>
        <v>0</v>
      </c>
      <c r="AZ90" s="12">
        <f t="shared" si="241"/>
        <v>0</v>
      </c>
      <c r="BA90" s="12">
        <f t="shared" si="242"/>
        <v>0</v>
      </c>
      <c r="BB90" s="12">
        <f t="shared" si="219"/>
        <v>0</v>
      </c>
      <c r="BC90" s="12">
        <f t="shared" si="220"/>
        <v>0</v>
      </c>
      <c r="BD90" s="12">
        <v>0</v>
      </c>
      <c r="BE90" s="12">
        <v>0</v>
      </c>
    </row>
    <row r="91" spans="1:57" x14ac:dyDescent="0.25">
      <c r="A91" s="6" t="s">
        <v>30</v>
      </c>
      <c r="B91" s="6"/>
      <c r="C91" s="6"/>
      <c r="D91" s="6"/>
      <c r="E91" s="9">
        <v>851</v>
      </c>
      <c r="F91" s="11" t="s">
        <v>18</v>
      </c>
      <c r="G91" s="11" t="s">
        <v>40</v>
      </c>
      <c r="H91" s="11" t="s">
        <v>78</v>
      </c>
      <c r="I91" s="11" t="s">
        <v>31</v>
      </c>
      <c r="J91" s="12">
        <f t="shared" si="285"/>
        <v>300000</v>
      </c>
      <c r="K91" s="12">
        <f t="shared" si="285"/>
        <v>0</v>
      </c>
      <c r="L91" s="12">
        <f t="shared" si="285"/>
        <v>300000</v>
      </c>
      <c r="M91" s="12">
        <f t="shared" si="285"/>
        <v>0</v>
      </c>
      <c r="N91" s="12">
        <f t="shared" si="285"/>
        <v>0</v>
      </c>
      <c r="O91" s="12">
        <f t="shared" si="285"/>
        <v>0</v>
      </c>
      <c r="P91" s="12">
        <f t="shared" si="285"/>
        <v>0</v>
      </c>
      <c r="Q91" s="12">
        <f t="shared" si="285"/>
        <v>0</v>
      </c>
      <c r="R91" s="12">
        <f t="shared" si="286"/>
        <v>300000</v>
      </c>
      <c r="S91" s="12">
        <f t="shared" si="285"/>
        <v>0</v>
      </c>
      <c r="T91" s="12">
        <f t="shared" si="285"/>
        <v>300000</v>
      </c>
      <c r="U91" s="12">
        <f t="shared" si="285"/>
        <v>0</v>
      </c>
      <c r="V91" s="12">
        <f t="shared" si="285"/>
        <v>0</v>
      </c>
      <c r="W91" s="12">
        <f t="shared" si="285"/>
        <v>0</v>
      </c>
      <c r="X91" s="12">
        <f t="shared" si="285"/>
        <v>0</v>
      </c>
      <c r="Y91" s="12">
        <f t="shared" si="285"/>
        <v>0</v>
      </c>
      <c r="Z91" s="12">
        <f t="shared" si="251"/>
        <v>300000</v>
      </c>
      <c r="AA91" s="12">
        <f t="shared" ref="AA91:AA157" si="287">S91+W91</f>
        <v>0</v>
      </c>
      <c r="AB91" s="12">
        <f t="shared" si="226"/>
        <v>300000</v>
      </c>
      <c r="AC91" s="12">
        <f t="shared" si="227"/>
        <v>0</v>
      </c>
      <c r="AD91" s="12">
        <f t="shared" si="285"/>
        <v>0</v>
      </c>
      <c r="AE91" s="12">
        <f t="shared" si="285"/>
        <v>0</v>
      </c>
      <c r="AF91" s="12">
        <f t="shared" si="285"/>
        <v>0</v>
      </c>
      <c r="AG91" s="12">
        <f t="shared" si="285"/>
        <v>0</v>
      </c>
      <c r="AH91" s="12">
        <f t="shared" si="282"/>
        <v>300000</v>
      </c>
      <c r="AI91" s="12">
        <f t="shared" si="230"/>
        <v>0</v>
      </c>
      <c r="AJ91" s="12">
        <f t="shared" si="231"/>
        <v>300000</v>
      </c>
      <c r="AK91" s="12">
        <f t="shared" si="232"/>
        <v>0</v>
      </c>
      <c r="AL91" s="12">
        <f t="shared" si="285"/>
        <v>0</v>
      </c>
      <c r="AM91" s="12">
        <f t="shared" si="285"/>
        <v>0</v>
      </c>
      <c r="AN91" s="12">
        <f t="shared" si="285"/>
        <v>0</v>
      </c>
      <c r="AO91" s="12">
        <f t="shared" si="285"/>
        <v>0</v>
      </c>
      <c r="AP91" s="12">
        <f t="shared" si="283"/>
        <v>300000</v>
      </c>
      <c r="AQ91" s="12">
        <f t="shared" si="235"/>
        <v>0</v>
      </c>
      <c r="AR91" s="12">
        <f t="shared" si="236"/>
        <v>300000</v>
      </c>
      <c r="AS91" s="12">
        <f t="shared" si="237"/>
        <v>0</v>
      </c>
      <c r="AT91" s="12">
        <f t="shared" si="285"/>
        <v>-300000</v>
      </c>
      <c r="AU91" s="12">
        <f t="shared" si="285"/>
        <v>0</v>
      </c>
      <c r="AV91" s="12">
        <f t="shared" si="285"/>
        <v>-300000</v>
      </c>
      <c r="AW91" s="12">
        <f t="shared" si="285"/>
        <v>0</v>
      </c>
      <c r="AX91" s="12">
        <f t="shared" si="284"/>
        <v>0</v>
      </c>
      <c r="AY91" s="12">
        <f t="shared" si="240"/>
        <v>0</v>
      </c>
      <c r="AZ91" s="12">
        <f t="shared" si="241"/>
        <v>0</v>
      </c>
      <c r="BA91" s="12">
        <f t="shared" si="242"/>
        <v>0</v>
      </c>
      <c r="BB91" s="12">
        <f t="shared" si="219"/>
        <v>0</v>
      </c>
      <c r="BC91" s="12">
        <f t="shared" si="220"/>
        <v>0</v>
      </c>
      <c r="BD91" s="12">
        <v>0</v>
      </c>
      <c r="BE91" s="12">
        <v>0</v>
      </c>
    </row>
    <row r="92" spans="1:57" ht="78.75" x14ac:dyDescent="0.25">
      <c r="A92" s="6" t="s">
        <v>79</v>
      </c>
      <c r="B92" s="6"/>
      <c r="C92" s="6"/>
      <c r="D92" s="6"/>
      <c r="E92" s="9">
        <v>851</v>
      </c>
      <c r="F92" s="11" t="s">
        <v>18</v>
      </c>
      <c r="G92" s="11" t="s">
        <v>40</v>
      </c>
      <c r="H92" s="11" t="s">
        <v>78</v>
      </c>
      <c r="I92" s="11" t="s">
        <v>80</v>
      </c>
      <c r="J92" s="12">
        <v>300000</v>
      </c>
      <c r="K92" s="12"/>
      <c r="L92" s="12">
        <f>J92</f>
        <v>300000</v>
      </c>
      <c r="M92" s="12"/>
      <c r="N92" s="12"/>
      <c r="O92" s="12"/>
      <c r="P92" s="12">
        <f>N92</f>
        <v>0</v>
      </c>
      <c r="Q92" s="12"/>
      <c r="R92" s="12">
        <f t="shared" si="286"/>
        <v>300000</v>
      </c>
      <c r="S92" s="12"/>
      <c r="T92" s="12">
        <f>R92</f>
        <v>300000</v>
      </c>
      <c r="U92" s="12"/>
      <c r="V92" s="12"/>
      <c r="W92" s="12"/>
      <c r="X92" s="12">
        <f>V92</f>
        <v>0</v>
      </c>
      <c r="Y92" s="12"/>
      <c r="Z92" s="12">
        <f t="shared" si="251"/>
        <v>300000</v>
      </c>
      <c r="AA92" s="12">
        <f t="shared" si="287"/>
        <v>0</v>
      </c>
      <c r="AB92" s="12">
        <f t="shared" si="226"/>
        <v>300000</v>
      </c>
      <c r="AC92" s="12">
        <f t="shared" si="227"/>
        <v>0</v>
      </c>
      <c r="AD92" s="12"/>
      <c r="AE92" s="12"/>
      <c r="AF92" s="12">
        <f>AD92</f>
        <v>0</v>
      </c>
      <c r="AG92" s="12"/>
      <c r="AH92" s="12">
        <f t="shared" si="282"/>
        <v>300000</v>
      </c>
      <c r="AI92" s="12">
        <f t="shared" si="230"/>
        <v>0</v>
      </c>
      <c r="AJ92" s="12">
        <f t="shared" si="231"/>
        <v>300000</v>
      </c>
      <c r="AK92" s="12">
        <f t="shared" si="232"/>
        <v>0</v>
      </c>
      <c r="AL92" s="12"/>
      <c r="AM92" s="12"/>
      <c r="AN92" s="12">
        <f>AL92</f>
        <v>0</v>
      </c>
      <c r="AO92" s="12"/>
      <c r="AP92" s="12">
        <f t="shared" si="283"/>
        <v>300000</v>
      </c>
      <c r="AQ92" s="12">
        <f t="shared" si="235"/>
        <v>0</v>
      </c>
      <c r="AR92" s="12">
        <f t="shared" si="236"/>
        <v>300000</v>
      </c>
      <c r="AS92" s="12">
        <f t="shared" si="237"/>
        <v>0</v>
      </c>
      <c r="AT92" s="12">
        <v>-300000</v>
      </c>
      <c r="AU92" s="12"/>
      <c r="AV92" s="12">
        <f>AT92</f>
        <v>-300000</v>
      </c>
      <c r="AW92" s="12"/>
      <c r="AX92" s="12">
        <f t="shared" si="284"/>
        <v>0</v>
      </c>
      <c r="AY92" s="12">
        <f t="shared" si="240"/>
        <v>0</v>
      </c>
      <c r="AZ92" s="12">
        <f t="shared" si="241"/>
        <v>0</v>
      </c>
      <c r="BA92" s="12">
        <f t="shared" si="242"/>
        <v>0</v>
      </c>
      <c r="BB92" s="12">
        <f t="shared" si="219"/>
        <v>0</v>
      </c>
      <c r="BC92" s="12">
        <f t="shared" si="220"/>
        <v>0</v>
      </c>
      <c r="BD92" s="12">
        <v>0</v>
      </c>
      <c r="BE92" s="12">
        <v>0</v>
      </c>
    </row>
    <row r="93" spans="1:57" s="30" customFormat="1" x14ac:dyDescent="0.25">
      <c r="A93" s="26" t="s">
        <v>81</v>
      </c>
      <c r="B93" s="27"/>
      <c r="C93" s="27"/>
      <c r="D93" s="27"/>
      <c r="E93" s="13">
        <v>851</v>
      </c>
      <c r="F93" s="28" t="s">
        <v>18</v>
      </c>
      <c r="G93" s="28" t="s">
        <v>82</v>
      </c>
      <c r="H93" s="28"/>
      <c r="I93" s="28"/>
      <c r="J93" s="29">
        <f t="shared" ref="J93" si="288">J94+J97</f>
        <v>1934807</v>
      </c>
      <c r="K93" s="29">
        <f t="shared" ref="K93:N93" si="289">K94+K97</f>
        <v>0</v>
      </c>
      <c r="L93" s="29">
        <f t="shared" si="289"/>
        <v>1934807</v>
      </c>
      <c r="M93" s="29">
        <f t="shared" si="289"/>
        <v>0</v>
      </c>
      <c r="N93" s="29">
        <f t="shared" si="289"/>
        <v>0</v>
      </c>
      <c r="O93" s="29">
        <f t="shared" ref="O93:V93" si="290">O94+O97</f>
        <v>0</v>
      </c>
      <c r="P93" s="29">
        <f t="shared" si="290"/>
        <v>0</v>
      </c>
      <c r="Q93" s="29">
        <f t="shared" si="290"/>
        <v>0</v>
      </c>
      <c r="R93" s="12">
        <f t="shared" si="286"/>
        <v>1934807</v>
      </c>
      <c r="S93" s="29">
        <f t="shared" si="290"/>
        <v>0</v>
      </c>
      <c r="T93" s="29">
        <f t="shared" si="290"/>
        <v>1934807</v>
      </c>
      <c r="U93" s="29">
        <f t="shared" si="290"/>
        <v>0</v>
      </c>
      <c r="V93" s="29">
        <f t="shared" si="290"/>
        <v>0</v>
      </c>
      <c r="W93" s="29">
        <f t="shared" ref="W93:Y93" si="291">W94+W97</f>
        <v>0</v>
      </c>
      <c r="X93" s="29">
        <f t="shared" si="291"/>
        <v>0</v>
      </c>
      <c r="Y93" s="29">
        <f t="shared" si="291"/>
        <v>0</v>
      </c>
      <c r="Z93" s="12">
        <f t="shared" si="251"/>
        <v>1934807</v>
      </c>
      <c r="AA93" s="12">
        <f t="shared" si="287"/>
        <v>0</v>
      </c>
      <c r="AB93" s="12">
        <f t="shared" si="226"/>
        <v>1934807</v>
      </c>
      <c r="AC93" s="12">
        <f t="shared" si="227"/>
        <v>0</v>
      </c>
      <c r="AD93" s="29">
        <f t="shared" ref="AD93:AG93" si="292">AD94+AD97</f>
        <v>0</v>
      </c>
      <c r="AE93" s="29">
        <f t="shared" si="292"/>
        <v>0</v>
      </c>
      <c r="AF93" s="29">
        <f t="shared" si="292"/>
        <v>0</v>
      </c>
      <c r="AG93" s="29">
        <f t="shared" si="292"/>
        <v>0</v>
      </c>
      <c r="AH93" s="12">
        <f t="shared" si="282"/>
        <v>1934807</v>
      </c>
      <c r="AI93" s="12">
        <f t="shared" si="230"/>
        <v>0</v>
      </c>
      <c r="AJ93" s="12">
        <f t="shared" si="231"/>
        <v>1934807</v>
      </c>
      <c r="AK93" s="12">
        <f t="shared" si="232"/>
        <v>0</v>
      </c>
      <c r="AL93" s="29">
        <f>AL94+AL97+AL100</f>
        <v>450000</v>
      </c>
      <c r="AM93" s="29">
        <f t="shared" ref="AM93:AS93" si="293">AM94+AM97+AM100</f>
        <v>0</v>
      </c>
      <c r="AN93" s="29">
        <f t="shared" si="293"/>
        <v>450000</v>
      </c>
      <c r="AO93" s="29">
        <f t="shared" si="293"/>
        <v>0</v>
      </c>
      <c r="AP93" s="29">
        <f t="shared" si="293"/>
        <v>2384807</v>
      </c>
      <c r="AQ93" s="29">
        <f t="shared" si="293"/>
        <v>0</v>
      </c>
      <c r="AR93" s="29">
        <f t="shared" si="293"/>
        <v>2384807</v>
      </c>
      <c r="AS93" s="29">
        <f t="shared" si="293"/>
        <v>0</v>
      </c>
      <c r="AT93" s="29">
        <f>AT94+AT97+AT100</f>
        <v>-288832</v>
      </c>
      <c r="AU93" s="29">
        <f t="shared" ref="AU93:BA93" si="294">AU94+AU97+AU100</f>
        <v>0</v>
      </c>
      <c r="AV93" s="29">
        <f t="shared" si="294"/>
        <v>-288832</v>
      </c>
      <c r="AW93" s="29">
        <f t="shared" si="294"/>
        <v>0</v>
      </c>
      <c r="AX93" s="29">
        <f t="shared" si="294"/>
        <v>2095975</v>
      </c>
      <c r="AY93" s="29">
        <f t="shared" si="294"/>
        <v>0</v>
      </c>
      <c r="AZ93" s="29">
        <f t="shared" si="294"/>
        <v>2095975</v>
      </c>
      <c r="BA93" s="29">
        <f t="shared" si="294"/>
        <v>0</v>
      </c>
      <c r="BB93" s="12">
        <f t="shared" si="219"/>
        <v>0</v>
      </c>
      <c r="BC93" s="12">
        <f t="shared" si="220"/>
        <v>0</v>
      </c>
      <c r="BD93" s="12">
        <v>0</v>
      </c>
      <c r="BE93" s="12">
        <v>0</v>
      </c>
    </row>
    <row r="94" spans="1:57" ht="111" customHeight="1" x14ac:dyDescent="0.25">
      <c r="A94" s="31" t="s">
        <v>363</v>
      </c>
      <c r="B94" s="6"/>
      <c r="C94" s="6"/>
      <c r="D94" s="6"/>
      <c r="E94" s="9">
        <v>851</v>
      </c>
      <c r="F94" s="11" t="s">
        <v>18</v>
      </c>
      <c r="G94" s="11" t="s">
        <v>82</v>
      </c>
      <c r="H94" s="11" t="s">
        <v>83</v>
      </c>
      <c r="I94" s="11"/>
      <c r="J94" s="12">
        <f t="shared" ref="J94:AW95" si="295">J95</f>
        <v>1885047</v>
      </c>
      <c r="K94" s="12">
        <f t="shared" si="295"/>
        <v>0</v>
      </c>
      <c r="L94" s="12">
        <f t="shared" si="295"/>
        <v>1885047</v>
      </c>
      <c r="M94" s="12">
        <f t="shared" si="295"/>
        <v>0</v>
      </c>
      <c r="N94" s="12">
        <f t="shared" si="295"/>
        <v>0</v>
      </c>
      <c r="O94" s="12">
        <f t="shared" si="295"/>
        <v>0</v>
      </c>
      <c r="P94" s="12">
        <f t="shared" si="295"/>
        <v>0</v>
      </c>
      <c r="Q94" s="12">
        <f t="shared" si="295"/>
        <v>0</v>
      </c>
      <c r="R94" s="12">
        <f t="shared" si="286"/>
        <v>1885047</v>
      </c>
      <c r="S94" s="12">
        <f t="shared" si="295"/>
        <v>0</v>
      </c>
      <c r="T94" s="12">
        <f t="shared" si="295"/>
        <v>1885047</v>
      </c>
      <c r="U94" s="12">
        <f t="shared" si="295"/>
        <v>0</v>
      </c>
      <c r="V94" s="12">
        <f t="shared" si="295"/>
        <v>0</v>
      </c>
      <c r="W94" s="12">
        <f t="shared" si="295"/>
        <v>0</v>
      </c>
      <c r="X94" s="12">
        <f t="shared" si="295"/>
        <v>0</v>
      </c>
      <c r="Y94" s="12">
        <f t="shared" si="295"/>
        <v>0</v>
      </c>
      <c r="Z94" s="12">
        <f t="shared" si="251"/>
        <v>1885047</v>
      </c>
      <c r="AA94" s="12">
        <f t="shared" si="287"/>
        <v>0</v>
      </c>
      <c r="AB94" s="12">
        <f t="shared" si="226"/>
        <v>1885047</v>
      </c>
      <c r="AC94" s="12">
        <f t="shared" si="227"/>
        <v>0</v>
      </c>
      <c r="AD94" s="12">
        <f t="shared" si="295"/>
        <v>0</v>
      </c>
      <c r="AE94" s="12">
        <f t="shared" si="295"/>
        <v>0</v>
      </c>
      <c r="AF94" s="12">
        <f t="shared" si="295"/>
        <v>0</v>
      </c>
      <c r="AG94" s="12">
        <f t="shared" si="295"/>
        <v>0</v>
      </c>
      <c r="AH94" s="12">
        <f t="shared" si="282"/>
        <v>1885047</v>
      </c>
      <c r="AI94" s="12">
        <f t="shared" si="230"/>
        <v>0</v>
      </c>
      <c r="AJ94" s="12">
        <f t="shared" si="231"/>
        <v>1885047</v>
      </c>
      <c r="AK94" s="12">
        <f t="shared" si="232"/>
        <v>0</v>
      </c>
      <c r="AL94" s="12">
        <f t="shared" si="295"/>
        <v>0</v>
      </c>
      <c r="AM94" s="12">
        <f t="shared" si="295"/>
        <v>0</v>
      </c>
      <c r="AN94" s="12">
        <f t="shared" si="295"/>
        <v>0</v>
      </c>
      <c r="AO94" s="12">
        <f t="shared" si="295"/>
        <v>0</v>
      </c>
      <c r="AP94" s="12">
        <f t="shared" si="283"/>
        <v>1885047</v>
      </c>
      <c r="AQ94" s="12">
        <f t="shared" si="235"/>
        <v>0</v>
      </c>
      <c r="AR94" s="12">
        <f t="shared" si="236"/>
        <v>1885047</v>
      </c>
      <c r="AS94" s="12">
        <f t="shared" si="237"/>
        <v>0</v>
      </c>
      <c r="AT94" s="12">
        <f t="shared" si="295"/>
        <v>173208</v>
      </c>
      <c r="AU94" s="12">
        <f t="shared" si="295"/>
        <v>0</v>
      </c>
      <c r="AV94" s="12">
        <f t="shared" si="295"/>
        <v>173208</v>
      </c>
      <c r="AW94" s="12">
        <f t="shared" si="295"/>
        <v>0</v>
      </c>
      <c r="AX94" s="12">
        <f t="shared" ref="AX94:AX99" si="296">AP94+AT94</f>
        <v>2058255</v>
      </c>
      <c r="AY94" s="12">
        <f t="shared" ref="AY94:AY99" si="297">AQ94+AU94</f>
        <v>0</v>
      </c>
      <c r="AZ94" s="12">
        <f t="shared" ref="AZ94:AZ99" si="298">AR94+AV94</f>
        <v>2058255</v>
      </c>
      <c r="BA94" s="12">
        <f t="shared" ref="BA94:BA99" si="299">AS94+AW94</f>
        <v>0</v>
      </c>
      <c r="BB94" s="12">
        <f t="shared" si="219"/>
        <v>0</v>
      </c>
      <c r="BC94" s="12">
        <f t="shared" si="220"/>
        <v>0</v>
      </c>
      <c r="BD94" s="12">
        <v>0</v>
      </c>
      <c r="BE94" s="12">
        <v>0</v>
      </c>
    </row>
    <row r="95" spans="1:57" x14ac:dyDescent="0.25">
      <c r="A95" s="6" t="s">
        <v>30</v>
      </c>
      <c r="B95" s="6"/>
      <c r="C95" s="6"/>
      <c r="D95" s="6"/>
      <c r="E95" s="9">
        <v>851</v>
      </c>
      <c r="F95" s="11" t="s">
        <v>18</v>
      </c>
      <c r="G95" s="11" t="s">
        <v>82</v>
      </c>
      <c r="H95" s="11" t="s">
        <v>83</v>
      </c>
      <c r="I95" s="11" t="s">
        <v>31</v>
      </c>
      <c r="J95" s="12">
        <f t="shared" si="295"/>
        <v>1885047</v>
      </c>
      <c r="K95" s="12">
        <f t="shared" si="295"/>
        <v>0</v>
      </c>
      <c r="L95" s="12">
        <f t="shared" si="295"/>
        <v>1885047</v>
      </c>
      <c r="M95" s="12">
        <f t="shared" si="295"/>
        <v>0</v>
      </c>
      <c r="N95" s="12">
        <f t="shared" si="295"/>
        <v>0</v>
      </c>
      <c r="O95" s="12">
        <f t="shared" si="295"/>
        <v>0</v>
      </c>
      <c r="P95" s="12">
        <f t="shared" si="295"/>
        <v>0</v>
      </c>
      <c r="Q95" s="12">
        <f t="shared" si="295"/>
        <v>0</v>
      </c>
      <c r="R95" s="12">
        <f t="shared" si="286"/>
        <v>1885047</v>
      </c>
      <c r="S95" s="12">
        <f t="shared" si="295"/>
        <v>0</v>
      </c>
      <c r="T95" s="12">
        <f t="shared" si="295"/>
        <v>1885047</v>
      </c>
      <c r="U95" s="12">
        <f t="shared" si="295"/>
        <v>0</v>
      </c>
      <c r="V95" s="12">
        <f t="shared" si="295"/>
        <v>0</v>
      </c>
      <c r="W95" s="12">
        <f t="shared" si="295"/>
        <v>0</v>
      </c>
      <c r="X95" s="12">
        <f t="shared" si="295"/>
        <v>0</v>
      </c>
      <c r="Y95" s="12">
        <f t="shared" si="295"/>
        <v>0</v>
      </c>
      <c r="Z95" s="12">
        <f t="shared" si="251"/>
        <v>1885047</v>
      </c>
      <c r="AA95" s="12">
        <f t="shared" si="287"/>
        <v>0</v>
      </c>
      <c r="AB95" s="12">
        <f t="shared" si="226"/>
        <v>1885047</v>
      </c>
      <c r="AC95" s="12">
        <f t="shared" si="227"/>
        <v>0</v>
      </c>
      <c r="AD95" s="12">
        <f t="shared" si="295"/>
        <v>0</v>
      </c>
      <c r="AE95" s="12">
        <f t="shared" si="295"/>
        <v>0</v>
      </c>
      <c r="AF95" s="12">
        <f t="shared" si="295"/>
        <v>0</v>
      </c>
      <c r="AG95" s="12">
        <f t="shared" si="295"/>
        <v>0</v>
      </c>
      <c r="AH95" s="12">
        <f t="shared" si="282"/>
        <v>1885047</v>
      </c>
      <c r="AI95" s="12">
        <f t="shared" si="230"/>
        <v>0</v>
      </c>
      <c r="AJ95" s="12">
        <f t="shared" si="231"/>
        <v>1885047</v>
      </c>
      <c r="AK95" s="12">
        <f t="shared" si="232"/>
        <v>0</v>
      </c>
      <c r="AL95" s="12">
        <f t="shared" si="295"/>
        <v>0</v>
      </c>
      <c r="AM95" s="12">
        <f t="shared" si="295"/>
        <v>0</v>
      </c>
      <c r="AN95" s="12">
        <f t="shared" si="295"/>
        <v>0</v>
      </c>
      <c r="AO95" s="12">
        <f t="shared" si="295"/>
        <v>0</v>
      </c>
      <c r="AP95" s="12">
        <f t="shared" si="283"/>
        <v>1885047</v>
      </c>
      <c r="AQ95" s="12">
        <f t="shared" si="235"/>
        <v>0</v>
      </c>
      <c r="AR95" s="12">
        <f t="shared" si="236"/>
        <v>1885047</v>
      </c>
      <c r="AS95" s="12">
        <f t="shared" si="237"/>
        <v>0</v>
      </c>
      <c r="AT95" s="12">
        <f t="shared" si="295"/>
        <v>173208</v>
      </c>
      <c r="AU95" s="12">
        <f t="shared" si="295"/>
        <v>0</v>
      </c>
      <c r="AV95" s="12">
        <f t="shared" si="295"/>
        <v>173208</v>
      </c>
      <c r="AW95" s="12">
        <f t="shared" si="295"/>
        <v>0</v>
      </c>
      <c r="AX95" s="12">
        <f t="shared" si="296"/>
        <v>2058255</v>
      </c>
      <c r="AY95" s="12">
        <f t="shared" si="297"/>
        <v>0</v>
      </c>
      <c r="AZ95" s="12">
        <f t="shared" si="298"/>
        <v>2058255</v>
      </c>
      <c r="BA95" s="12">
        <f t="shared" si="299"/>
        <v>0</v>
      </c>
      <c r="BB95" s="12">
        <f t="shared" si="219"/>
        <v>0</v>
      </c>
      <c r="BC95" s="12">
        <f t="shared" si="220"/>
        <v>0</v>
      </c>
      <c r="BD95" s="12">
        <v>0</v>
      </c>
      <c r="BE95" s="12">
        <v>0</v>
      </c>
    </row>
    <row r="96" spans="1:57" ht="78.75" x14ac:dyDescent="0.25">
      <c r="A96" s="6" t="s">
        <v>79</v>
      </c>
      <c r="B96" s="6"/>
      <c r="C96" s="6"/>
      <c r="D96" s="6"/>
      <c r="E96" s="9">
        <v>851</v>
      </c>
      <c r="F96" s="11" t="s">
        <v>18</v>
      </c>
      <c r="G96" s="11" t="s">
        <v>82</v>
      </c>
      <c r="H96" s="11" t="s">
        <v>83</v>
      </c>
      <c r="I96" s="11" t="s">
        <v>80</v>
      </c>
      <c r="J96" s="12">
        <v>1885047</v>
      </c>
      <c r="K96" s="12"/>
      <c r="L96" s="12">
        <f t="shared" ref="L96:L155" si="300">J96</f>
        <v>1885047</v>
      </c>
      <c r="M96" s="12"/>
      <c r="N96" s="12"/>
      <c r="O96" s="12"/>
      <c r="P96" s="12">
        <f t="shared" ref="P96" si="301">N96</f>
        <v>0</v>
      </c>
      <c r="Q96" s="12"/>
      <c r="R96" s="12">
        <f t="shared" si="286"/>
        <v>1885047</v>
      </c>
      <c r="S96" s="12"/>
      <c r="T96" s="12">
        <f t="shared" ref="T96" si="302">R96</f>
        <v>1885047</v>
      </c>
      <c r="U96" s="12"/>
      <c r="V96" s="12"/>
      <c r="W96" s="12"/>
      <c r="X96" s="12">
        <f t="shared" ref="X96" si="303">V96</f>
        <v>0</v>
      </c>
      <c r="Y96" s="12"/>
      <c r="Z96" s="12">
        <f t="shared" si="251"/>
        <v>1885047</v>
      </c>
      <c r="AA96" s="12">
        <f t="shared" si="287"/>
        <v>0</v>
      </c>
      <c r="AB96" s="12">
        <f t="shared" si="226"/>
        <v>1885047</v>
      </c>
      <c r="AC96" s="12">
        <f t="shared" si="227"/>
        <v>0</v>
      </c>
      <c r="AD96" s="12"/>
      <c r="AE96" s="12"/>
      <c r="AF96" s="12">
        <f t="shared" ref="AF96" si="304">AD96</f>
        <v>0</v>
      </c>
      <c r="AG96" s="12"/>
      <c r="AH96" s="12">
        <f t="shared" si="282"/>
        <v>1885047</v>
      </c>
      <c r="AI96" s="12">
        <f t="shared" si="230"/>
        <v>0</v>
      </c>
      <c r="AJ96" s="12">
        <f t="shared" si="231"/>
        <v>1885047</v>
      </c>
      <c r="AK96" s="12">
        <f t="shared" si="232"/>
        <v>0</v>
      </c>
      <c r="AL96" s="12"/>
      <c r="AM96" s="12"/>
      <c r="AN96" s="12">
        <f t="shared" ref="AN96" si="305">AL96</f>
        <v>0</v>
      </c>
      <c r="AO96" s="12"/>
      <c r="AP96" s="12">
        <f t="shared" si="283"/>
        <v>1885047</v>
      </c>
      <c r="AQ96" s="12">
        <f t="shared" si="235"/>
        <v>0</v>
      </c>
      <c r="AR96" s="12">
        <f t="shared" si="236"/>
        <v>1885047</v>
      </c>
      <c r="AS96" s="12">
        <f t="shared" si="237"/>
        <v>0</v>
      </c>
      <c r="AT96" s="12">
        <v>173208</v>
      </c>
      <c r="AU96" s="12"/>
      <c r="AV96" s="12">
        <f t="shared" ref="AV96" si="306">AT96</f>
        <v>173208</v>
      </c>
      <c r="AW96" s="12"/>
      <c r="AX96" s="12">
        <f t="shared" si="296"/>
        <v>2058255</v>
      </c>
      <c r="AY96" s="12">
        <f t="shared" si="297"/>
        <v>0</v>
      </c>
      <c r="AZ96" s="12">
        <f t="shared" si="298"/>
        <v>2058255</v>
      </c>
      <c r="BA96" s="12">
        <f t="shared" si="299"/>
        <v>0</v>
      </c>
      <c r="BB96" s="12">
        <f t="shared" si="219"/>
        <v>0</v>
      </c>
      <c r="BC96" s="12">
        <f t="shared" si="220"/>
        <v>0</v>
      </c>
      <c r="BD96" s="12">
        <v>0</v>
      </c>
      <c r="BE96" s="12">
        <v>0</v>
      </c>
    </row>
    <row r="97" spans="1:57" ht="31.5" x14ac:dyDescent="0.25">
      <c r="A97" s="31" t="s">
        <v>84</v>
      </c>
      <c r="B97" s="6"/>
      <c r="C97" s="6"/>
      <c r="D97" s="6"/>
      <c r="E97" s="9">
        <v>851</v>
      </c>
      <c r="F97" s="11" t="s">
        <v>18</v>
      </c>
      <c r="G97" s="11" t="s">
        <v>82</v>
      </c>
      <c r="H97" s="11" t="s">
        <v>297</v>
      </c>
      <c r="I97" s="11"/>
      <c r="J97" s="12">
        <f t="shared" ref="J97:AW98" si="307">J98</f>
        <v>49760</v>
      </c>
      <c r="K97" s="12">
        <f t="shared" si="307"/>
        <v>0</v>
      </c>
      <c r="L97" s="12">
        <f t="shared" si="307"/>
        <v>49760</v>
      </c>
      <c r="M97" s="12">
        <f t="shared" si="307"/>
        <v>0</v>
      </c>
      <c r="N97" s="12">
        <f t="shared" si="307"/>
        <v>0</v>
      </c>
      <c r="O97" s="12">
        <f t="shared" si="307"/>
        <v>0</v>
      </c>
      <c r="P97" s="12">
        <f t="shared" si="307"/>
        <v>0</v>
      </c>
      <c r="Q97" s="12">
        <f t="shared" si="307"/>
        <v>0</v>
      </c>
      <c r="R97" s="12">
        <f t="shared" si="286"/>
        <v>49760</v>
      </c>
      <c r="S97" s="12">
        <f t="shared" si="307"/>
        <v>0</v>
      </c>
      <c r="T97" s="12">
        <f t="shared" si="307"/>
        <v>49760</v>
      </c>
      <c r="U97" s="12">
        <f t="shared" si="307"/>
        <v>0</v>
      </c>
      <c r="V97" s="12">
        <f t="shared" si="307"/>
        <v>0</v>
      </c>
      <c r="W97" s="12">
        <f t="shared" si="307"/>
        <v>0</v>
      </c>
      <c r="X97" s="12">
        <f t="shared" si="307"/>
        <v>0</v>
      </c>
      <c r="Y97" s="12">
        <f t="shared" si="307"/>
        <v>0</v>
      </c>
      <c r="Z97" s="12">
        <f t="shared" si="251"/>
        <v>49760</v>
      </c>
      <c r="AA97" s="12">
        <f t="shared" si="287"/>
        <v>0</v>
      </c>
      <c r="AB97" s="12">
        <f t="shared" si="226"/>
        <v>49760</v>
      </c>
      <c r="AC97" s="12">
        <f t="shared" si="227"/>
        <v>0</v>
      </c>
      <c r="AD97" s="12">
        <f t="shared" si="307"/>
        <v>0</v>
      </c>
      <c r="AE97" s="12">
        <f t="shared" si="307"/>
        <v>0</v>
      </c>
      <c r="AF97" s="12">
        <f t="shared" si="307"/>
        <v>0</v>
      </c>
      <c r="AG97" s="12">
        <f t="shared" si="307"/>
        <v>0</v>
      </c>
      <c r="AH97" s="12">
        <f t="shared" si="282"/>
        <v>49760</v>
      </c>
      <c r="AI97" s="12">
        <f t="shared" si="230"/>
        <v>0</v>
      </c>
      <c r="AJ97" s="12">
        <f t="shared" si="231"/>
        <v>49760</v>
      </c>
      <c r="AK97" s="12">
        <f t="shared" si="232"/>
        <v>0</v>
      </c>
      <c r="AL97" s="12">
        <f t="shared" si="307"/>
        <v>0</v>
      </c>
      <c r="AM97" s="12">
        <f t="shared" si="307"/>
        <v>0</v>
      </c>
      <c r="AN97" s="12">
        <f t="shared" si="307"/>
        <v>0</v>
      </c>
      <c r="AO97" s="12">
        <f t="shared" si="307"/>
        <v>0</v>
      </c>
      <c r="AP97" s="12">
        <f t="shared" si="283"/>
        <v>49760</v>
      </c>
      <c r="AQ97" s="12">
        <f t="shared" si="235"/>
        <v>0</v>
      </c>
      <c r="AR97" s="12">
        <f t="shared" si="236"/>
        <v>49760</v>
      </c>
      <c r="AS97" s="12">
        <f t="shared" si="237"/>
        <v>0</v>
      </c>
      <c r="AT97" s="12">
        <f t="shared" si="307"/>
        <v>-12040</v>
      </c>
      <c r="AU97" s="12">
        <f t="shared" si="307"/>
        <v>0</v>
      </c>
      <c r="AV97" s="12">
        <f t="shared" si="307"/>
        <v>-12040</v>
      </c>
      <c r="AW97" s="12">
        <f t="shared" si="307"/>
        <v>0</v>
      </c>
      <c r="AX97" s="12">
        <f t="shared" si="296"/>
        <v>37720</v>
      </c>
      <c r="AY97" s="12">
        <f t="shared" si="297"/>
        <v>0</v>
      </c>
      <c r="AZ97" s="12">
        <f t="shared" si="298"/>
        <v>37720</v>
      </c>
      <c r="BA97" s="12">
        <f t="shared" si="299"/>
        <v>0</v>
      </c>
      <c r="BB97" s="12">
        <f t="shared" si="219"/>
        <v>0</v>
      </c>
      <c r="BC97" s="12">
        <f t="shared" si="220"/>
        <v>0</v>
      </c>
      <c r="BD97" s="12">
        <v>0</v>
      </c>
      <c r="BE97" s="12">
        <v>0</v>
      </c>
    </row>
    <row r="98" spans="1:57" x14ac:dyDescent="0.25">
      <c r="A98" s="6" t="s">
        <v>30</v>
      </c>
      <c r="B98" s="6"/>
      <c r="C98" s="6"/>
      <c r="D98" s="6"/>
      <c r="E98" s="9">
        <v>851</v>
      </c>
      <c r="F98" s="11" t="s">
        <v>18</v>
      </c>
      <c r="G98" s="11" t="s">
        <v>82</v>
      </c>
      <c r="H98" s="11" t="s">
        <v>297</v>
      </c>
      <c r="I98" s="11" t="s">
        <v>31</v>
      </c>
      <c r="J98" s="12">
        <f t="shared" si="307"/>
        <v>49760</v>
      </c>
      <c r="K98" s="12">
        <f t="shared" si="307"/>
        <v>0</v>
      </c>
      <c r="L98" s="12">
        <f t="shared" si="307"/>
        <v>49760</v>
      </c>
      <c r="M98" s="12">
        <f t="shared" si="307"/>
        <v>0</v>
      </c>
      <c r="N98" s="12">
        <f t="shared" si="307"/>
        <v>0</v>
      </c>
      <c r="O98" s="12">
        <f t="shared" si="307"/>
        <v>0</v>
      </c>
      <c r="P98" s="12">
        <f t="shared" si="307"/>
        <v>0</v>
      </c>
      <c r="Q98" s="12">
        <f t="shared" si="307"/>
        <v>0</v>
      </c>
      <c r="R98" s="12">
        <f t="shared" si="286"/>
        <v>49760</v>
      </c>
      <c r="S98" s="12">
        <f t="shared" si="307"/>
        <v>0</v>
      </c>
      <c r="T98" s="12">
        <f t="shared" si="307"/>
        <v>49760</v>
      </c>
      <c r="U98" s="12">
        <f t="shared" si="307"/>
        <v>0</v>
      </c>
      <c r="V98" s="12">
        <f t="shared" si="307"/>
        <v>0</v>
      </c>
      <c r="W98" s="12">
        <f t="shared" si="307"/>
        <v>0</v>
      </c>
      <c r="X98" s="12">
        <f t="shared" si="307"/>
        <v>0</v>
      </c>
      <c r="Y98" s="12">
        <f t="shared" si="307"/>
        <v>0</v>
      </c>
      <c r="Z98" s="12">
        <f t="shared" si="251"/>
        <v>49760</v>
      </c>
      <c r="AA98" s="12">
        <f t="shared" si="287"/>
        <v>0</v>
      </c>
      <c r="AB98" s="12">
        <f t="shared" si="226"/>
        <v>49760</v>
      </c>
      <c r="AC98" s="12">
        <f t="shared" si="227"/>
        <v>0</v>
      </c>
      <c r="AD98" s="12">
        <f t="shared" si="307"/>
        <v>0</v>
      </c>
      <c r="AE98" s="12">
        <f t="shared" si="307"/>
        <v>0</v>
      </c>
      <c r="AF98" s="12">
        <f t="shared" si="307"/>
        <v>0</v>
      </c>
      <c r="AG98" s="12">
        <f t="shared" si="307"/>
        <v>0</v>
      </c>
      <c r="AH98" s="12">
        <f t="shared" si="282"/>
        <v>49760</v>
      </c>
      <c r="AI98" s="12">
        <f t="shared" si="230"/>
        <v>0</v>
      </c>
      <c r="AJ98" s="12">
        <f t="shared" si="231"/>
        <v>49760</v>
      </c>
      <c r="AK98" s="12">
        <f t="shared" si="232"/>
        <v>0</v>
      </c>
      <c r="AL98" s="12">
        <f t="shared" si="307"/>
        <v>0</v>
      </c>
      <c r="AM98" s="12">
        <f t="shared" si="307"/>
        <v>0</v>
      </c>
      <c r="AN98" s="12">
        <f t="shared" si="307"/>
        <v>0</v>
      </c>
      <c r="AO98" s="12">
        <f t="shared" si="307"/>
        <v>0</v>
      </c>
      <c r="AP98" s="12">
        <f t="shared" si="283"/>
        <v>49760</v>
      </c>
      <c r="AQ98" s="12">
        <f t="shared" si="235"/>
        <v>0</v>
      </c>
      <c r="AR98" s="12">
        <f t="shared" si="236"/>
        <v>49760</v>
      </c>
      <c r="AS98" s="12">
        <f t="shared" si="237"/>
        <v>0</v>
      </c>
      <c r="AT98" s="12">
        <f t="shared" si="307"/>
        <v>-12040</v>
      </c>
      <c r="AU98" s="12">
        <f t="shared" si="307"/>
        <v>0</v>
      </c>
      <c r="AV98" s="12">
        <f t="shared" si="307"/>
        <v>-12040</v>
      </c>
      <c r="AW98" s="12">
        <f t="shared" si="307"/>
        <v>0</v>
      </c>
      <c r="AX98" s="12">
        <f t="shared" si="296"/>
        <v>37720</v>
      </c>
      <c r="AY98" s="12">
        <f t="shared" si="297"/>
        <v>0</v>
      </c>
      <c r="AZ98" s="12">
        <f t="shared" si="298"/>
        <v>37720</v>
      </c>
      <c r="BA98" s="12">
        <f t="shared" si="299"/>
        <v>0</v>
      </c>
      <c r="BB98" s="12">
        <f t="shared" si="219"/>
        <v>0</v>
      </c>
      <c r="BC98" s="12">
        <f t="shared" si="220"/>
        <v>0</v>
      </c>
      <c r="BD98" s="12">
        <v>0</v>
      </c>
      <c r="BE98" s="12">
        <v>0</v>
      </c>
    </row>
    <row r="99" spans="1:57" ht="17.25" customHeight="1" x14ac:dyDescent="0.25">
      <c r="A99" s="6" t="s">
        <v>32</v>
      </c>
      <c r="B99" s="6"/>
      <c r="C99" s="6"/>
      <c r="D99" s="6"/>
      <c r="E99" s="9">
        <v>851</v>
      </c>
      <c r="F99" s="11" t="s">
        <v>18</v>
      </c>
      <c r="G99" s="11" t="s">
        <v>82</v>
      </c>
      <c r="H99" s="11" t="s">
        <v>297</v>
      </c>
      <c r="I99" s="11" t="s">
        <v>33</v>
      </c>
      <c r="J99" s="12">
        <v>49760</v>
      </c>
      <c r="K99" s="12"/>
      <c r="L99" s="12">
        <f t="shared" si="300"/>
        <v>49760</v>
      </c>
      <c r="M99" s="12"/>
      <c r="N99" s="12"/>
      <c r="O99" s="12"/>
      <c r="P99" s="12">
        <f t="shared" ref="P99" si="308">N99</f>
        <v>0</v>
      </c>
      <c r="Q99" s="12"/>
      <c r="R99" s="12">
        <f t="shared" si="286"/>
        <v>49760</v>
      </c>
      <c r="S99" s="12"/>
      <c r="T99" s="12">
        <f t="shared" ref="T99" si="309">R99</f>
        <v>49760</v>
      </c>
      <c r="U99" s="12"/>
      <c r="V99" s="12"/>
      <c r="W99" s="12"/>
      <c r="X99" s="12">
        <f t="shared" ref="X99" si="310">V99</f>
        <v>0</v>
      </c>
      <c r="Y99" s="12"/>
      <c r="Z99" s="12">
        <f t="shared" si="251"/>
        <v>49760</v>
      </c>
      <c r="AA99" s="12">
        <f t="shared" si="287"/>
        <v>0</v>
      </c>
      <c r="AB99" s="12">
        <f t="shared" si="226"/>
        <v>49760</v>
      </c>
      <c r="AC99" s="12">
        <f t="shared" si="227"/>
        <v>0</v>
      </c>
      <c r="AD99" s="12"/>
      <c r="AE99" s="12"/>
      <c r="AF99" s="12">
        <f t="shared" ref="AF99" si="311">AD99</f>
        <v>0</v>
      </c>
      <c r="AG99" s="12"/>
      <c r="AH99" s="12">
        <f t="shared" si="282"/>
        <v>49760</v>
      </c>
      <c r="AI99" s="12">
        <f t="shared" si="230"/>
        <v>0</v>
      </c>
      <c r="AJ99" s="12">
        <f t="shared" si="231"/>
        <v>49760</v>
      </c>
      <c r="AK99" s="12">
        <f t="shared" si="232"/>
        <v>0</v>
      </c>
      <c r="AL99" s="12"/>
      <c r="AM99" s="12"/>
      <c r="AN99" s="12">
        <f t="shared" ref="AN99" si="312">AL99</f>
        <v>0</v>
      </c>
      <c r="AO99" s="12"/>
      <c r="AP99" s="12">
        <f t="shared" si="283"/>
        <v>49760</v>
      </c>
      <c r="AQ99" s="12">
        <f t="shared" si="235"/>
        <v>0</v>
      </c>
      <c r="AR99" s="12">
        <f t="shared" si="236"/>
        <v>49760</v>
      </c>
      <c r="AS99" s="12">
        <f t="shared" si="237"/>
        <v>0</v>
      </c>
      <c r="AT99" s="12">
        <f>-12040</f>
        <v>-12040</v>
      </c>
      <c r="AU99" s="12"/>
      <c r="AV99" s="12">
        <f t="shared" ref="AV99" si="313">AT99</f>
        <v>-12040</v>
      </c>
      <c r="AW99" s="12"/>
      <c r="AX99" s="12">
        <f t="shared" si="296"/>
        <v>37720</v>
      </c>
      <c r="AY99" s="12">
        <f t="shared" si="297"/>
        <v>0</v>
      </c>
      <c r="AZ99" s="12">
        <f t="shared" si="298"/>
        <v>37720</v>
      </c>
      <c r="BA99" s="12">
        <f t="shared" si="299"/>
        <v>0</v>
      </c>
      <c r="BB99" s="12">
        <f t="shared" si="219"/>
        <v>0</v>
      </c>
      <c r="BC99" s="12">
        <f t="shared" si="220"/>
        <v>0</v>
      </c>
      <c r="BD99" s="12">
        <v>0</v>
      </c>
      <c r="BE99" s="12">
        <v>0</v>
      </c>
    </row>
    <row r="100" spans="1:57" ht="31.5" x14ac:dyDescent="0.25">
      <c r="A100" s="6" t="s">
        <v>428</v>
      </c>
      <c r="B100" s="6"/>
      <c r="C100" s="6"/>
      <c r="D100" s="6"/>
      <c r="E100" s="9">
        <v>851</v>
      </c>
      <c r="F100" s="11" t="s">
        <v>18</v>
      </c>
      <c r="G100" s="11" t="s">
        <v>82</v>
      </c>
      <c r="H100" s="11" t="s">
        <v>429</v>
      </c>
      <c r="I100" s="11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>
        <f>AL101</f>
        <v>450000</v>
      </c>
      <c r="AM100" s="12">
        <f t="shared" ref="AM100:BA101" si="314">AM101</f>
        <v>0</v>
      </c>
      <c r="AN100" s="12">
        <f t="shared" si="314"/>
        <v>450000</v>
      </c>
      <c r="AO100" s="12">
        <f t="shared" si="314"/>
        <v>0</v>
      </c>
      <c r="AP100" s="12">
        <f t="shared" si="314"/>
        <v>450000</v>
      </c>
      <c r="AQ100" s="12">
        <f t="shared" si="314"/>
        <v>0</v>
      </c>
      <c r="AR100" s="12">
        <f t="shared" si="314"/>
        <v>450000</v>
      </c>
      <c r="AS100" s="12">
        <f t="shared" si="314"/>
        <v>0</v>
      </c>
      <c r="AT100" s="12">
        <f>AT101</f>
        <v>-450000</v>
      </c>
      <c r="AU100" s="12">
        <f t="shared" si="314"/>
        <v>0</v>
      </c>
      <c r="AV100" s="12">
        <f t="shared" si="314"/>
        <v>-450000</v>
      </c>
      <c r="AW100" s="12">
        <f t="shared" si="314"/>
        <v>0</v>
      </c>
      <c r="AX100" s="12">
        <f t="shared" si="314"/>
        <v>0</v>
      </c>
      <c r="AY100" s="12">
        <f t="shared" si="314"/>
        <v>0</v>
      </c>
      <c r="AZ100" s="12">
        <f t="shared" si="314"/>
        <v>0</v>
      </c>
      <c r="BA100" s="12">
        <f t="shared" si="314"/>
        <v>0</v>
      </c>
      <c r="BB100" s="12">
        <f t="shared" si="219"/>
        <v>0</v>
      </c>
      <c r="BC100" s="12">
        <f t="shared" si="220"/>
        <v>0</v>
      </c>
      <c r="BD100" s="12">
        <v>0</v>
      </c>
      <c r="BE100" s="12">
        <v>0</v>
      </c>
    </row>
    <row r="101" spans="1:57" ht="47.25" x14ac:dyDescent="0.25">
      <c r="A101" s="6" t="s">
        <v>27</v>
      </c>
      <c r="B101" s="6"/>
      <c r="C101" s="6"/>
      <c r="D101" s="6"/>
      <c r="E101" s="9">
        <v>851</v>
      </c>
      <c r="F101" s="11" t="s">
        <v>18</v>
      </c>
      <c r="G101" s="11" t="s">
        <v>82</v>
      </c>
      <c r="H101" s="11" t="s">
        <v>429</v>
      </c>
      <c r="I101" s="11" t="s">
        <v>28</v>
      </c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>
        <f>AL102</f>
        <v>450000</v>
      </c>
      <c r="AM101" s="12">
        <f t="shared" si="314"/>
        <v>0</v>
      </c>
      <c r="AN101" s="12">
        <f t="shared" si="314"/>
        <v>450000</v>
      </c>
      <c r="AO101" s="12">
        <f t="shared" si="314"/>
        <v>0</v>
      </c>
      <c r="AP101" s="12">
        <f t="shared" si="314"/>
        <v>450000</v>
      </c>
      <c r="AQ101" s="12">
        <f t="shared" si="314"/>
        <v>0</v>
      </c>
      <c r="AR101" s="12">
        <f t="shared" si="314"/>
        <v>450000</v>
      </c>
      <c r="AS101" s="12">
        <f t="shared" si="314"/>
        <v>0</v>
      </c>
      <c r="AT101" s="12">
        <f>AT102</f>
        <v>-450000</v>
      </c>
      <c r="AU101" s="12">
        <f t="shared" si="314"/>
        <v>0</v>
      </c>
      <c r="AV101" s="12">
        <f t="shared" si="314"/>
        <v>-450000</v>
      </c>
      <c r="AW101" s="12">
        <f t="shared" si="314"/>
        <v>0</v>
      </c>
      <c r="AX101" s="12">
        <f t="shared" si="314"/>
        <v>0</v>
      </c>
      <c r="AY101" s="12">
        <f t="shared" si="314"/>
        <v>0</v>
      </c>
      <c r="AZ101" s="12">
        <f t="shared" si="314"/>
        <v>0</v>
      </c>
      <c r="BA101" s="12">
        <f t="shared" si="314"/>
        <v>0</v>
      </c>
      <c r="BB101" s="12">
        <f t="shared" si="219"/>
        <v>0</v>
      </c>
      <c r="BC101" s="12">
        <f t="shared" si="220"/>
        <v>0</v>
      </c>
      <c r="BD101" s="12">
        <v>0</v>
      </c>
      <c r="BE101" s="12">
        <v>0</v>
      </c>
    </row>
    <row r="102" spans="1:57" ht="47.25" x14ac:dyDescent="0.25">
      <c r="A102" s="6" t="s">
        <v>14</v>
      </c>
      <c r="B102" s="6"/>
      <c r="C102" s="6"/>
      <c r="D102" s="6"/>
      <c r="E102" s="9">
        <v>851</v>
      </c>
      <c r="F102" s="11" t="s">
        <v>18</v>
      </c>
      <c r="G102" s="11" t="s">
        <v>82</v>
      </c>
      <c r="H102" s="11" t="s">
        <v>429</v>
      </c>
      <c r="I102" s="11" t="s">
        <v>29</v>
      </c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>
        <v>450000</v>
      </c>
      <c r="AM102" s="12"/>
      <c r="AN102" s="12">
        <v>450000</v>
      </c>
      <c r="AO102" s="12"/>
      <c r="AP102" s="12">
        <f>AH102+AL102</f>
        <v>450000</v>
      </c>
      <c r="AQ102" s="12">
        <f t="shared" ref="AQ102:AS102" si="315">AI102+AM102</f>
        <v>0</v>
      </c>
      <c r="AR102" s="12">
        <f t="shared" si="315"/>
        <v>450000</v>
      </c>
      <c r="AS102" s="12">
        <f t="shared" si="315"/>
        <v>0</v>
      </c>
      <c r="AT102" s="12">
        <v>-450000</v>
      </c>
      <c r="AU102" s="12"/>
      <c r="AV102" s="12">
        <f>AT102</f>
        <v>-450000</v>
      </c>
      <c r="AW102" s="12"/>
      <c r="AX102" s="12">
        <f>AP102+AT102</f>
        <v>0</v>
      </c>
      <c r="AY102" s="12">
        <f t="shared" ref="AY102:AY146" si="316">AQ102+AU102</f>
        <v>0</v>
      </c>
      <c r="AZ102" s="12">
        <f t="shared" ref="AZ102:AZ146" si="317">AR102+AV102</f>
        <v>0</v>
      </c>
      <c r="BA102" s="12">
        <f t="shared" ref="BA102:BA146" si="318">AS102+AW102</f>
        <v>0</v>
      </c>
      <c r="BB102" s="12">
        <f t="shared" si="219"/>
        <v>0</v>
      </c>
      <c r="BC102" s="12">
        <f t="shared" si="220"/>
        <v>0</v>
      </c>
      <c r="BD102" s="12">
        <v>0</v>
      </c>
      <c r="BE102" s="12">
        <v>0</v>
      </c>
    </row>
    <row r="103" spans="1:57" s="30" customFormat="1" ht="31.5" hidden="1" x14ac:dyDescent="0.25">
      <c r="A103" s="26" t="s">
        <v>85</v>
      </c>
      <c r="B103" s="27"/>
      <c r="C103" s="27"/>
      <c r="D103" s="27"/>
      <c r="E103" s="13">
        <v>851</v>
      </c>
      <c r="F103" s="28" t="s">
        <v>18</v>
      </c>
      <c r="G103" s="28" t="s">
        <v>69</v>
      </c>
      <c r="H103" s="28"/>
      <c r="I103" s="28"/>
      <c r="J103" s="29">
        <f>J104</f>
        <v>5899500</v>
      </c>
      <c r="K103" s="29">
        <f t="shared" ref="K103:Y103" si="319">K104</f>
        <v>0</v>
      </c>
      <c r="L103" s="29">
        <f t="shared" si="319"/>
        <v>5899500</v>
      </c>
      <c r="M103" s="29">
        <f t="shared" si="319"/>
        <v>0</v>
      </c>
      <c r="N103" s="29">
        <f>N104</f>
        <v>1274209.05</v>
      </c>
      <c r="O103" s="29">
        <f t="shared" si="319"/>
        <v>0</v>
      </c>
      <c r="P103" s="29">
        <f t="shared" si="319"/>
        <v>1274209.05</v>
      </c>
      <c r="Q103" s="29">
        <f t="shared" si="319"/>
        <v>0</v>
      </c>
      <c r="R103" s="12">
        <f t="shared" si="286"/>
        <v>7173709.0499999998</v>
      </c>
      <c r="S103" s="29">
        <f t="shared" si="319"/>
        <v>0</v>
      </c>
      <c r="T103" s="29">
        <f t="shared" si="319"/>
        <v>7173709.0499999998</v>
      </c>
      <c r="U103" s="29">
        <f t="shared" si="319"/>
        <v>0</v>
      </c>
      <c r="V103" s="29">
        <f>V104</f>
        <v>0</v>
      </c>
      <c r="W103" s="29">
        <f t="shared" si="319"/>
        <v>0</v>
      </c>
      <c r="X103" s="29">
        <f t="shared" si="319"/>
        <v>0</v>
      </c>
      <c r="Y103" s="29">
        <f t="shared" si="319"/>
        <v>0</v>
      </c>
      <c r="Z103" s="12">
        <f t="shared" si="251"/>
        <v>7173709.0499999998</v>
      </c>
      <c r="AA103" s="12">
        <f t="shared" si="287"/>
        <v>0</v>
      </c>
      <c r="AB103" s="12">
        <f t="shared" si="226"/>
        <v>7173709.0499999998</v>
      </c>
      <c r="AC103" s="12">
        <f t="shared" si="227"/>
        <v>0</v>
      </c>
      <c r="AD103" s="29">
        <f>AD104</f>
        <v>0</v>
      </c>
      <c r="AE103" s="29">
        <f t="shared" ref="AE103:AG103" si="320">AE104</f>
        <v>0</v>
      </c>
      <c r="AF103" s="29">
        <f t="shared" si="320"/>
        <v>0</v>
      </c>
      <c r="AG103" s="29">
        <f t="shared" si="320"/>
        <v>0</v>
      </c>
      <c r="AH103" s="12">
        <f t="shared" si="282"/>
        <v>7173709.0499999998</v>
      </c>
      <c r="AI103" s="12">
        <f t="shared" si="230"/>
        <v>0</v>
      </c>
      <c r="AJ103" s="12">
        <f t="shared" si="231"/>
        <v>7173709.0499999998</v>
      </c>
      <c r="AK103" s="12">
        <f t="shared" si="232"/>
        <v>0</v>
      </c>
      <c r="AL103" s="29">
        <f>AL104</f>
        <v>0</v>
      </c>
      <c r="AM103" s="29">
        <f t="shared" ref="AM103:AO103" si="321">AM104</f>
        <v>0</v>
      </c>
      <c r="AN103" s="29">
        <f t="shared" si="321"/>
        <v>0</v>
      </c>
      <c r="AO103" s="29">
        <f t="shared" si="321"/>
        <v>0</v>
      </c>
      <c r="AP103" s="12">
        <f t="shared" si="283"/>
        <v>7173709.0499999998</v>
      </c>
      <c r="AQ103" s="12">
        <f t="shared" si="235"/>
        <v>0</v>
      </c>
      <c r="AR103" s="12">
        <f t="shared" si="236"/>
        <v>7173709.0499999998</v>
      </c>
      <c r="AS103" s="12">
        <f t="shared" si="237"/>
        <v>0</v>
      </c>
      <c r="AT103" s="29">
        <f>AT104</f>
        <v>0</v>
      </c>
      <c r="AU103" s="29">
        <f t="shared" ref="AU103:AW103" si="322">AU104</f>
        <v>0</v>
      </c>
      <c r="AV103" s="29">
        <f t="shared" si="322"/>
        <v>0</v>
      </c>
      <c r="AW103" s="29">
        <f t="shared" si="322"/>
        <v>0</v>
      </c>
      <c r="AX103" s="12">
        <f t="shared" ref="AX103:AX106" si="323">AP103+AT103</f>
        <v>7173709.0499999998</v>
      </c>
      <c r="AY103" s="12">
        <f t="shared" si="316"/>
        <v>0</v>
      </c>
      <c r="AZ103" s="12">
        <f t="shared" si="317"/>
        <v>7173709.0499999998</v>
      </c>
      <c r="BA103" s="12">
        <f t="shared" si="318"/>
        <v>0</v>
      </c>
      <c r="BB103" s="12">
        <f t="shared" si="219"/>
        <v>0</v>
      </c>
      <c r="BC103" s="12">
        <f t="shared" si="220"/>
        <v>0</v>
      </c>
      <c r="BD103" s="12">
        <v>0</v>
      </c>
      <c r="BE103" s="12">
        <v>0</v>
      </c>
    </row>
    <row r="104" spans="1:57" ht="346.5" hidden="1" x14ac:dyDescent="0.25">
      <c r="A104" s="31" t="s">
        <v>300</v>
      </c>
      <c r="B104" s="6"/>
      <c r="C104" s="6"/>
      <c r="D104" s="6"/>
      <c r="E104" s="9">
        <v>851</v>
      </c>
      <c r="F104" s="10" t="s">
        <v>18</v>
      </c>
      <c r="G104" s="10" t="s">
        <v>69</v>
      </c>
      <c r="H104" s="10" t="s">
        <v>299</v>
      </c>
      <c r="I104" s="10"/>
      <c r="J104" s="12">
        <f t="shared" ref="J104:AW105" si="324">J105</f>
        <v>5899500</v>
      </c>
      <c r="K104" s="12">
        <f t="shared" si="324"/>
        <v>0</v>
      </c>
      <c r="L104" s="12">
        <f t="shared" si="324"/>
        <v>5899500</v>
      </c>
      <c r="M104" s="12">
        <f t="shared" si="324"/>
        <v>0</v>
      </c>
      <c r="N104" s="12">
        <f t="shared" si="324"/>
        <v>1274209.05</v>
      </c>
      <c r="O104" s="12">
        <f t="shared" si="324"/>
        <v>0</v>
      </c>
      <c r="P104" s="12">
        <f t="shared" si="324"/>
        <v>1274209.05</v>
      </c>
      <c r="Q104" s="12">
        <f t="shared" si="324"/>
        <v>0</v>
      </c>
      <c r="R104" s="12">
        <f t="shared" si="286"/>
        <v>7173709.0499999998</v>
      </c>
      <c r="S104" s="12">
        <f t="shared" si="324"/>
        <v>0</v>
      </c>
      <c r="T104" s="12">
        <f t="shared" si="324"/>
        <v>7173709.0499999998</v>
      </c>
      <c r="U104" s="12">
        <f t="shared" si="324"/>
        <v>0</v>
      </c>
      <c r="V104" s="12">
        <f t="shared" si="324"/>
        <v>0</v>
      </c>
      <c r="W104" s="12">
        <f t="shared" si="324"/>
        <v>0</v>
      </c>
      <c r="X104" s="12">
        <f t="shared" si="324"/>
        <v>0</v>
      </c>
      <c r="Y104" s="12">
        <f t="shared" si="324"/>
        <v>0</v>
      </c>
      <c r="Z104" s="12">
        <f t="shared" si="251"/>
        <v>7173709.0499999998</v>
      </c>
      <c r="AA104" s="12">
        <f t="shared" si="287"/>
        <v>0</v>
      </c>
      <c r="AB104" s="12">
        <f t="shared" si="226"/>
        <v>7173709.0499999998</v>
      </c>
      <c r="AC104" s="12">
        <f t="shared" si="227"/>
        <v>0</v>
      </c>
      <c r="AD104" s="12">
        <f t="shared" si="324"/>
        <v>0</v>
      </c>
      <c r="AE104" s="12">
        <f t="shared" si="324"/>
        <v>0</v>
      </c>
      <c r="AF104" s="12">
        <f t="shared" si="324"/>
        <v>0</v>
      </c>
      <c r="AG104" s="12">
        <f t="shared" si="324"/>
        <v>0</v>
      </c>
      <c r="AH104" s="12">
        <f t="shared" si="282"/>
        <v>7173709.0499999998</v>
      </c>
      <c r="AI104" s="12">
        <f t="shared" si="230"/>
        <v>0</v>
      </c>
      <c r="AJ104" s="12">
        <f t="shared" si="231"/>
        <v>7173709.0499999998</v>
      </c>
      <c r="AK104" s="12">
        <f t="shared" si="232"/>
        <v>0</v>
      </c>
      <c r="AL104" s="12">
        <f t="shared" si="324"/>
        <v>0</v>
      </c>
      <c r="AM104" s="12">
        <f t="shared" si="324"/>
        <v>0</v>
      </c>
      <c r="AN104" s="12">
        <f t="shared" si="324"/>
        <v>0</v>
      </c>
      <c r="AO104" s="12">
        <f t="shared" si="324"/>
        <v>0</v>
      </c>
      <c r="AP104" s="12">
        <f t="shared" si="283"/>
        <v>7173709.0499999998</v>
      </c>
      <c r="AQ104" s="12">
        <f t="shared" si="235"/>
        <v>0</v>
      </c>
      <c r="AR104" s="12">
        <f t="shared" si="236"/>
        <v>7173709.0499999998</v>
      </c>
      <c r="AS104" s="12">
        <f t="shared" si="237"/>
        <v>0</v>
      </c>
      <c r="AT104" s="12">
        <f t="shared" si="324"/>
        <v>0</v>
      </c>
      <c r="AU104" s="12">
        <f t="shared" si="324"/>
        <v>0</v>
      </c>
      <c r="AV104" s="12">
        <f t="shared" si="324"/>
        <v>0</v>
      </c>
      <c r="AW104" s="12">
        <f t="shared" si="324"/>
        <v>0</v>
      </c>
      <c r="AX104" s="12">
        <f t="shared" si="323"/>
        <v>7173709.0499999998</v>
      </c>
      <c r="AY104" s="12">
        <f t="shared" si="316"/>
        <v>0</v>
      </c>
      <c r="AZ104" s="12">
        <f t="shared" si="317"/>
        <v>7173709.0499999998</v>
      </c>
      <c r="BA104" s="12">
        <f t="shared" si="318"/>
        <v>0</v>
      </c>
      <c r="BB104" s="12">
        <f t="shared" si="219"/>
        <v>0</v>
      </c>
      <c r="BC104" s="12">
        <f t="shared" si="220"/>
        <v>0</v>
      </c>
      <c r="BD104" s="12">
        <v>0</v>
      </c>
      <c r="BE104" s="12">
        <v>0</v>
      </c>
    </row>
    <row r="105" spans="1:57" hidden="1" x14ac:dyDescent="0.25">
      <c r="A105" s="4" t="s">
        <v>47</v>
      </c>
      <c r="B105" s="6"/>
      <c r="C105" s="6"/>
      <c r="D105" s="6"/>
      <c r="E105" s="9">
        <v>851</v>
      </c>
      <c r="F105" s="10" t="s">
        <v>18</v>
      </c>
      <c r="G105" s="10" t="s">
        <v>69</v>
      </c>
      <c r="H105" s="10" t="s">
        <v>299</v>
      </c>
      <c r="I105" s="11" t="s">
        <v>48</v>
      </c>
      <c r="J105" s="12">
        <f t="shared" si="324"/>
        <v>5899500</v>
      </c>
      <c r="K105" s="12">
        <f t="shared" si="324"/>
        <v>0</v>
      </c>
      <c r="L105" s="12">
        <f t="shared" si="324"/>
        <v>5899500</v>
      </c>
      <c r="M105" s="12">
        <f t="shared" si="324"/>
        <v>0</v>
      </c>
      <c r="N105" s="12">
        <f t="shared" si="324"/>
        <v>1274209.05</v>
      </c>
      <c r="O105" s="12">
        <f t="shared" si="324"/>
        <v>0</v>
      </c>
      <c r="P105" s="12">
        <f t="shared" si="324"/>
        <v>1274209.05</v>
      </c>
      <c r="Q105" s="12">
        <f t="shared" si="324"/>
        <v>0</v>
      </c>
      <c r="R105" s="12">
        <f t="shared" si="286"/>
        <v>7173709.0499999998</v>
      </c>
      <c r="S105" s="12">
        <f t="shared" si="324"/>
        <v>0</v>
      </c>
      <c r="T105" s="12">
        <f t="shared" si="324"/>
        <v>7173709.0499999998</v>
      </c>
      <c r="U105" s="12">
        <f t="shared" si="324"/>
        <v>0</v>
      </c>
      <c r="V105" s="12">
        <f t="shared" si="324"/>
        <v>0</v>
      </c>
      <c r="W105" s="12">
        <f t="shared" si="324"/>
        <v>0</v>
      </c>
      <c r="X105" s="12">
        <f t="shared" si="324"/>
        <v>0</v>
      </c>
      <c r="Y105" s="12">
        <f t="shared" si="324"/>
        <v>0</v>
      </c>
      <c r="Z105" s="12">
        <f t="shared" si="251"/>
        <v>7173709.0499999998</v>
      </c>
      <c r="AA105" s="12">
        <f t="shared" si="287"/>
        <v>0</v>
      </c>
      <c r="AB105" s="12">
        <f t="shared" si="226"/>
        <v>7173709.0499999998</v>
      </c>
      <c r="AC105" s="12">
        <f t="shared" si="227"/>
        <v>0</v>
      </c>
      <c r="AD105" s="12">
        <f t="shared" si="324"/>
        <v>0</v>
      </c>
      <c r="AE105" s="12">
        <f t="shared" si="324"/>
        <v>0</v>
      </c>
      <c r="AF105" s="12">
        <f t="shared" si="324"/>
        <v>0</v>
      </c>
      <c r="AG105" s="12">
        <f t="shared" si="324"/>
        <v>0</v>
      </c>
      <c r="AH105" s="12">
        <f t="shared" si="282"/>
        <v>7173709.0499999998</v>
      </c>
      <c r="AI105" s="12">
        <f t="shared" si="230"/>
        <v>0</v>
      </c>
      <c r="AJ105" s="12">
        <f t="shared" si="231"/>
        <v>7173709.0499999998</v>
      </c>
      <c r="AK105" s="12">
        <f t="shared" si="232"/>
        <v>0</v>
      </c>
      <c r="AL105" s="12">
        <f t="shared" si="324"/>
        <v>0</v>
      </c>
      <c r="AM105" s="12">
        <f t="shared" si="324"/>
        <v>0</v>
      </c>
      <c r="AN105" s="12">
        <f t="shared" si="324"/>
        <v>0</v>
      </c>
      <c r="AO105" s="12">
        <f t="shared" si="324"/>
        <v>0</v>
      </c>
      <c r="AP105" s="12">
        <f t="shared" si="283"/>
        <v>7173709.0499999998</v>
      </c>
      <c r="AQ105" s="12">
        <f t="shared" si="235"/>
        <v>0</v>
      </c>
      <c r="AR105" s="12">
        <f t="shared" si="236"/>
        <v>7173709.0499999998</v>
      </c>
      <c r="AS105" s="12">
        <f t="shared" si="237"/>
        <v>0</v>
      </c>
      <c r="AT105" s="12">
        <f t="shared" si="324"/>
        <v>0</v>
      </c>
      <c r="AU105" s="12">
        <f t="shared" si="324"/>
        <v>0</v>
      </c>
      <c r="AV105" s="12">
        <f t="shared" si="324"/>
        <v>0</v>
      </c>
      <c r="AW105" s="12">
        <f t="shared" si="324"/>
        <v>0</v>
      </c>
      <c r="AX105" s="12">
        <f t="shared" si="323"/>
        <v>7173709.0499999998</v>
      </c>
      <c r="AY105" s="12">
        <f t="shared" si="316"/>
        <v>0</v>
      </c>
      <c r="AZ105" s="12">
        <f t="shared" si="317"/>
        <v>7173709.0499999998</v>
      </c>
      <c r="BA105" s="12">
        <f t="shared" si="318"/>
        <v>0</v>
      </c>
      <c r="BB105" s="12">
        <f t="shared" si="219"/>
        <v>0</v>
      </c>
      <c r="BC105" s="12">
        <f t="shared" si="220"/>
        <v>0</v>
      </c>
      <c r="BD105" s="12">
        <v>0</v>
      </c>
      <c r="BE105" s="12">
        <v>0</v>
      </c>
    </row>
    <row r="106" spans="1:57" hidden="1" x14ac:dyDescent="0.25">
      <c r="A106" s="6" t="s">
        <v>86</v>
      </c>
      <c r="B106" s="6"/>
      <c r="C106" s="6"/>
      <c r="D106" s="6"/>
      <c r="E106" s="9">
        <v>851</v>
      </c>
      <c r="F106" s="10" t="s">
        <v>18</v>
      </c>
      <c r="G106" s="10" t="s">
        <v>69</v>
      </c>
      <c r="H106" s="10" t="s">
        <v>299</v>
      </c>
      <c r="I106" s="11" t="s">
        <v>87</v>
      </c>
      <c r="J106" s="12">
        <v>5899500</v>
      </c>
      <c r="K106" s="12"/>
      <c r="L106" s="12">
        <f t="shared" si="300"/>
        <v>5899500</v>
      </c>
      <c r="M106" s="12"/>
      <c r="N106" s="12">
        <v>1274209.05</v>
      </c>
      <c r="O106" s="12"/>
      <c r="P106" s="12">
        <f t="shared" ref="P106" si="325">N106</f>
        <v>1274209.05</v>
      </c>
      <c r="Q106" s="12"/>
      <c r="R106" s="12">
        <f t="shared" si="286"/>
        <v>7173709.0499999998</v>
      </c>
      <c r="S106" s="12"/>
      <c r="T106" s="12">
        <f t="shared" ref="T106" si="326">R106</f>
        <v>7173709.0499999998</v>
      </c>
      <c r="U106" s="12"/>
      <c r="V106" s="12"/>
      <c r="W106" s="12"/>
      <c r="X106" s="12">
        <f t="shared" ref="X106" si="327">V106</f>
        <v>0</v>
      </c>
      <c r="Y106" s="12"/>
      <c r="Z106" s="12">
        <f t="shared" si="251"/>
        <v>7173709.0499999998</v>
      </c>
      <c r="AA106" s="12">
        <f t="shared" si="287"/>
        <v>0</v>
      </c>
      <c r="AB106" s="12">
        <f t="shared" si="226"/>
        <v>7173709.0499999998</v>
      </c>
      <c r="AC106" s="12">
        <f t="shared" si="227"/>
        <v>0</v>
      </c>
      <c r="AD106" s="12"/>
      <c r="AE106" s="12"/>
      <c r="AF106" s="12">
        <f t="shared" ref="AF106" si="328">AD106</f>
        <v>0</v>
      </c>
      <c r="AG106" s="12"/>
      <c r="AH106" s="12">
        <f t="shared" si="282"/>
        <v>7173709.0499999998</v>
      </c>
      <c r="AI106" s="12">
        <f t="shared" si="230"/>
        <v>0</v>
      </c>
      <c r="AJ106" s="12">
        <f t="shared" si="231"/>
        <v>7173709.0499999998</v>
      </c>
      <c r="AK106" s="12">
        <f t="shared" si="232"/>
        <v>0</v>
      </c>
      <c r="AL106" s="12"/>
      <c r="AM106" s="12"/>
      <c r="AN106" s="12">
        <f t="shared" ref="AN106" si="329">AL106</f>
        <v>0</v>
      </c>
      <c r="AO106" s="12"/>
      <c r="AP106" s="12">
        <f t="shared" si="283"/>
        <v>7173709.0499999998</v>
      </c>
      <c r="AQ106" s="12">
        <f t="shared" si="235"/>
        <v>0</v>
      </c>
      <c r="AR106" s="12">
        <f t="shared" si="236"/>
        <v>7173709.0499999998</v>
      </c>
      <c r="AS106" s="12">
        <f t="shared" si="237"/>
        <v>0</v>
      </c>
      <c r="AT106" s="12"/>
      <c r="AU106" s="12"/>
      <c r="AV106" s="12">
        <f t="shared" ref="AV106" si="330">AT106</f>
        <v>0</v>
      </c>
      <c r="AW106" s="12"/>
      <c r="AX106" s="12">
        <f t="shared" si="323"/>
        <v>7173709.0499999998</v>
      </c>
      <c r="AY106" s="12">
        <f t="shared" si="316"/>
        <v>0</v>
      </c>
      <c r="AZ106" s="12">
        <f t="shared" si="317"/>
        <v>7173709.0499999998</v>
      </c>
      <c r="BA106" s="12">
        <f t="shared" si="318"/>
        <v>0</v>
      </c>
      <c r="BB106" s="12">
        <f t="shared" si="219"/>
        <v>0</v>
      </c>
      <c r="BC106" s="12">
        <f t="shared" si="220"/>
        <v>0</v>
      </c>
      <c r="BD106" s="12">
        <v>0</v>
      </c>
      <c r="BE106" s="12">
        <v>0</v>
      </c>
    </row>
    <row r="107" spans="1:57" s="30" customFormat="1" ht="31.5" hidden="1" x14ac:dyDescent="0.25">
      <c r="A107" s="26" t="s">
        <v>88</v>
      </c>
      <c r="B107" s="27"/>
      <c r="C107" s="27"/>
      <c r="D107" s="27"/>
      <c r="E107" s="9">
        <v>851</v>
      </c>
      <c r="F107" s="28" t="s">
        <v>18</v>
      </c>
      <c r="G107" s="28" t="s">
        <v>89</v>
      </c>
      <c r="H107" s="28"/>
      <c r="I107" s="28"/>
      <c r="J107" s="29">
        <f>J108</f>
        <v>156308</v>
      </c>
      <c r="K107" s="29">
        <f t="shared" ref="K107:U107" si="331">K108</f>
        <v>156308</v>
      </c>
      <c r="L107" s="29">
        <f t="shared" si="331"/>
        <v>0</v>
      </c>
      <c r="M107" s="29">
        <f t="shared" si="331"/>
        <v>0</v>
      </c>
      <c r="N107" s="29">
        <f>N108</f>
        <v>0</v>
      </c>
      <c r="O107" s="29">
        <f t="shared" si="331"/>
        <v>0</v>
      </c>
      <c r="P107" s="29">
        <f t="shared" si="331"/>
        <v>0</v>
      </c>
      <c r="Q107" s="29">
        <f t="shared" si="331"/>
        <v>0</v>
      </c>
      <c r="R107" s="12">
        <f t="shared" si="286"/>
        <v>156308</v>
      </c>
      <c r="S107" s="29">
        <f t="shared" si="331"/>
        <v>156308</v>
      </c>
      <c r="T107" s="29">
        <f t="shared" si="331"/>
        <v>0</v>
      </c>
      <c r="U107" s="29">
        <f t="shared" si="331"/>
        <v>0</v>
      </c>
      <c r="V107" s="29">
        <f>V108+V113</f>
        <v>300000</v>
      </c>
      <c r="W107" s="29">
        <f t="shared" ref="W107:Z107" si="332">W108+W113</f>
        <v>0</v>
      </c>
      <c r="X107" s="29">
        <f t="shared" si="332"/>
        <v>300000</v>
      </c>
      <c r="Y107" s="29">
        <f t="shared" si="332"/>
        <v>0</v>
      </c>
      <c r="Z107" s="29">
        <f t="shared" si="332"/>
        <v>456308</v>
      </c>
      <c r="AA107" s="12">
        <f t="shared" si="287"/>
        <v>156308</v>
      </c>
      <c r="AB107" s="12">
        <f t="shared" si="226"/>
        <v>300000</v>
      </c>
      <c r="AC107" s="12">
        <f t="shared" si="227"/>
        <v>0</v>
      </c>
      <c r="AD107" s="29">
        <f>AD108+AD113</f>
        <v>0</v>
      </c>
      <c r="AE107" s="29">
        <f t="shared" ref="AE107:AH107" si="333">AE108+AE113</f>
        <v>0</v>
      </c>
      <c r="AF107" s="29">
        <f t="shared" si="333"/>
        <v>0</v>
      </c>
      <c r="AG107" s="29">
        <f t="shared" si="333"/>
        <v>0</v>
      </c>
      <c r="AH107" s="29">
        <f t="shared" si="333"/>
        <v>456308</v>
      </c>
      <c r="AI107" s="12">
        <f t="shared" si="230"/>
        <v>156308</v>
      </c>
      <c r="AJ107" s="12">
        <f t="shared" si="231"/>
        <v>300000</v>
      </c>
      <c r="AK107" s="12">
        <f t="shared" si="232"/>
        <v>0</v>
      </c>
      <c r="AL107" s="29">
        <f>AL108+AL113</f>
        <v>0</v>
      </c>
      <c r="AM107" s="29">
        <f t="shared" ref="AM107:AP107" si="334">AM108+AM113</f>
        <v>0</v>
      </c>
      <c r="AN107" s="29">
        <f t="shared" si="334"/>
        <v>0</v>
      </c>
      <c r="AO107" s="29">
        <f t="shared" si="334"/>
        <v>0</v>
      </c>
      <c r="AP107" s="29">
        <f t="shared" si="334"/>
        <v>456308</v>
      </c>
      <c r="AQ107" s="12">
        <f t="shared" si="235"/>
        <v>156308</v>
      </c>
      <c r="AR107" s="12">
        <f t="shared" si="236"/>
        <v>300000</v>
      </c>
      <c r="AS107" s="12">
        <f t="shared" si="237"/>
        <v>0</v>
      </c>
      <c r="AT107" s="29">
        <f>AT108+AT113</f>
        <v>0</v>
      </c>
      <c r="AU107" s="29">
        <f t="shared" ref="AU107:AX107" si="335">AU108+AU113</f>
        <v>0</v>
      </c>
      <c r="AV107" s="29">
        <f t="shared" si="335"/>
        <v>0</v>
      </c>
      <c r="AW107" s="29">
        <f t="shared" si="335"/>
        <v>0</v>
      </c>
      <c r="AX107" s="29">
        <f t="shared" si="335"/>
        <v>456308</v>
      </c>
      <c r="AY107" s="12">
        <f t="shared" si="316"/>
        <v>156308</v>
      </c>
      <c r="AZ107" s="12">
        <f t="shared" si="317"/>
        <v>300000</v>
      </c>
      <c r="BA107" s="12">
        <f t="shared" si="318"/>
        <v>0</v>
      </c>
      <c r="BB107" s="12">
        <f t="shared" si="219"/>
        <v>0</v>
      </c>
      <c r="BC107" s="12">
        <f t="shared" si="220"/>
        <v>0</v>
      </c>
      <c r="BD107" s="12">
        <v>0</v>
      </c>
      <c r="BE107" s="12">
        <v>0</v>
      </c>
    </row>
    <row r="108" spans="1:57" ht="78.75" hidden="1" x14ac:dyDescent="0.25">
      <c r="A108" s="31" t="s">
        <v>90</v>
      </c>
      <c r="B108" s="6"/>
      <c r="C108" s="6"/>
      <c r="D108" s="6"/>
      <c r="E108" s="9">
        <v>851</v>
      </c>
      <c r="F108" s="10" t="s">
        <v>18</v>
      </c>
      <c r="G108" s="10" t="s">
        <v>89</v>
      </c>
      <c r="H108" s="10" t="s">
        <v>91</v>
      </c>
      <c r="I108" s="10"/>
      <c r="J108" s="12">
        <f t="shared" ref="J108" si="336">J109+J111</f>
        <v>156308</v>
      </c>
      <c r="K108" s="12">
        <f t="shared" ref="K108:N108" si="337">K109+K111</f>
        <v>156308</v>
      </c>
      <c r="L108" s="12">
        <f t="shared" si="337"/>
        <v>0</v>
      </c>
      <c r="M108" s="12">
        <f t="shared" si="337"/>
        <v>0</v>
      </c>
      <c r="N108" s="12">
        <f t="shared" si="337"/>
        <v>0</v>
      </c>
      <c r="O108" s="12">
        <f t="shared" ref="O108:V108" si="338">O109+O111</f>
        <v>0</v>
      </c>
      <c r="P108" s="12">
        <f t="shared" si="338"/>
        <v>0</v>
      </c>
      <c r="Q108" s="12">
        <f t="shared" si="338"/>
        <v>0</v>
      </c>
      <c r="R108" s="12">
        <f t="shared" si="286"/>
        <v>156308</v>
      </c>
      <c r="S108" s="12">
        <f t="shared" si="338"/>
        <v>156308</v>
      </c>
      <c r="T108" s="12">
        <f t="shared" si="338"/>
        <v>0</v>
      </c>
      <c r="U108" s="12">
        <f t="shared" si="338"/>
        <v>0</v>
      </c>
      <c r="V108" s="12">
        <f t="shared" si="338"/>
        <v>0</v>
      </c>
      <c r="W108" s="12">
        <f t="shared" ref="W108:Y108" si="339">W109+W111</f>
        <v>0</v>
      </c>
      <c r="X108" s="12">
        <f t="shared" si="339"/>
        <v>0</v>
      </c>
      <c r="Y108" s="12">
        <f t="shared" si="339"/>
        <v>0</v>
      </c>
      <c r="Z108" s="12">
        <f t="shared" si="251"/>
        <v>156308</v>
      </c>
      <c r="AA108" s="12">
        <f t="shared" si="287"/>
        <v>156308</v>
      </c>
      <c r="AB108" s="12">
        <f t="shared" si="226"/>
        <v>0</v>
      </c>
      <c r="AC108" s="12">
        <f t="shared" si="227"/>
        <v>0</v>
      </c>
      <c r="AD108" s="12">
        <f t="shared" ref="AD108:AG108" si="340">AD109+AD111</f>
        <v>0</v>
      </c>
      <c r="AE108" s="12">
        <f t="shared" si="340"/>
        <v>0</v>
      </c>
      <c r="AF108" s="12">
        <f t="shared" si="340"/>
        <v>0</v>
      </c>
      <c r="AG108" s="12">
        <f t="shared" si="340"/>
        <v>0</v>
      </c>
      <c r="AH108" s="12">
        <f t="shared" ref="AH108:AH112" si="341">Z108+AD108</f>
        <v>156308</v>
      </c>
      <c r="AI108" s="12">
        <f t="shared" si="230"/>
        <v>156308</v>
      </c>
      <c r="AJ108" s="12">
        <f t="shared" si="231"/>
        <v>0</v>
      </c>
      <c r="AK108" s="12">
        <f t="shared" si="232"/>
        <v>0</v>
      </c>
      <c r="AL108" s="12">
        <f t="shared" ref="AL108:AO108" si="342">AL109+AL111</f>
        <v>0</v>
      </c>
      <c r="AM108" s="12">
        <f t="shared" si="342"/>
        <v>0</v>
      </c>
      <c r="AN108" s="12">
        <f t="shared" si="342"/>
        <v>0</v>
      </c>
      <c r="AO108" s="12">
        <f t="shared" si="342"/>
        <v>0</v>
      </c>
      <c r="AP108" s="12">
        <f t="shared" ref="AP108:AP112" si="343">AH108+AL108</f>
        <v>156308</v>
      </c>
      <c r="AQ108" s="12">
        <f t="shared" si="235"/>
        <v>156308</v>
      </c>
      <c r="AR108" s="12">
        <f t="shared" si="236"/>
        <v>0</v>
      </c>
      <c r="AS108" s="12">
        <f t="shared" si="237"/>
        <v>0</v>
      </c>
      <c r="AT108" s="12">
        <f t="shared" ref="AT108:AW108" si="344">AT109+AT111</f>
        <v>0</v>
      </c>
      <c r="AU108" s="12">
        <f t="shared" si="344"/>
        <v>0</v>
      </c>
      <c r="AV108" s="12">
        <f t="shared" si="344"/>
        <v>0</v>
      </c>
      <c r="AW108" s="12">
        <f t="shared" si="344"/>
        <v>0</v>
      </c>
      <c r="AX108" s="12">
        <f t="shared" ref="AX108:AX112" si="345">AP108+AT108</f>
        <v>156308</v>
      </c>
      <c r="AY108" s="12">
        <f t="shared" si="316"/>
        <v>156308</v>
      </c>
      <c r="AZ108" s="12">
        <f t="shared" si="317"/>
        <v>0</v>
      </c>
      <c r="BA108" s="12">
        <f t="shared" si="318"/>
        <v>0</v>
      </c>
      <c r="BB108" s="12">
        <f t="shared" si="219"/>
        <v>0</v>
      </c>
      <c r="BC108" s="12">
        <f t="shared" si="220"/>
        <v>0</v>
      </c>
      <c r="BD108" s="12">
        <v>0</v>
      </c>
      <c r="BE108" s="12">
        <v>0</v>
      </c>
    </row>
    <row r="109" spans="1:57" ht="96.75" customHeight="1" x14ac:dyDescent="0.25">
      <c r="A109" s="4" t="s">
        <v>21</v>
      </c>
      <c r="B109" s="6"/>
      <c r="C109" s="6"/>
      <c r="D109" s="6"/>
      <c r="E109" s="9">
        <v>851</v>
      </c>
      <c r="F109" s="10" t="s">
        <v>18</v>
      </c>
      <c r="G109" s="10" t="s">
        <v>89</v>
      </c>
      <c r="H109" s="10" t="s">
        <v>91</v>
      </c>
      <c r="I109" s="11" t="s">
        <v>23</v>
      </c>
      <c r="J109" s="12">
        <f t="shared" ref="J109:AW109" si="346">J110</f>
        <v>101519</v>
      </c>
      <c r="K109" s="12">
        <f t="shared" si="346"/>
        <v>101519</v>
      </c>
      <c r="L109" s="12">
        <f t="shared" si="346"/>
        <v>0</v>
      </c>
      <c r="M109" s="12">
        <f t="shared" si="346"/>
        <v>0</v>
      </c>
      <c r="N109" s="12">
        <f t="shared" si="346"/>
        <v>0</v>
      </c>
      <c r="O109" s="12">
        <f t="shared" si="346"/>
        <v>0</v>
      </c>
      <c r="P109" s="12">
        <f t="shared" si="346"/>
        <v>0</v>
      </c>
      <c r="Q109" s="12">
        <f t="shared" si="346"/>
        <v>0</v>
      </c>
      <c r="R109" s="12">
        <f t="shared" si="286"/>
        <v>101519</v>
      </c>
      <c r="S109" s="12">
        <f t="shared" si="346"/>
        <v>101519</v>
      </c>
      <c r="T109" s="12">
        <f t="shared" si="346"/>
        <v>0</v>
      </c>
      <c r="U109" s="12">
        <f t="shared" si="346"/>
        <v>0</v>
      </c>
      <c r="V109" s="12">
        <f t="shared" si="346"/>
        <v>0</v>
      </c>
      <c r="W109" s="12">
        <f t="shared" si="346"/>
        <v>0</v>
      </c>
      <c r="X109" s="12">
        <f t="shared" si="346"/>
        <v>0</v>
      </c>
      <c r="Y109" s="12">
        <f t="shared" si="346"/>
        <v>0</v>
      </c>
      <c r="Z109" s="12">
        <f t="shared" si="251"/>
        <v>101519</v>
      </c>
      <c r="AA109" s="12">
        <f t="shared" si="287"/>
        <v>101519</v>
      </c>
      <c r="AB109" s="12">
        <f t="shared" si="226"/>
        <v>0</v>
      </c>
      <c r="AC109" s="12">
        <f t="shared" si="227"/>
        <v>0</v>
      </c>
      <c r="AD109" s="12">
        <f t="shared" si="346"/>
        <v>0</v>
      </c>
      <c r="AE109" s="12">
        <f t="shared" si="346"/>
        <v>0</v>
      </c>
      <c r="AF109" s="12">
        <f t="shared" si="346"/>
        <v>0</v>
      </c>
      <c r="AG109" s="12">
        <f t="shared" si="346"/>
        <v>0</v>
      </c>
      <c r="AH109" s="12">
        <f t="shared" si="341"/>
        <v>101519</v>
      </c>
      <c r="AI109" s="12">
        <f t="shared" si="230"/>
        <v>101519</v>
      </c>
      <c r="AJ109" s="12">
        <f t="shared" si="231"/>
        <v>0</v>
      </c>
      <c r="AK109" s="12">
        <f t="shared" si="232"/>
        <v>0</v>
      </c>
      <c r="AL109" s="12">
        <f t="shared" si="346"/>
        <v>0</v>
      </c>
      <c r="AM109" s="12">
        <f t="shared" si="346"/>
        <v>0</v>
      </c>
      <c r="AN109" s="12">
        <f t="shared" si="346"/>
        <v>0</v>
      </c>
      <c r="AO109" s="12">
        <f t="shared" si="346"/>
        <v>0</v>
      </c>
      <c r="AP109" s="12">
        <f t="shared" si="343"/>
        <v>101519</v>
      </c>
      <c r="AQ109" s="12">
        <f t="shared" si="235"/>
        <v>101519</v>
      </c>
      <c r="AR109" s="12">
        <f t="shared" si="236"/>
        <v>0</v>
      </c>
      <c r="AS109" s="12">
        <f t="shared" si="237"/>
        <v>0</v>
      </c>
      <c r="AT109" s="12">
        <f t="shared" si="346"/>
        <v>-16693.46</v>
      </c>
      <c r="AU109" s="12">
        <f t="shared" si="346"/>
        <v>-16693.46</v>
      </c>
      <c r="AV109" s="12">
        <f t="shared" si="346"/>
        <v>0</v>
      </c>
      <c r="AW109" s="12">
        <f t="shared" si="346"/>
        <v>0</v>
      </c>
      <c r="AX109" s="12">
        <f t="shared" si="345"/>
        <v>84825.540000000008</v>
      </c>
      <c r="AY109" s="12">
        <f t="shared" si="316"/>
        <v>84825.540000000008</v>
      </c>
      <c r="AZ109" s="12">
        <f t="shared" si="317"/>
        <v>0</v>
      </c>
      <c r="BA109" s="12">
        <f t="shared" si="318"/>
        <v>0</v>
      </c>
      <c r="BB109" s="12">
        <f t="shared" si="219"/>
        <v>0</v>
      </c>
      <c r="BC109" s="12">
        <f t="shared" si="220"/>
        <v>0</v>
      </c>
      <c r="BD109" s="12">
        <v>0</v>
      </c>
      <c r="BE109" s="12">
        <v>0</v>
      </c>
    </row>
    <row r="110" spans="1:57" ht="47.25" x14ac:dyDescent="0.25">
      <c r="A110" s="4" t="s">
        <v>13</v>
      </c>
      <c r="B110" s="4"/>
      <c r="C110" s="4"/>
      <c r="D110" s="4"/>
      <c r="E110" s="9">
        <v>851</v>
      </c>
      <c r="F110" s="10" t="s">
        <v>18</v>
      </c>
      <c r="G110" s="10" t="s">
        <v>89</v>
      </c>
      <c r="H110" s="10" t="s">
        <v>91</v>
      </c>
      <c r="I110" s="11" t="s">
        <v>24</v>
      </c>
      <c r="J110" s="12">
        <v>101519</v>
      </c>
      <c r="K110" s="12">
        <f>J110</f>
        <v>101519</v>
      </c>
      <c r="L110" s="12"/>
      <c r="M110" s="12"/>
      <c r="N110" s="12"/>
      <c r="O110" s="12">
        <f>N110</f>
        <v>0</v>
      </c>
      <c r="P110" s="12"/>
      <c r="Q110" s="12"/>
      <c r="R110" s="12">
        <f t="shared" si="286"/>
        <v>101519</v>
      </c>
      <c r="S110" s="12">
        <f>R110</f>
        <v>101519</v>
      </c>
      <c r="T110" s="12"/>
      <c r="U110" s="12"/>
      <c r="V110" s="12"/>
      <c r="W110" s="12">
        <f>V110</f>
        <v>0</v>
      </c>
      <c r="X110" s="12"/>
      <c r="Y110" s="12"/>
      <c r="Z110" s="12">
        <f t="shared" si="251"/>
        <v>101519</v>
      </c>
      <c r="AA110" s="12">
        <f t="shared" si="287"/>
        <v>101519</v>
      </c>
      <c r="AB110" s="12">
        <f t="shared" si="226"/>
        <v>0</v>
      </c>
      <c r="AC110" s="12">
        <f t="shared" si="227"/>
        <v>0</v>
      </c>
      <c r="AD110" s="12"/>
      <c r="AE110" s="12">
        <f>AD110</f>
        <v>0</v>
      </c>
      <c r="AF110" s="12"/>
      <c r="AG110" s="12"/>
      <c r="AH110" s="12">
        <f t="shared" si="341"/>
        <v>101519</v>
      </c>
      <c r="AI110" s="12">
        <f t="shared" si="230"/>
        <v>101519</v>
      </c>
      <c r="AJ110" s="12">
        <f t="shared" si="231"/>
        <v>0</v>
      </c>
      <c r="AK110" s="12">
        <f t="shared" si="232"/>
        <v>0</v>
      </c>
      <c r="AL110" s="12"/>
      <c r="AM110" s="12">
        <f>AL110</f>
        <v>0</v>
      </c>
      <c r="AN110" s="12"/>
      <c r="AO110" s="12"/>
      <c r="AP110" s="12">
        <f t="shared" si="343"/>
        <v>101519</v>
      </c>
      <c r="AQ110" s="12">
        <f t="shared" si="235"/>
        <v>101519</v>
      </c>
      <c r="AR110" s="12">
        <f t="shared" si="236"/>
        <v>0</v>
      </c>
      <c r="AS110" s="12">
        <f t="shared" si="237"/>
        <v>0</v>
      </c>
      <c r="AT110" s="12">
        <v>-16693.46</v>
      </c>
      <c r="AU110" s="12">
        <f>AT110</f>
        <v>-16693.46</v>
      </c>
      <c r="AV110" s="12"/>
      <c r="AW110" s="12"/>
      <c r="AX110" s="12">
        <f t="shared" si="345"/>
        <v>84825.540000000008</v>
      </c>
      <c r="AY110" s="12">
        <f t="shared" si="316"/>
        <v>84825.540000000008</v>
      </c>
      <c r="AZ110" s="12">
        <f t="shared" si="317"/>
        <v>0</v>
      </c>
      <c r="BA110" s="12">
        <f t="shared" si="318"/>
        <v>0</v>
      </c>
      <c r="BB110" s="12">
        <f t="shared" si="219"/>
        <v>0</v>
      </c>
      <c r="BC110" s="12">
        <f t="shared" si="220"/>
        <v>0</v>
      </c>
      <c r="BD110" s="12">
        <v>0</v>
      </c>
      <c r="BE110" s="12">
        <v>0</v>
      </c>
    </row>
    <row r="111" spans="1:57" ht="47.25" x14ac:dyDescent="0.25">
      <c r="A111" s="6" t="s">
        <v>27</v>
      </c>
      <c r="B111" s="4"/>
      <c r="C111" s="4"/>
      <c r="D111" s="4"/>
      <c r="E111" s="9">
        <v>851</v>
      </c>
      <c r="F111" s="10" t="s">
        <v>18</v>
      </c>
      <c r="G111" s="10" t="s">
        <v>89</v>
      </c>
      <c r="H111" s="10" t="s">
        <v>91</v>
      </c>
      <c r="I111" s="11" t="s">
        <v>28</v>
      </c>
      <c r="J111" s="12">
        <f t="shared" ref="J111:AW111" si="347">J112</f>
        <v>54789</v>
      </c>
      <c r="K111" s="12">
        <f t="shared" si="347"/>
        <v>54789</v>
      </c>
      <c r="L111" s="12">
        <f t="shared" si="347"/>
        <v>0</v>
      </c>
      <c r="M111" s="12">
        <f t="shared" si="347"/>
        <v>0</v>
      </c>
      <c r="N111" s="12">
        <f t="shared" si="347"/>
        <v>0</v>
      </c>
      <c r="O111" s="12">
        <f t="shared" si="347"/>
        <v>0</v>
      </c>
      <c r="P111" s="12">
        <f t="shared" si="347"/>
        <v>0</v>
      </c>
      <c r="Q111" s="12">
        <f t="shared" si="347"/>
        <v>0</v>
      </c>
      <c r="R111" s="12">
        <f t="shared" si="286"/>
        <v>54789</v>
      </c>
      <c r="S111" s="12">
        <f t="shared" si="347"/>
        <v>54789</v>
      </c>
      <c r="T111" s="12">
        <f t="shared" si="347"/>
        <v>0</v>
      </c>
      <c r="U111" s="12">
        <f t="shared" si="347"/>
        <v>0</v>
      </c>
      <c r="V111" s="12">
        <f t="shared" si="347"/>
        <v>0</v>
      </c>
      <c r="W111" s="12">
        <f t="shared" si="347"/>
        <v>0</v>
      </c>
      <c r="X111" s="12">
        <f t="shared" si="347"/>
        <v>0</v>
      </c>
      <c r="Y111" s="12">
        <f t="shared" si="347"/>
        <v>0</v>
      </c>
      <c r="Z111" s="12">
        <f t="shared" si="251"/>
        <v>54789</v>
      </c>
      <c r="AA111" s="12">
        <f t="shared" si="287"/>
        <v>54789</v>
      </c>
      <c r="AB111" s="12">
        <f t="shared" si="226"/>
        <v>0</v>
      </c>
      <c r="AC111" s="12">
        <f t="shared" si="227"/>
        <v>0</v>
      </c>
      <c r="AD111" s="12">
        <f t="shared" si="347"/>
        <v>0</v>
      </c>
      <c r="AE111" s="12">
        <f t="shared" si="347"/>
        <v>0</v>
      </c>
      <c r="AF111" s="12">
        <f t="shared" si="347"/>
        <v>0</v>
      </c>
      <c r="AG111" s="12">
        <f t="shared" si="347"/>
        <v>0</v>
      </c>
      <c r="AH111" s="12">
        <f t="shared" si="341"/>
        <v>54789</v>
      </c>
      <c r="AI111" s="12">
        <f t="shared" si="230"/>
        <v>54789</v>
      </c>
      <c r="AJ111" s="12">
        <f t="shared" si="231"/>
        <v>0</v>
      </c>
      <c r="AK111" s="12">
        <f t="shared" si="232"/>
        <v>0</v>
      </c>
      <c r="AL111" s="12">
        <f t="shared" si="347"/>
        <v>0</v>
      </c>
      <c r="AM111" s="12">
        <f t="shared" si="347"/>
        <v>0</v>
      </c>
      <c r="AN111" s="12">
        <f t="shared" si="347"/>
        <v>0</v>
      </c>
      <c r="AO111" s="12">
        <f t="shared" si="347"/>
        <v>0</v>
      </c>
      <c r="AP111" s="12">
        <f t="shared" si="343"/>
        <v>54789</v>
      </c>
      <c r="AQ111" s="12">
        <f t="shared" si="235"/>
        <v>54789</v>
      </c>
      <c r="AR111" s="12">
        <f t="shared" si="236"/>
        <v>0</v>
      </c>
      <c r="AS111" s="12">
        <f t="shared" si="237"/>
        <v>0</v>
      </c>
      <c r="AT111" s="12">
        <f t="shared" si="347"/>
        <v>16693.46</v>
      </c>
      <c r="AU111" s="12">
        <f t="shared" si="347"/>
        <v>16693.46</v>
      </c>
      <c r="AV111" s="12">
        <f t="shared" si="347"/>
        <v>0</v>
      </c>
      <c r="AW111" s="12">
        <f t="shared" si="347"/>
        <v>0</v>
      </c>
      <c r="AX111" s="12">
        <f t="shared" si="345"/>
        <v>71482.459999999992</v>
      </c>
      <c r="AY111" s="12">
        <f t="shared" si="316"/>
        <v>71482.459999999992</v>
      </c>
      <c r="AZ111" s="12">
        <f t="shared" si="317"/>
        <v>0</v>
      </c>
      <c r="BA111" s="12">
        <f t="shared" si="318"/>
        <v>0</v>
      </c>
      <c r="BB111" s="12">
        <f t="shared" si="219"/>
        <v>0</v>
      </c>
      <c r="BC111" s="12">
        <f t="shared" si="220"/>
        <v>0</v>
      </c>
      <c r="BD111" s="12">
        <v>0</v>
      </c>
      <c r="BE111" s="12">
        <v>0</v>
      </c>
    </row>
    <row r="112" spans="1:57" ht="47.25" x14ac:dyDescent="0.25">
      <c r="A112" s="6" t="s">
        <v>14</v>
      </c>
      <c r="B112" s="6"/>
      <c r="C112" s="6"/>
      <c r="D112" s="6"/>
      <c r="E112" s="9">
        <v>851</v>
      </c>
      <c r="F112" s="10" t="s">
        <v>18</v>
      </c>
      <c r="G112" s="10" t="s">
        <v>89</v>
      </c>
      <c r="H112" s="10" t="s">
        <v>91</v>
      </c>
      <c r="I112" s="11" t="s">
        <v>29</v>
      </c>
      <c r="J112" s="12">
        <v>54789</v>
      </c>
      <c r="K112" s="12">
        <f t="shared" ref="K112" si="348">J112</f>
        <v>54789</v>
      </c>
      <c r="L112" s="12"/>
      <c r="M112" s="12"/>
      <c r="N112" s="12"/>
      <c r="O112" s="12">
        <f t="shared" ref="O112" si="349">N112</f>
        <v>0</v>
      </c>
      <c r="P112" s="12"/>
      <c r="Q112" s="12"/>
      <c r="R112" s="12">
        <f t="shared" si="286"/>
        <v>54789</v>
      </c>
      <c r="S112" s="12">
        <f t="shared" ref="S112" si="350">R112</f>
        <v>54789</v>
      </c>
      <c r="T112" s="12"/>
      <c r="U112" s="12"/>
      <c r="V112" s="12"/>
      <c r="W112" s="12">
        <f t="shared" ref="W112" si="351">V112</f>
        <v>0</v>
      </c>
      <c r="X112" s="12"/>
      <c r="Y112" s="12"/>
      <c r="Z112" s="12">
        <f t="shared" si="251"/>
        <v>54789</v>
      </c>
      <c r="AA112" s="12">
        <f t="shared" si="287"/>
        <v>54789</v>
      </c>
      <c r="AB112" s="12">
        <f t="shared" si="226"/>
        <v>0</v>
      </c>
      <c r="AC112" s="12">
        <f t="shared" si="227"/>
        <v>0</v>
      </c>
      <c r="AD112" s="12"/>
      <c r="AE112" s="12">
        <f t="shared" ref="AE112" si="352">AD112</f>
        <v>0</v>
      </c>
      <c r="AF112" s="12"/>
      <c r="AG112" s="12"/>
      <c r="AH112" s="12">
        <f t="shared" si="341"/>
        <v>54789</v>
      </c>
      <c r="AI112" s="12">
        <f t="shared" si="230"/>
        <v>54789</v>
      </c>
      <c r="AJ112" s="12">
        <f t="shared" si="231"/>
        <v>0</v>
      </c>
      <c r="AK112" s="12">
        <f t="shared" si="232"/>
        <v>0</v>
      </c>
      <c r="AL112" s="12"/>
      <c r="AM112" s="12">
        <f t="shared" ref="AM112" si="353">AL112</f>
        <v>0</v>
      </c>
      <c r="AN112" s="12"/>
      <c r="AO112" s="12"/>
      <c r="AP112" s="12">
        <f t="shared" si="343"/>
        <v>54789</v>
      </c>
      <c r="AQ112" s="12">
        <f t="shared" si="235"/>
        <v>54789</v>
      </c>
      <c r="AR112" s="12">
        <f t="shared" si="236"/>
        <v>0</v>
      </c>
      <c r="AS112" s="12">
        <f t="shared" si="237"/>
        <v>0</v>
      </c>
      <c r="AT112" s="12">
        <v>16693.46</v>
      </c>
      <c r="AU112" s="12">
        <f t="shared" ref="AU112" si="354">AT112</f>
        <v>16693.46</v>
      </c>
      <c r="AV112" s="12"/>
      <c r="AW112" s="12"/>
      <c r="AX112" s="12">
        <f t="shared" si="345"/>
        <v>71482.459999999992</v>
      </c>
      <c r="AY112" s="12">
        <f t="shared" si="316"/>
        <v>71482.459999999992</v>
      </c>
      <c r="AZ112" s="12">
        <f t="shared" si="317"/>
        <v>0</v>
      </c>
      <c r="BA112" s="12">
        <f t="shared" si="318"/>
        <v>0</v>
      </c>
      <c r="BB112" s="12">
        <f t="shared" si="219"/>
        <v>0</v>
      </c>
      <c r="BC112" s="12">
        <f t="shared" si="220"/>
        <v>0</v>
      </c>
      <c r="BD112" s="12">
        <v>0</v>
      </c>
      <c r="BE112" s="12">
        <v>0</v>
      </c>
    </row>
    <row r="113" spans="1:57" ht="47.25" hidden="1" x14ac:dyDescent="0.25">
      <c r="A113" s="8" t="s">
        <v>382</v>
      </c>
      <c r="B113" s="6"/>
      <c r="C113" s="6"/>
      <c r="D113" s="6"/>
      <c r="E113" s="9">
        <v>851</v>
      </c>
      <c r="F113" s="11" t="s">
        <v>18</v>
      </c>
      <c r="G113" s="10" t="s">
        <v>89</v>
      </c>
      <c r="H113" s="33" t="s">
        <v>383</v>
      </c>
      <c r="I113" s="11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>
        <f>V114</f>
        <v>300000</v>
      </c>
      <c r="W113" s="12">
        <f t="shared" ref="W113:AX114" si="355">W114</f>
        <v>0</v>
      </c>
      <c r="X113" s="12">
        <f t="shared" si="355"/>
        <v>300000</v>
      </c>
      <c r="Y113" s="12">
        <f t="shared" si="355"/>
        <v>0</v>
      </c>
      <c r="Z113" s="12">
        <f t="shared" si="355"/>
        <v>300000</v>
      </c>
      <c r="AA113" s="12">
        <f t="shared" si="287"/>
        <v>0</v>
      </c>
      <c r="AB113" s="12">
        <f t="shared" si="226"/>
        <v>300000</v>
      </c>
      <c r="AC113" s="12">
        <f t="shared" si="227"/>
        <v>0</v>
      </c>
      <c r="AD113" s="12">
        <f>AD114</f>
        <v>0</v>
      </c>
      <c r="AE113" s="12">
        <f t="shared" si="355"/>
        <v>0</v>
      </c>
      <c r="AF113" s="12">
        <f t="shared" si="355"/>
        <v>0</v>
      </c>
      <c r="AG113" s="12">
        <f t="shared" si="355"/>
        <v>0</v>
      </c>
      <c r="AH113" s="12">
        <f t="shared" si="355"/>
        <v>300000</v>
      </c>
      <c r="AI113" s="12">
        <f t="shared" si="230"/>
        <v>0</v>
      </c>
      <c r="AJ113" s="12">
        <f t="shared" si="231"/>
        <v>300000</v>
      </c>
      <c r="AK113" s="12">
        <f t="shared" si="232"/>
        <v>0</v>
      </c>
      <c r="AL113" s="12">
        <f>AL114</f>
        <v>0</v>
      </c>
      <c r="AM113" s="12">
        <f t="shared" si="355"/>
        <v>0</v>
      </c>
      <c r="AN113" s="12">
        <f t="shared" si="355"/>
        <v>0</v>
      </c>
      <c r="AO113" s="12">
        <f t="shared" si="355"/>
        <v>0</v>
      </c>
      <c r="AP113" s="12">
        <f t="shared" si="355"/>
        <v>300000</v>
      </c>
      <c r="AQ113" s="12">
        <f t="shared" si="235"/>
        <v>0</v>
      </c>
      <c r="AR113" s="12">
        <f t="shared" si="236"/>
        <v>300000</v>
      </c>
      <c r="AS113" s="12">
        <f t="shared" si="237"/>
        <v>0</v>
      </c>
      <c r="AT113" s="12">
        <f>AT114</f>
        <v>0</v>
      </c>
      <c r="AU113" s="12">
        <f t="shared" si="355"/>
        <v>0</v>
      </c>
      <c r="AV113" s="12">
        <f t="shared" si="355"/>
        <v>0</v>
      </c>
      <c r="AW113" s="12">
        <f t="shared" si="355"/>
        <v>0</v>
      </c>
      <c r="AX113" s="12">
        <f t="shared" si="355"/>
        <v>300000</v>
      </c>
      <c r="AY113" s="12">
        <f t="shared" si="316"/>
        <v>0</v>
      </c>
      <c r="AZ113" s="12">
        <f t="shared" si="317"/>
        <v>300000</v>
      </c>
      <c r="BA113" s="12">
        <f t="shared" si="318"/>
        <v>0</v>
      </c>
      <c r="BB113" s="12">
        <f t="shared" si="219"/>
        <v>0</v>
      </c>
      <c r="BC113" s="12">
        <f t="shared" si="220"/>
        <v>0</v>
      </c>
      <c r="BD113" s="12">
        <v>0</v>
      </c>
      <c r="BE113" s="12">
        <v>0</v>
      </c>
    </row>
    <row r="114" spans="1:57" ht="47.25" hidden="1" x14ac:dyDescent="0.25">
      <c r="A114" s="6" t="s">
        <v>27</v>
      </c>
      <c r="B114" s="6"/>
      <c r="C114" s="6"/>
      <c r="D114" s="6"/>
      <c r="E114" s="9">
        <v>851</v>
      </c>
      <c r="F114" s="11" t="s">
        <v>18</v>
      </c>
      <c r="G114" s="10" t="s">
        <v>89</v>
      </c>
      <c r="H114" s="33" t="s">
        <v>383</v>
      </c>
      <c r="I114" s="11" t="s">
        <v>28</v>
      </c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>
        <f>V115</f>
        <v>300000</v>
      </c>
      <c r="W114" s="12">
        <f t="shared" si="355"/>
        <v>0</v>
      </c>
      <c r="X114" s="12">
        <f t="shared" si="355"/>
        <v>300000</v>
      </c>
      <c r="Y114" s="12">
        <f t="shared" si="355"/>
        <v>0</v>
      </c>
      <c r="Z114" s="12">
        <f t="shared" si="355"/>
        <v>300000</v>
      </c>
      <c r="AA114" s="12">
        <f t="shared" si="287"/>
        <v>0</v>
      </c>
      <c r="AB114" s="12">
        <f t="shared" si="226"/>
        <v>300000</v>
      </c>
      <c r="AC114" s="12">
        <f t="shared" si="227"/>
        <v>0</v>
      </c>
      <c r="AD114" s="12">
        <f>AD115</f>
        <v>0</v>
      </c>
      <c r="AE114" s="12">
        <f t="shared" si="355"/>
        <v>0</v>
      </c>
      <c r="AF114" s="12">
        <f t="shared" si="355"/>
        <v>0</v>
      </c>
      <c r="AG114" s="12">
        <f t="shared" si="355"/>
        <v>0</v>
      </c>
      <c r="AH114" s="12">
        <f t="shared" si="355"/>
        <v>300000</v>
      </c>
      <c r="AI114" s="12">
        <f t="shared" si="230"/>
        <v>0</v>
      </c>
      <c r="AJ114" s="12">
        <f t="shared" si="231"/>
        <v>300000</v>
      </c>
      <c r="AK114" s="12">
        <f t="shared" si="232"/>
        <v>0</v>
      </c>
      <c r="AL114" s="12">
        <f>AL115</f>
        <v>0</v>
      </c>
      <c r="AM114" s="12">
        <f t="shared" si="355"/>
        <v>0</v>
      </c>
      <c r="AN114" s="12">
        <f t="shared" si="355"/>
        <v>0</v>
      </c>
      <c r="AO114" s="12">
        <f t="shared" si="355"/>
        <v>0</v>
      </c>
      <c r="AP114" s="12">
        <f t="shared" si="355"/>
        <v>300000</v>
      </c>
      <c r="AQ114" s="12">
        <f t="shared" si="235"/>
        <v>0</v>
      </c>
      <c r="AR114" s="12">
        <f t="shared" si="236"/>
        <v>300000</v>
      </c>
      <c r="AS114" s="12">
        <f t="shared" si="237"/>
        <v>0</v>
      </c>
      <c r="AT114" s="12">
        <f>AT115</f>
        <v>0</v>
      </c>
      <c r="AU114" s="12">
        <f t="shared" si="355"/>
        <v>0</v>
      </c>
      <c r="AV114" s="12">
        <f t="shared" si="355"/>
        <v>0</v>
      </c>
      <c r="AW114" s="12">
        <f t="shared" si="355"/>
        <v>0</v>
      </c>
      <c r="AX114" s="12">
        <f t="shared" si="355"/>
        <v>300000</v>
      </c>
      <c r="AY114" s="12">
        <f t="shared" si="316"/>
        <v>0</v>
      </c>
      <c r="AZ114" s="12">
        <f t="shared" si="317"/>
        <v>300000</v>
      </c>
      <c r="BA114" s="12">
        <f t="shared" si="318"/>
        <v>0</v>
      </c>
      <c r="BB114" s="12">
        <f t="shared" si="219"/>
        <v>0</v>
      </c>
      <c r="BC114" s="12">
        <f t="shared" si="220"/>
        <v>0</v>
      </c>
      <c r="BD114" s="12">
        <v>0</v>
      </c>
      <c r="BE114" s="12">
        <v>0</v>
      </c>
    </row>
    <row r="115" spans="1:57" ht="47.25" hidden="1" x14ac:dyDescent="0.25">
      <c r="A115" s="6" t="s">
        <v>14</v>
      </c>
      <c r="B115" s="6"/>
      <c r="C115" s="6"/>
      <c r="D115" s="6"/>
      <c r="E115" s="9">
        <v>851</v>
      </c>
      <c r="F115" s="11" t="s">
        <v>18</v>
      </c>
      <c r="G115" s="10" t="s">
        <v>89</v>
      </c>
      <c r="H115" s="33" t="s">
        <v>383</v>
      </c>
      <c r="I115" s="11" t="s">
        <v>29</v>
      </c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>
        <v>300000</v>
      </c>
      <c r="W115" s="12"/>
      <c r="X115" s="12">
        <f>V115</f>
        <v>300000</v>
      </c>
      <c r="Y115" s="12"/>
      <c r="Z115" s="12">
        <f>V115+R115</f>
        <v>300000</v>
      </c>
      <c r="AA115" s="12">
        <f t="shared" si="287"/>
        <v>0</v>
      </c>
      <c r="AB115" s="12">
        <f t="shared" si="226"/>
        <v>300000</v>
      </c>
      <c r="AC115" s="12">
        <f t="shared" si="227"/>
        <v>0</v>
      </c>
      <c r="AD115" s="12"/>
      <c r="AE115" s="12"/>
      <c r="AF115" s="12">
        <f>AD115</f>
        <v>0</v>
      </c>
      <c r="AG115" s="12"/>
      <c r="AH115" s="12">
        <f>AD115+Z115</f>
        <v>300000</v>
      </c>
      <c r="AI115" s="12">
        <f t="shared" si="230"/>
        <v>0</v>
      </c>
      <c r="AJ115" s="12">
        <f t="shared" si="231"/>
        <v>300000</v>
      </c>
      <c r="AK115" s="12">
        <f t="shared" si="232"/>
        <v>0</v>
      </c>
      <c r="AL115" s="12"/>
      <c r="AM115" s="12"/>
      <c r="AN115" s="12">
        <f>AL115</f>
        <v>0</v>
      </c>
      <c r="AO115" s="12"/>
      <c r="AP115" s="12">
        <f>AL115+AH115</f>
        <v>300000</v>
      </c>
      <c r="AQ115" s="12">
        <f t="shared" si="235"/>
        <v>0</v>
      </c>
      <c r="AR115" s="12">
        <f t="shared" si="236"/>
        <v>300000</v>
      </c>
      <c r="AS115" s="12">
        <f t="shared" si="237"/>
        <v>0</v>
      </c>
      <c r="AT115" s="12"/>
      <c r="AU115" s="12"/>
      <c r="AV115" s="12">
        <f>AT115</f>
        <v>0</v>
      </c>
      <c r="AW115" s="12"/>
      <c r="AX115" s="12">
        <f>AT115+AP115</f>
        <v>300000</v>
      </c>
      <c r="AY115" s="12">
        <f t="shared" si="316"/>
        <v>0</v>
      </c>
      <c r="AZ115" s="12">
        <f t="shared" si="317"/>
        <v>300000</v>
      </c>
      <c r="BA115" s="12">
        <f t="shared" si="318"/>
        <v>0</v>
      </c>
      <c r="BB115" s="12">
        <f t="shared" si="219"/>
        <v>0</v>
      </c>
      <c r="BC115" s="12">
        <f t="shared" si="220"/>
        <v>0</v>
      </c>
      <c r="BD115" s="12">
        <v>0</v>
      </c>
      <c r="BE115" s="12">
        <v>0</v>
      </c>
    </row>
    <row r="116" spans="1:57" s="30" customFormat="1" x14ac:dyDescent="0.25">
      <c r="A116" s="37" t="s">
        <v>92</v>
      </c>
      <c r="B116" s="27"/>
      <c r="C116" s="27"/>
      <c r="D116" s="37"/>
      <c r="E116" s="9">
        <v>851</v>
      </c>
      <c r="F116" s="38" t="s">
        <v>40</v>
      </c>
      <c r="G116" s="38"/>
      <c r="H116" s="38"/>
      <c r="I116" s="28"/>
      <c r="J116" s="29">
        <f t="shared" ref="J116" si="356">J117+J124</f>
        <v>646734</v>
      </c>
      <c r="K116" s="29">
        <f t="shared" ref="K116:N116" si="357">K117+K124</f>
        <v>0</v>
      </c>
      <c r="L116" s="29">
        <f t="shared" si="357"/>
        <v>646734</v>
      </c>
      <c r="M116" s="29">
        <f t="shared" si="357"/>
        <v>0</v>
      </c>
      <c r="N116" s="29">
        <f t="shared" si="357"/>
        <v>8354266</v>
      </c>
      <c r="O116" s="29">
        <f t="shared" ref="O116:V116" si="358">O117+O124</f>
        <v>8023126</v>
      </c>
      <c r="P116" s="29">
        <f t="shared" si="358"/>
        <v>331140</v>
      </c>
      <c r="Q116" s="29">
        <f t="shared" si="358"/>
        <v>0</v>
      </c>
      <c r="R116" s="12">
        <f t="shared" si="286"/>
        <v>9001000</v>
      </c>
      <c r="S116" s="29">
        <f t="shared" si="358"/>
        <v>8023126</v>
      </c>
      <c r="T116" s="29">
        <f t="shared" si="358"/>
        <v>977874</v>
      </c>
      <c r="U116" s="29">
        <f t="shared" si="358"/>
        <v>0</v>
      </c>
      <c r="V116" s="29">
        <f t="shared" si="358"/>
        <v>7692.410000000149</v>
      </c>
      <c r="W116" s="29">
        <f t="shared" ref="W116:Y116" si="359">W117+W124</f>
        <v>0</v>
      </c>
      <c r="X116" s="29">
        <f t="shared" si="359"/>
        <v>7692.41</v>
      </c>
      <c r="Y116" s="29">
        <f t="shared" si="359"/>
        <v>0</v>
      </c>
      <c r="Z116" s="12">
        <f t="shared" si="251"/>
        <v>9008692.4100000001</v>
      </c>
      <c r="AA116" s="12">
        <f t="shared" si="287"/>
        <v>8023126</v>
      </c>
      <c r="AB116" s="12">
        <f t="shared" si="226"/>
        <v>985566.41</v>
      </c>
      <c r="AC116" s="12">
        <f t="shared" si="227"/>
        <v>0</v>
      </c>
      <c r="AD116" s="29">
        <f t="shared" ref="AD116:AG116" si="360">AD117+AD124</f>
        <v>0</v>
      </c>
      <c r="AE116" s="29">
        <f t="shared" si="360"/>
        <v>0</v>
      </c>
      <c r="AF116" s="29">
        <f t="shared" si="360"/>
        <v>0</v>
      </c>
      <c r="AG116" s="29">
        <f t="shared" si="360"/>
        <v>0</v>
      </c>
      <c r="AH116" s="12">
        <f t="shared" ref="AH116:AH123" si="361">Z116+AD116</f>
        <v>9008692.4100000001</v>
      </c>
      <c r="AI116" s="12">
        <f t="shared" si="230"/>
        <v>8023126</v>
      </c>
      <c r="AJ116" s="12">
        <f t="shared" si="231"/>
        <v>985566.41</v>
      </c>
      <c r="AK116" s="12">
        <f t="shared" si="232"/>
        <v>0</v>
      </c>
      <c r="AL116" s="29">
        <f t="shared" ref="AL116:AO116" si="362">AL117+AL124</f>
        <v>36095.739999999991</v>
      </c>
      <c r="AM116" s="29">
        <f t="shared" si="362"/>
        <v>-275124.37</v>
      </c>
      <c r="AN116" s="29">
        <f t="shared" si="362"/>
        <v>311220.11</v>
      </c>
      <c r="AO116" s="29">
        <f t="shared" si="362"/>
        <v>0</v>
      </c>
      <c r="AP116" s="12">
        <f t="shared" ref="AP116:AP123" si="363">AH116+AL116</f>
        <v>9044788.1500000004</v>
      </c>
      <c r="AQ116" s="12">
        <f t="shared" si="235"/>
        <v>7748001.6299999999</v>
      </c>
      <c r="AR116" s="12">
        <f t="shared" si="236"/>
        <v>1296786.52</v>
      </c>
      <c r="AS116" s="12">
        <f t="shared" si="237"/>
        <v>0</v>
      </c>
      <c r="AT116" s="29">
        <f t="shared" ref="AT116:AW116" si="364">AT117+AT124</f>
        <v>-305344.96999999997</v>
      </c>
      <c r="AU116" s="29">
        <f t="shared" si="364"/>
        <v>-220701.88999999998</v>
      </c>
      <c r="AV116" s="29">
        <f t="shared" si="364"/>
        <v>-84643.08</v>
      </c>
      <c r="AW116" s="29">
        <f t="shared" si="364"/>
        <v>0</v>
      </c>
      <c r="AX116" s="12">
        <f t="shared" ref="AX116:AX123" si="365">AP116+AT116</f>
        <v>8739443.1799999997</v>
      </c>
      <c r="AY116" s="12">
        <f t="shared" si="316"/>
        <v>7527299.7400000002</v>
      </c>
      <c r="AZ116" s="12">
        <f t="shared" si="317"/>
        <v>1212143.44</v>
      </c>
      <c r="BA116" s="12">
        <f t="shared" si="318"/>
        <v>0</v>
      </c>
      <c r="BB116" s="12">
        <f t="shared" si="219"/>
        <v>-4.6566128730773926E-10</v>
      </c>
      <c r="BC116" s="12">
        <f t="shared" si="220"/>
        <v>1.4551915228366852E-11</v>
      </c>
      <c r="BD116" s="12">
        <v>0</v>
      </c>
      <c r="BE116" s="12">
        <v>0</v>
      </c>
    </row>
    <row r="117" spans="1:57" s="30" customFormat="1" hidden="1" x14ac:dyDescent="0.25">
      <c r="A117" s="36" t="s">
        <v>93</v>
      </c>
      <c r="B117" s="27"/>
      <c r="C117" s="27"/>
      <c r="D117" s="37"/>
      <c r="E117" s="9">
        <v>851</v>
      </c>
      <c r="F117" s="38" t="s">
        <v>40</v>
      </c>
      <c r="G117" s="38" t="s">
        <v>16</v>
      </c>
      <c r="H117" s="38"/>
      <c r="I117" s="28"/>
      <c r="J117" s="29">
        <f t="shared" ref="J117" si="366">J118+J121</f>
        <v>224008</v>
      </c>
      <c r="K117" s="29">
        <f t="shared" ref="K117:N117" si="367">K118+K121</f>
        <v>0</v>
      </c>
      <c r="L117" s="29">
        <f t="shared" si="367"/>
        <v>224008</v>
      </c>
      <c r="M117" s="29">
        <f t="shared" si="367"/>
        <v>0</v>
      </c>
      <c r="N117" s="29">
        <f t="shared" si="367"/>
        <v>0</v>
      </c>
      <c r="O117" s="29">
        <f t="shared" ref="O117:V117" si="368">O118+O121</f>
        <v>0</v>
      </c>
      <c r="P117" s="29">
        <f t="shared" si="368"/>
        <v>0</v>
      </c>
      <c r="Q117" s="29">
        <f t="shared" si="368"/>
        <v>0</v>
      </c>
      <c r="R117" s="12">
        <f t="shared" si="286"/>
        <v>224008</v>
      </c>
      <c r="S117" s="29">
        <f t="shared" si="368"/>
        <v>0</v>
      </c>
      <c r="T117" s="29">
        <f t="shared" si="368"/>
        <v>224008</v>
      </c>
      <c r="U117" s="29">
        <f t="shared" si="368"/>
        <v>0</v>
      </c>
      <c r="V117" s="29">
        <f t="shared" si="368"/>
        <v>0</v>
      </c>
      <c r="W117" s="29">
        <f t="shared" ref="W117:Y117" si="369">W118+W121</f>
        <v>0</v>
      </c>
      <c r="X117" s="29">
        <f t="shared" si="369"/>
        <v>0</v>
      </c>
      <c r="Y117" s="29">
        <f t="shared" si="369"/>
        <v>0</v>
      </c>
      <c r="Z117" s="12">
        <f t="shared" si="251"/>
        <v>224008</v>
      </c>
      <c r="AA117" s="12">
        <f t="shared" si="287"/>
        <v>0</v>
      </c>
      <c r="AB117" s="12">
        <f t="shared" si="226"/>
        <v>224008</v>
      </c>
      <c r="AC117" s="12">
        <f t="shared" si="227"/>
        <v>0</v>
      </c>
      <c r="AD117" s="29">
        <f t="shared" ref="AD117:AG117" si="370">AD118+AD121</f>
        <v>0</v>
      </c>
      <c r="AE117" s="29">
        <f t="shared" si="370"/>
        <v>0</v>
      </c>
      <c r="AF117" s="29">
        <f t="shared" si="370"/>
        <v>0</v>
      </c>
      <c r="AG117" s="29">
        <f t="shared" si="370"/>
        <v>0</v>
      </c>
      <c r="AH117" s="12">
        <f t="shared" si="361"/>
        <v>224008</v>
      </c>
      <c r="AI117" s="12">
        <f t="shared" si="230"/>
        <v>0</v>
      </c>
      <c r="AJ117" s="12">
        <f t="shared" si="231"/>
        <v>224008</v>
      </c>
      <c r="AK117" s="12">
        <f t="shared" si="232"/>
        <v>0</v>
      </c>
      <c r="AL117" s="29">
        <f t="shared" ref="AL117:AO117" si="371">AL118+AL121</f>
        <v>33679.06</v>
      </c>
      <c r="AM117" s="29">
        <f t="shared" si="371"/>
        <v>0</v>
      </c>
      <c r="AN117" s="29">
        <f t="shared" si="371"/>
        <v>33679.06</v>
      </c>
      <c r="AO117" s="29">
        <f t="shared" si="371"/>
        <v>0</v>
      </c>
      <c r="AP117" s="12">
        <f t="shared" si="363"/>
        <v>257687.06</v>
      </c>
      <c r="AQ117" s="12">
        <f t="shared" si="235"/>
        <v>0</v>
      </c>
      <c r="AR117" s="12">
        <f t="shared" si="236"/>
        <v>257687.06</v>
      </c>
      <c r="AS117" s="12">
        <f t="shared" si="237"/>
        <v>0</v>
      </c>
      <c r="AT117" s="29">
        <f t="shared" ref="AT117:AW117" si="372">AT118+AT121</f>
        <v>0</v>
      </c>
      <c r="AU117" s="29">
        <f t="shared" si="372"/>
        <v>0</v>
      </c>
      <c r="AV117" s="29">
        <f t="shared" si="372"/>
        <v>0</v>
      </c>
      <c r="AW117" s="29">
        <f t="shared" si="372"/>
        <v>0</v>
      </c>
      <c r="AX117" s="12">
        <f t="shared" si="365"/>
        <v>257687.06</v>
      </c>
      <c r="AY117" s="12">
        <f t="shared" si="316"/>
        <v>0</v>
      </c>
      <c r="AZ117" s="12">
        <f t="shared" si="317"/>
        <v>257687.06</v>
      </c>
      <c r="BA117" s="12">
        <f t="shared" si="318"/>
        <v>0</v>
      </c>
      <c r="BB117" s="12">
        <f t="shared" si="219"/>
        <v>0</v>
      </c>
      <c r="BC117" s="12">
        <f t="shared" si="220"/>
        <v>0</v>
      </c>
      <c r="BD117" s="12">
        <v>0</v>
      </c>
      <c r="BE117" s="12">
        <v>0</v>
      </c>
    </row>
    <row r="118" spans="1:57" s="30" customFormat="1" ht="78.75" hidden="1" x14ac:dyDescent="0.25">
      <c r="A118" s="31" t="s">
        <v>94</v>
      </c>
      <c r="B118" s="6"/>
      <c r="C118" s="6"/>
      <c r="D118" s="39"/>
      <c r="E118" s="9">
        <v>851</v>
      </c>
      <c r="F118" s="10" t="s">
        <v>40</v>
      </c>
      <c r="G118" s="10" t="s">
        <v>16</v>
      </c>
      <c r="H118" s="10" t="s">
        <v>95</v>
      </c>
      <c r="I118" s="11"/>
      <c r="J118" s="12">
        <f t="shared" ref="J118:AW122" si="373">J119</f>
        <v>91000</v>
      </c>
      <c r="K118" s="12">
        <f t="shared" si="373"/>
        <v>0</v>
      </c>
      <c r="L118" s="12">
        <f t="shared" si="373"/>
        <v>91000</v>
      </c>
      <c r="M118" s="12">
        <f t="shared" si="373"/>
        <v>0</v>
      </c>
      <c r="N118" s="12">
        <f t="shared" si="373"/>
        <v>0</v>
      </c>
      <c r="O118" s="12">
        <f t="shared" si="373"/>
        <v>0</v>
      </c>
      <c r="P118" s="12">
        <f t="shared" si="373"/>
        <v>0</v>
      </c>
      <c r="Q118" s="12">
        <f t="shared" si="373"/>
        <v>0</v>
      </c>
      <c r="R118" s="12">
        <f t="shared" si="286"/>
        <v>91000</v>
      </c>
      <c r="S118" s="12">
        <f t="shared" si="373"/>
        <v>0</v>
      </c>
      <c r="T118" s="12">
        <f t="shared" si="373"/>
        <v>91000</v>
      </c>
      <c r="U118" s="12">
        <f t="shared" si="373"/>
        <v>0</v>
      </c>
      <c r="V118" s="12">
        <f t="shared" si="373"/>
        <v>0</v>
      </c>
      <c r="W118" s="12">
        <f t="shared" si="373"/>
        <v>0</v>
      </c>
      <c r="X118" s="12">
        <f t="shared" si="373"/>
        <v>0</v>
      </c>
      <c r="Y118" s="12">
        <f t="shared" si="373"/>
        <v>0</v>
      </c>
      <c r="Z118" s="12">
        <f t="shared" si="251"/>
        <v>91000</v>
      </c>
      <c r="AA118" s="12">
        <f t="shared" si="287"/>
        <v>0</v>
      </c>
      <c r="AB118" s="12">
        <f t="shared" si="226"/>
        <v>91000</v>
      </c>
      <c r="AC118" s="12">
        <f t="shared" si="227"/>
        <v>0</v>
      </c>
      <c r="AD118" s="12">
        <f t="shared" si="373"/>
        <v>0</v>
      </c>
      <c r="AE118" s="12">
        <f t="shared" si="373"/>
        <v>0</v>
      </c>
      <c r="AF118" s="12">
        <f t="shared" si="373"/>
        <v>0</v>
      </c>
      <c r="AG118" s="12">
        <f t="shared" si="373"/>
        <v>0</v>
      </c>
      <c r="AH118" s="12">
        <f t="shared" si="361"/>
        <v>91000</v>
      </c>
      <c r="AI118" s="12">
        <f t="shared" si="230"/>
        <v>0</v>
      </c>
      <c r="AJ118" s="12">
        <f t="shared" si="231"/>
        <v>91000</v>
      </c>
      <c r="AK118" s="12">
        <f t="shared" si="232"/>
        <v>0</v>
      </c>
      <c r="AL118" s="12">
        <f t="shared" si="373"/>
        <v>33679.06</v>
      </c>
      <c r="AM118" s="12">
        <f t="shared" si="373"/>
        <v>0</v>
      </c>
      <c r="AN118" s="12">
        <f t="shared" si="373"/>
        <v>33679.06</v>
      </c>
      <c r="AO118" s="12">
        <f t="shared" si="373"/>
        <v>0</v>
      </c>
      <c r="AP118" s="12">
        <f t="shared" si="363"/>
        <v>124679.06</v>
      </c>
      <c r="AQ118" s="12">
        <f t="shared" si="235"/>
        <v>0</v>
      </c>
      <c r="AR118" s="12">
        <f t="shared" si="236"/>
        <v>124679.06</v>
      </c>
      <c r="AS118" s="12">
        <f t="shared" si="237"/>
        <v>0</v>
      </c>
      <c r="AT118" s="12">
        <f t="shared" si="373"/>
        <v>0</v>
      </c>
      <c r="AU118" s="12">
        <f t="shared" si="373"/>
        <v>0</v>
      </c>
      <c r="AV118" s="12">
        <f t="shared" si="373"/>
        <v>0</v>
      </c>
      <c r="AW118" s="12">
        <f t="shared" si="373"/>
        <v>0</v>
      </c>
      <c r="AX118" s="12">
        <f t="shared" si="365"/>
        <v>124679.06</v>
      </c>
      <c r="AY118" s="12">
        <f t="shared" si="316"/>
        <v>0</v>
      </c>
      <c r="AZ118" s="12">
        <f t="shared" si="317"/>
        <v>124679.06</v>
      </c>
      <c r="BA118" s="12">
        <f t="shared" si="318"/>
        <v>0</v>
      </c>
      <c r="BB118" s="12">
        <f t="shared" si="219"/>
        <v>0</v>
      </c>
      <c r="BC118" s="12">
        <f t="shared" si="220"/>
        <v>0</v>
      </c>
      <c r="BD118" s="12">
        <v>0</v>
      </c>
      <c r="BE118" s="12">
        <v>0</v>
      </c>
    </row>
    <row r="119" spans="1:57" s="30" customFormat="1" ht="47.25" hidden="1" x14ac:dyDescent="0.25">
      <c r="A119" s="6" t="s">
        <v>27</v>
      </c>
      <c r="B119" s="6"/>
      <c r="C119" s="6"/>
      <c r="D119" s="6"/>
      <c r="E119" s="9">
        <v>851</v>
      </c>
      <c r="F119" s="10" t="s">
        <v>40</v>
      </c>
      <c r="G119" s="10" t="s">
        <v>16</v>
      </c>
      <c r="H119" s="10" t="s">
        <v>95</v>
      </c>
      <c r="I119" s="11" t="s">
        <v>28</v>
      </c>
      <c r="J119" s="12">
        <f t="shared" si="373"/>
        <v>91000</v>
      </c>
      <c r="K119" s="12">
        <f t="shared" si="373"/>
        <v>0</v>
      </c>
      <c r="L119" s="12">
        <f t="shared" si="373"/>
        <v>91000</v>
      </c>
      <c r="M119" s="12">
        <f t="shared" si="373"/>
        <v>0</v>
      </c>
      <c r="N119" s="12">
        <f t="shared" si="373"/>
        <v>0</v>
      </c>
      <c r="O119" s="12">
        <f t="shared" si="373"/>
        <v>0</v>
      </c>
      <c r="P119" s="12">
        <f t="shared" si="373"/>
        <v>0</v>
      </c>
      <c r="Q119" s="12">
        <f t="shared" si="373"/>
        <v>0</v>
      </c>
      <c r="R119" s="12">
        <f t="shared" si="286"/>
        <v>91000</v>
      </c>
      <c r="S119" s="12">
        <f t="shared" si="373"/>
        <v>0</v>
      </c>
      <c r="T119" s="12">
        <f t="shared" si="373"/>
        <v>91000</v>
      </c>
      <c r="U119" s="12">
        <f t="shared" si="373"/>
        <v>0</v>
      </c>
      <c r="V119" s="12">
        <f t="shared" si="373"/>
        <v>0</v>
      </c>
      <c r="W119" s="12">
        <f t="shared" si="373"/>
        <v>0</v>
      </c>
      <c r="X119" s="12">
        <f t="shared" si="373"/>
        <v>0</v>
      </c>
      <c r="Y119" s="12">
        <f t="shared" si="373"/>
        <v>0</v>
      </c>
      <c r="Z119" s="12">
        <f t="shared" si="251"/>
        <v>91000</v>
      </c>
      <c r="AA119" s="12">
        <f t="shared" si="287"/>
        <v>0</v>
      </c>
      <c r="AB119" s="12">
        <f t="shared" si="226"/>
        <v>91000</v>
      </c>
      <c r="AC119" s="12">
        <f t="shared" si="227"/>
        <v>0</v>
      </c>
      <c r="AD119" s="12">
        <f t="shared" si="373"/>
        <v>0</v>
      </c>
      <c r="AE119" s="12">
        <f t="shared" si="373"/>
        <v>0</v>
      </c>
      <c r="AF119" s="12">
        <f t="shared" si="373"/>
        <v>0</v>
      </c>
      <c r="AG119" s="12">
        <f t="shared" si="373"/>
        <v>0</v>
      </c>
      <c r="AH119" s="12">
        <f t="shared" si="361"/>
        <v>91000</v>
      </c>
      <c r="AI119" s="12">
        <f t="shared" si="230"/>
        <v>0</v>
      </c>
      <c r="AJ119" s="12">
        <f t="shared" si="231"/>
        <v>91000</v>
      </c>
      <c r="AK119" s="12">
        <f t="shared" si="232"/>
        <v>0</v>
      </c>
      <c r="AL119" s="12">
        <f t="shared" si="373"/>
        <v>33679.06</v>
      </c>
      <c r="AM119" s="12">
        <f t="shared" si="373"/>
        <v>0</v>
      </c>
      <c r="AN119" s="12">
        <f t="shared" si="373"/>
        <v>33679.06</v>
      </c>
      <c r="AO119" s="12">
        <f t="shared" si="373"/>
        <v>0</v>
      </c>
      <c r="AP119" s="12">
        <f t="shared" si="363"/>
        <v>124679.06</v>
      </c>
      <c r="AQ119" s="12">
        <f t="shared" si="235"/>
        <v>0</v>
      </c>
      <c r="AR119" s="12">
        <f t="shared" si="236"/>
        <v>124679.06</v>
      </c>
      <c r="AS119" s="12">
        <f t="shared" si="237"/>
        <v>0</v>
      </c>
      <c r="AT119" s="12">
        <f t="shared" si="373"/>
        <v>0</v>
      </c>
      <c r="AU119" s="12">
        <f t="shared" si="373"/>
        <v>0</v>
      </c>
      <c r="AV119" s="12">
        <f t="shared" si="373"/>
        <v>0</v>
      </c>
      <c r="AW119" s="12">
        <f t="shared" si="373"/>
        <v>0</v>
      </c>
      <c r="AX119" s="12">
        <f t="shared" si="365"/>
        <v>124679.06</v>
      </c>
      <c r="AY119" s="12">
        <f t="shared" si="316"/>
        <v>0</v>
      </c>
      <c r="AZ119" s="12">
        <f t="shared" si="317"/>
        <v>124679.06</v>
      </c>
      <c r="BA119" s="12">
        <f t="shared" si="318"/>
        <v>0</v>
      </c>
      <c r="BB119" s="12">
        <f t="shared" si="219"/>
        <v>0</v>
      </c>
      <c r="BC119" s="12">
        <f t="shared" si="220"/>
        <v>0</v>
      </c>
      <c r="BD119" s="12">
        <v>0</v>
      </c>
      <c r="BE119" s="12">
        <v>0</v>
      </c>
    </row>
    <row r="120" spans="1:57" s="30" customFormat="1" ht="47.25" hidden="1" x14ac:dyDescent="0.25">
      <c r="A120" s="6" t="s">
        <v>14</v>
      </c>
      <c r="B120" s="6"/>
      <c r="C120" s="6"/>
      <c r="D120" s="6"/>
      <c r="E120" s="9">
        <v>851</v>
      </c>
      <c r="F120" s="10" t="s">
        <v>40</v>
      </c>
      <c r="G120" s="10" t="s">
        <v>16</v>
      </c>
      <c r="H120" s="10" t="s">
        <v>95</v>
      </c>
      <c r="I120" s="11" t="s">
        <v>29</v>
      </c>
      <c r="J120" s="12">
        <v>91000</v>
      </c>
      <c r="K120" s="12"/>
      <c r="L120" s="12">
        <f t="shared" si="300"/>
        <v>91000</v>
      </c>
      <c r="M120" s="12"/>
      <c r="N120" s="12"/>
      <c r="O120" s="12"/>
      <c r="P120" s="12">
        <f t="shared" ref="P120" si="374">N120</f>
        <v>0</v>
      </c>
      <c r="Q120" s="12"/>
      <c r="R120" s="12">
        <f t="shared" si="286"/>
        <v>91000</v>
      </c>
      <c r="S120" s="12"/>
      <c r="T120" s="12">
        <f t="shared" ref="T120" si="375">R120</f>
        <v>91000</v>
      </c>
      <c r="U120" s="12"/>
      <c r="V120" s="12"/>
      <c r="W120" s="12"/>
      <c r="X120" s="12">
        <f t="shared" ref="X120" si="376">V120</f>
        <v>0</v>
      </c>
      <c r="Y120" s="12"/>
      <c r="Z120" s="12">
        <f t="shared" si="251"/>
        <v>91000</v>
      </c>
      <c r="AA120" s="12">
        <f t="shared" si="287"/>
        <v>0</v>
      </c>
      <c r="AB120" s="12">
        <f t="shared" si="226"/>
        <v>91000</v>
      </c>
      <c r="AC120" s="12">
        <f t="shared" si="227"/>
        <v>0</v>
      </c>
      <c r="AD120" s="12"/>
      <c r="AE120" s="12"/>
      <c r="AF120" s="12">
        <f t="shared" ref="AF120" si="377">AD120</f>
        <v>0</v>
      </c>
      <c r="AG120" s="12"/>
      <c r="AH120" s="12">
        <f t="shared" si="361"/>
        <v>91000</v>
      </c>
      <c r="AI120" s="12">
        <f t="shared" si="230"/>
        <v>0</v>
      </c>
      <c r="AJ120" s="12">
        <f t="shared" si="231"/>
        <v>91000</v>
      </c>
      <c r="AK120" s="12">
        <f t="shared" si="232"/>
        <v>0</v>
      </c>
      <c r="AL120" s="12">
        <v>33679.06</v>
      </c>
      <c r="AM120" s="12"/>
      <c r="AN120" s="12">
        <f t="shared" ref="AN120" si="378">AL120</f>
        <v>33679.06</v>
      </c>
      <c r="AO120" s="12"/>
      <c r="AP120" s="12">
        <f t="shared" si="363"/>
        <v>124679.06</v>
      </c>
      <c r="AQ120" s="12">
        <f t="shared" si="235"/>
        <v>0</v>
      </c>
      <c r="AR120" s="12">
        <f t="shared" si="236"/>
        <v>124679.06</v>
      </c>
      <c r="AS120" s="12">
        <f t="shared" si="237"/>
        <v>0</v>
      </c>
      <c r="AT120" s="12"/>
      <c r="AU120" s="12"/>
      <c r="AV120" s="12">
        <f t="shared" ref="AV120" si="379">AT120</f>
        <v>0</v>
      </c>
      <c r="AW120" s="12"/>
      <c r="AX120" s="12">
        <f t="shared" si="365"/>
        <v>124679.06</v>
      </c>
      <c r="AY120" s="12">
        <f t="shared" si="316"/>
        <v>0</v>
      </c>
      <c r="AZ120" s="12">
        <f t="shared" si="317"/>
        <v>124679.06</v>
      </c>
      <c r="BA120" s="12">
        <f t="shared" si="318"/>
        <v>0</v>
      </c>
      <c r="BB120" s="12">
        <f t="shared" si="219"/>
        <v>0</v>
      </c>
      <c r="BC120" s="12">
        <f t="shared" si="220"/>
        <v>0</v>
      </c>
      <c r="BD120" s="12">
        <v>0</v>
      </c>
      <c r="BE120" s="12">
        <v>0</v>
      </c>
    </row>
    <row r="121" spans="1:57" s="30" customFormat="1" ht="173.25" hidden="1" x14ac:dyDescent="0.25">
      <c r="A121" s="31" t="s">
        <v>96</v>
      </c>
      <c r="B121" s="6"/>
      <c r="C121" s="6"/>
      <c r="D121" s="6"/>
      <c r="E121" s="9">
        <v>851</v>
      </c>
      <c r="F121" s="10" t="s">
        <v>40</v>
      </c>
      <c r="G121" s="10" t="s">
        <v>16</v>
      </c>
      <c r="H121" s="10" t="s">
        <v>97</v>
      </c>
      <c r="I121" s="11"/>
      <c r="J121" s="12">
        <f t="shared" si="373"/>
        <v>133008</v>
      </c>
      <c r="K121" s="12">
        <f t="shared" si="373"/>
        <v>0</v>
      </c>
      <c r="L121" s="12">
        <f t="shared" si="373"/>
        <v>133008</v>
      </c>
      <c r="M121" s="12">
        <f t="shared" si="373"/>
        <v>0</v>
      </c>
      <c r="N121" s="12">
        <f t="shared" si="373"/>
        <v>0</v>
      </c>
      <c r="O121" s="12">
        <f t="shared" si="373"/>
        <v>0</v>
      </c>
      <c r="P121" s="12">
        <f t="shared" si="373"/>
        <v>0</v>
      </c>
      <c r="Q121" s="12">
        <f t="shared" si="373"/>
        <v>0</v>
      </c>
      <c r="R121" s="12">
        <f t="shared" si="286"/>
        <v>133008</v>
      </c>
      <c r="S121" s="12">
        <f t="shared" si="373"/>
        <v>0</v>
      </c>
      <c r="T121" s="12">
        <f t="shared" si="373"/>
        <v>133008</v>
      </c>
      <c r="U121" s="12">
        <f t="shared" si="373"/>
        <v>0</v>
      </c>
      <c r="V121" s="12">
        <f t="shared" si="373"/>
        <v>0</v>
      </c>
      <c r="W121" s="12">
        <f t="shared" si="373"/>
        <v>0</v>
      </c>
      <c r="X121" s="12">
        <f t="shared" si="373"/>
        <v>0</v>
      </c>
      <c r="Y121" s="12">
        <f t="shared" si="373"/>
        <v>0</v>
      </c>
      <c r="Z121" s="12">
        <f t="shared" si="251"/>
        <v>133008</v>
      </c>
      <c r="AA121" s="12">
        <f t="shared" si="287"/>
        <v>0</v>
      </c>
      <c r="AB121" s="12">
        <f t="shared" si="226"/>
        <v>133008</v>
      </c>
      <c r="AC121" s="12">
        <f t="shared" si="227"/>
        <v>0</v>
      </c>
      <c r="AD121" s="12">
        <f t="shared" si="373"/>
        <v>0</v>
      </c>
      <c r="AE121" s="12">
        <f t="shared" si="373"/>
        <v>0</v>
      </c>
      <c r="AF121" s="12">
        <f t="shared" si="373"/>
        <v>0</v>
      </c>
      <c r="AG121" s="12">
        <f t="shared" si="373"/>
        <v>0</v>
      </c>
      <c r="AH121" s="12">
        <f t="shared" si="361"/>
        <v>133008</v>
      </c>
      <c r="AI121" s="12">
        <f t="shared" si="230"/>
        <v>0</v>
      </c>
      <c r="AJ121" s="12">
        <f t="shared" si="231"/>
        <v>133008</v>
      </c>
      <c r="AK121" s="12">
        <f t="shared" si="232"/>
        <v>0</v>
      </c>
      <c r="AL121" s="12">
        <f t="shared" si="373"/>
        <v>0</v>
      </c>
      <c r="AM121" s="12">
        <f t="shared" si="373"/>
        <v>0</v>
      </c>
      <c r="AN121" s="12">
        <f t="shared" si="373"/>
        <v>0</v>
      </c>
      <c r="AO121" s="12">
        <f t="shared" si="373"/>
        <v>0</v>
      </c>
      <c r="AP121" s="12">
        <f t="shared" si="363"/>
        <v>133008</v>
      </c>
      <c r="AQ121" s="12">
        <f t="shared" si="235"/>
        <v>0</v>
      </c>
      <c r="AR121" s="12">
        <f t="shared" si="236"/>
        <v>133008</v>
      </c>
      <c r="AS121" s="12">
        <f t="shared" si="237"/>
        <v>0</v>
      </c>
      <c r="AT121" s="12">
        <f t="shared" si="373"/>
        <v>0</v>
      </c>
      <c r="AU121" s="12">
        <f t="shared" si="373"/>
        <v>0</v>
      </c>
      <c r="AV121" s="12">
        <f t="shared" si="373"/>
        <v>0</v>
      </c>
      <c r="AW121" s="12">
        <f t="shared" si="373"/>
        <v>0</v>
      </c>
      <c r="AX121" s="12">
        <f t="shared" si="365"/>
        <v>133008</v>
      </c>
      <c r="AY121" s="12">
        <f t="shared" si="316"/>
        <v>0</v>
      </c>
      <c r="AZ121" s="12">
        <f t="shared" si="317"/>
        <v>133008</v>
      </c>
      <c r="BA121" s="12">
        <f t="shared" si="318"/>
        <v>0</v>
      </c>
      <c r="BB121" s="12">
        <f t="shared" si="219"/>
        <v>0</v>
      </c>
      <c r="BC121" s="12">
        <f t="shared" si="220"/>
        <v>0</v>
      </c>
      <c r="BD121" s="12">
        <v>0</v>
      </c>
      <c r="BE121" s="12">
        <v>0</v>
      </c>
    </row>
    <row r="122" spans="1:57" s="30" customFormat="1" hidden="1" x14ac:dyDescent="0.25">
      <c r="A122" s="4" t="s">
        <v>47</v>
      </c>
      <c r="B122" s="6"/>
      <c r="C122" s="6"/>
      <c r="D122" s="6"/>
      <c r="E122" s="9">
        <v>851</v>
      </c>
      <c r="F122" s="10" t="s">
        <v>40</v>
      </c>
      <c r="G122" s="10" t="s">
        <v>16</v>
      </c>
      <c r="H122" s="10" t="s">
        <v>97</v>
      </c>
      <c r="I122" s="11" t="s">
        <v>48</v>
      </c>
      <c r="J122" s="12">
        <f t="shared" si="373"/>
        <v>133008</v>
      </c>
      <c r="K122" s="12">
        <f t="shared" si="373"/>
        <v>0</v>
      </c>
      <c r="L122" s="12">
        <f t="shared" si="373"/>
        <v>133008</v>
      </c>
      <c r="M122" s="12">
        <f t="shared" si="373"/>
        <v>0</v>
      </c>
      <c r="N122" s="12">
        <f t="shared" si="373"/>
        <v>0</v>
      </c>
      <c r="O122" s="12">
        <f t="shared" si="373"/>
        <v>0</v>
      </c>
      <c r="P122" s="12">
        <f t="shared" si="373"/>
        <v>0</v>
      </c>
      <c r="Q122" s="12">
        <f t="shared" si="373"/>
        <v>0</v>
      </c>
      <c r="R122" s="12">
        <f t="shared" si="286"/>
        <v>133008</v>
      </c>
      <c r="S122" s="12">
        <f t="shared" si="373"/>
        <v>0</v>
      </c>
      <c r="T122" s="12">
        <f t="shared" si="373"/>
        <v>133008</v>
      </c>
      <c r="U122" s="12">
        <f t="shared" si="373"/>
        <v>0</v>
      </c>
      <c r="V122" s="12">
        <f t="shared" si="373"/>
        <v>0</v>
      </c>
      <c r="W122" s="12">
        <f t="shared" si="373"/>
        <v>0</v>
      </c>
      <c r="X122" s="12">
        <f t="shared" si="373"/>
        <v>0</v>
      </c>
      <c r="Y122" s="12">
        <f t="shared" si="373"/>
        <v>0</v>
      </c>
      <c r="Z122" s="12">
        <f t="shared" si="251"/>
        <v>133008</v>
      </c>
      <c r="AA122" s="12">
        <f t="shared" si="287"/>
        <v>0</v>
      </c>
      <c r="AB122" s="12">
        <f t="shared" si="226"/>
        <v>133008</v>
      </c>
      <c r="AC122" s="12">
        <f t="shared" si="227"/>
        <v>0</v>
      </c>
      <c r="AD122" s="12">
        <f t="shared" si="373"/>
        <v>0</v>
      </c>
      <c r="AE122" s="12">
        <f t="shared" si="373"/>
        <v>0</v>
      </c>
      <c r="AF122" s="12">
        <f t="shared" si="373"/>
        <v>0</v>
      </c>
      <c r="AG122" s="12">
        <f t="shared" si="373"/>
        <v>0</v>
      </c>
      <c r="AH122" s="12">
        <f t="shared" si="361"/>
        <v>133008</v>
      </c>
      <c r="AI122" s="12">
        <f t="shared" si="230"/>
        <v>0</v>
      </c>
      <c r="AJ122" s="12">
        <f t="shared" si="231"/>
        <v>133008</v>
      </c>
      <c r="AK122" s="12">
        <f t="shared" si="232"/>
        <v>0</v>
      </c>
      <c r="AL122" s="12">
        <f t="shared" si="373"/>
        <v>0</v>
      </c>
      <c r="AM122" s="12">
        <f t="shared" si="373"/>
        <v>0</v>
      </c>
      <c r="AN122" s="12">
        <f t="shared" si="373"/>
        <v>0</v>
      </c>
      <c r="AO122" s="12">
        <f t="shared" si="373"/>
        <v>0</v>
      </c>
      <c r="AP122" s="12">
        <f t="shared" si="363"/>
        <v>133008</v>
      </c>
      <c r="AQ122" s="12">
        <f t="shared" si="235"/>
        <v>0</v>
      </c>
      <c r="AR122" s="12">
        <f t="shared" si="236"/>
        <v>133008</v>
      </c>
      <c r="AS122" s="12">
        <f t="shared" si="237"/>
        <v>0</v>
      </c>
      <c r="AT122" s="12">
        <f t="shared" si="373"/>
        <v>0</v>
      </c>
      <c r="AU122" s="12">
        <f t="shared" si="373"/>
        <v>0</v>
      </c>
      <c r="AV122" s="12">
        <f t="shared" si="373"/>
        <v>0</v>
      </c>
      <c r="AW122" s="12">
        <f t="shared" si="373"/>
        <v>0</v>
      </c>
      <c r="AX122" s="12">
        <f t="shared" si="365"/>
        <v>133008</v>
      </c>
      <c r="AY122" s="12">
        <f t="shared" si="316"/>
        <v>0</v>
      </c>
      <c r="AZ122" s="12">
        <f t="shared" si="317"/>
        <v>133008</v>
      </c>
      <c r="BA122" s="12">
        <f t="shared" si="318"/>
        <v>0</v>
      </c>
      <c r="BB122" s="12">
        <f t="shared" si="219"/>
        <v>0</v>
      </c>
      <c r="BC122" s="12">
        <f t="shared" si="220"/>
        <v>0</v>
      </c>
      <c r="BD122" s="12">
        <v>0</v>
      </c>
      <c r="BE122" s="12">
        <v>0</v>
      </c>
    </row>
    <row r="123" spans="1:57" s="30" customFormat="1" hidden="1" x14ac:dyDescent="0.25">
      <c r="A123" s="6" t="s">
        <v>86</v>
      </c>
      <c r="B123" s="6"/>
      <c r="C123" s="6"/>
      <c r="D123" s="6"/>
      <c r="E123" s="9">
        <v>851</v>
      </c>
      <c r="F123" s="10" t="s">
        <v>40</v>
      </c>
      <c r="G123" s="10" t="s">
        <v>16</v>
      </c>
      <c r="H123" s="10" t="s">
        <v>97</v>
      </c>
      <c r="I123" s="11" t="s">
        <v>87</v>
      </c>
      <c r="J123" s="12">
        <v>133008</v>
      </c>
      <c r="K123" s="12"/>
      <c r="L123" s="12">
        <f t="shared" si="300"/>
        <v>133008</v>
      </c>
      <c r="M123" s="12"/>
      <c r="N123" s="12"/>
      <c r="O123" s="12"/>
      <c r="P123" s="12">
        <f t="shared" ref="P123" si="380">N123</f>
        <v>0</v>
      </c>
      <c r="Q123" s="12"/>
      <c r="R123" s="12">
        <f t="shared" si="286"/>
        <v>133008</v>
      </c>
      <c r="S123" s="12"/>
      <c r="T123" s="12">
        <f t="shared" ref="T123" si="381">R123</f>
        <v>133008</v>
      </c>
      <c r="U123" s="12"/>
      <c r="V123" s="12"/>
      <c r="W123" s="12"/>
      <c r="X123" s="12">
        <f t="shared" ref="X123" si="382">V123</f>
        <v>0</v>
      </c>
      <c r="Y123" s="12"/>
      <c r="Z123" s="12">
        <f t="shared" si="251"/>
        <v>133008</v>
      </c>
      <c r="AA123" s="12">
        <f t="shared" si="287"/>
        <v>0</v>
      </c>
      <c r="AB123" s="12">
        <f t="shared" si="226"/>
        <v>133008</v>
      </c>
      <c r="AC123" s="12">
        <f t="shared" si="227"/>
        <v>0</v>
      </c>
      <c r="AD123" s="12"/>
      <c r="AE123" s="12"/>
      <c r="AF123" s="12">
        <f t="shared" ref="AF123" si="383">AD123</f>
        <v>0</v>
      </c>
      <c r="AG123" s="12"/>
      <c r="AH123" s="12">
        <f t="shared" si="361"/>
        <v>133008</v>
      </c>
      <c r="AI123" s="12">
        <f t="shared" si="230"/>
        <v>0</v>
      </c>
      <c r="AJ123" s="12">
        <f t="shared" si="231"/>
        <v>133008</v>
      </c>
      <c r="AK123" s="12">
        <f t="shared" si="232"/>
        <v>0</v>
      </c>
      <c r="AL123" s="12"/>
      <c r="AM123" s="12"/>
      <c r="AN123" s="12">
        <f t="shared" ref="AN123" si="384">AL123</f>
        <v>0</v>
      </c>
      <c r="AO123" s="12"/>
      <c r="AP123" s="12">
        <f t="shared" si="363"/>
        <v>133008</v>
      </c>
      <c r="AQ123" s="12">
        <f t="shared" si="235"/>
        <v>0</v>
      </c>
      <c r="AR123" s="12">
        <f t="shared" si="236"/>
        <v>133008</v>
      </c>
      <c r="AS123" s="12">
        <f t="shared" si="237"/>
        <v>0</v>
      </c>
      <c r="AT123" s="12"/>
      <c r="AU123" s="12"/>
      <c r="AV123" s="12">
        <f t="shared" ref="AV123" si="385">AT123</f>
        <v>0</v>
      </c>
      <c r="AW123" s="12"/>
      <c r="AX123" s="12">
        <f t="shared" si="365"/>
        <v>133008</v>
      </c>
      <c r="AY123" s="12">
        <f t="shared" si="316"/>
        <v>0</v>
      </c>
      <c r="AZ123" s="12">
        <f t="shared" si="317"/>
        <v>133008</v>
      </c>
      <c r="BA123" s="12">
        <f t="shared" si="318"/>
        <v>0</v>
      </c>
      <c r="BB123" s="12">
        <f t="shared" si="219"/>
        <v>0</v>
      </c>
      <c r="BC123" s="12">
        <f t="shared" si="220"/>
        <v>0</v>
      </c>
      <c r="BD123" s="12">
        <v>0</v>
      </c>
      <c r="BE123" s="12">
        <v>0</v>
      </c>
    </row>
    <row r="124" spans="1:57" s="30" customFormat="1" x14ac:dyDescent="0.25">
      <c r="A124" s="37" t="s">
        <v>98</v>
      </c>
      <c r="B124" s="27"/>
      <c r="C124" s="27"/>
      <c r="D124" s="37"/>
      <c r="E124" s="9">
        <v>851</v>
      </c>
      <c r="F124" s="38" t="s">
        <v>40</v>
      </c>
      <c r="G124" s="38" t="s">
        <v>61</v>
      </c>
      <c r="H124" s="38"/>
      <c r="I124" s="28"/>
      <c r="J124" s="29">
        <f>J125+J128+J131+J134+J137+J140+J143</f>
        <v>422726</v>
      </c>
      <c r="K124" s="29">
        <f t="shared" ref="K124:U124" si="386">K125+K128+K131+K134+K137+K140+K143</f>
        <v>0</v>
      </c>
      <c r="L124" s="29">
        <f t="shared" si="386"/>
        <v>422726</v>
      </c>
      <c r="M124" s="29">
        <f t="shared" si="386"/>
        <v>0</v>
      </c>
      <c r="N124" s="29">
        <f t="shared" si="386"/>
        <v>8354266</v>
      </c>
      <c r="O124" s="29">
        <f t="shared" si="386"/>
        <v>8023126</v>
      </c>
      <c r="P124" s="29">
        <f t="shared" si="386"/>
        <v>331140</v>
      </c>
      <c r="Q124" s="29">
        <f t="shared" si="386"/>
        <v>0</v>
      </c>
      <c r="R124" s="29">
        <f t="shared" si="386"/>
        <v>8776992</v>
      </c>
      <c r="S124" s="29">
        <f t="shared" si="386"/>
        <v>8023126</v>
      </c>
      <c r="T124" s="29">
        <f t="shared" si="386"/>
        <v>753866</v>
      </c>
      <c r="U124" s="29">
        <f t="shared" si="386"/>
        <v>0</v>
      </c>
      <c r="V124" s="29">
        <f t="shared" ref="V124:Z124" si="387">V125+V128+V131+V134+V137+V140+V143</f>
        <v>7692.410000000149</v>
      </c>
      <c r="W124" s="29">
        <f t="shared" si="387"/>
        <v>0</v>
      </c>
      <c r="X124" s="29">
        <f t="shared" si="387"/>
        <v>7692.41</v>
      </c>
      <c r="Y124" s="29">
        <f t="shared" si="387"/>
        <v>0</v>
      </c>
      <c r="Z124" s="29">
        <f t="shared" si="387"/>
        <v>8784684.4100000001</v>
      </c>
      <c r="AA124" s="12">
        <f t="shared" si="287"/>
        <v>8023126</v>
      </c>
      <c r="AB124" s="12">
        <f t="shared" si="226"/>
        <v>761558.41</v>
      </c>
      <c r="AC124" s="12">
        <f t="shared" si="227"/>
        <v>0</v>
      </c>
      <c r="AD124" s="29">
        <f t="shared" ref="AD124:AH124" si="388">AD125+AD128+AD131+AD134+AD137+AD140+AD143</f>
        <v>0</v>
      </c>
      <c r="AE124" s="29">
        <f t="shared" si="388"/>
        <v>0</v>
      </c>
      <c r="AF124" s="29">
        <f t="shared" si="388"/>
        <v>0</v>
      </c>
      <c r="AG124" s="29">
        <f t="shared" si="388"/>
        <v>0</v>
      </c>
      <c r="AH124" s="29">
        <f t="shared" si="388"/>
        <v>8784684.4100000001</v>
      </c>
      <c r="AI124" s="12">
        <f t="shared" si="230"/>
        <v>8023126</v>
      </c>
      <c r="AJ124" s="12">
        <f t="shared" si="231"/>
        <v>761558.41</v>
      </c>
      <c r="AK124" s="12">
        <f t="shared" si="232"/>
        <v>0</v>
      </c>
      <c r="AL124" s="29">
        <f t="shared" ref="AL124:AP124" si="389">AL125+AL128+AL131+AL134+AL137+AL140+AL143</f>
        <v>2416.679999999993</v>
      </c>
      <c r="AM124" s="29">
        <f t="shared" si="389"/>
        <v>-275124.37</v>
      </c>
      <c r="AN124" s="29">
        <f t="shared" si="389"/>
        <v>277541.05</v>
      </c>
      <c r="AO124" s="29">
        <f t="shared" si="389"/>
        <v>0</v>
      </c>
      <c r="AP124" s="29">
        <f t="shared" si="389"/>
        <v>8787101.0899999999</v>
      </c>
      <c r="AQ124" s="12">
        <f t="shared" si="235"/>
        <v>7748001.6299999999</v>
      </c>
      <c r="AR124" s="12">
        <f t="shared" si="236"/>
        <v>1039099.46</v>
      </c>
      <c r="AS124" s="12">
        <f t="shared" si="237"/>
        <v>0</v>
      </c>
      <c r="AT124" s="29">
        <f t="shared" ref="AT124:AX124" si="390">AT125+AT128+AT131+AT134+AT137+AT140+AT143</f>
        <v>-305344.96999999997</v>
      </c>
      <c r="AU124" s="29">
        <f t="shared" si="390"/>
        <v>-220701.88999999998</v>
      </c>
      <c r="AV124" s="29">
        <f t="shared" si="390"/>
        <v>-84643.08</v>
      </c>
      <c r="AW124" s="29">
        <f t="shared" si="390"/>
        <v>0</v>
      </c>
      <c r="AX124" s="29">
        <f t="shared" si="390"/>
        <v>8481756.120000001</v>
      </c>
      <c r="AY124" s="12">
        <f t="shared" si="316"/>
        <v>7527299.7400000002</v>
      </c>
      <c r="AZ124" s="12">
        <f t="shared" si="317"/>
        <v>954456.38</v>
      </c>
      <c r="BA124" s="12">
        <f t="shared" si="318"/>
        <v>0</v>
      </c>
      <c r="BB124" s="12">
        <f t="shared" si="219"/>
        <v>8.149072527885437E-10</v>
      </c>
      <c r="BC124" s="12">
        <f t="shared" si="220"/>
        <v>1.4551915228366852E-11</v>
      </c>
      <c r="BD124" s="12">
        <v>0</v>
      </c>
      <c r="BE124" s="12">
        <v>0</v>
      </c>
    </row>
    <row r="125" spans="1:57" s="30" customFormat="1" ht="47.25" hidden="1" x14ac:dyDescent="0.25">
      <c r="A125" s="31" t="s">
        <v>99</v>
      </c>
      <c r="B125" s="27"/>
      <c r="C125" s="27"/>
      <c r="D125" s="37"/>
      <c r="E125" s="9">
        <v>851</v>
      </c>
      <c r="F125" s="10" t="s">
        <v>40</v>
      </c>
      <c r="G125" s="10" t="s">
        <v>61</v>
      </c>
      <c r="H125" s="10" t="s">
        <v>100</v>
      </c>
      <c r="I125" s="11"/>
      <c r="J125" s="12">
        <f t="shared" ref="J125:AW126" si="391">J126</f>
        <v>0</v>
      </c>
      <c r="K125" s="12">
        <f t="shared" si="391"/>
        <v>0</v>
      </c>
      <c r="L125" s="12">
        <f t="shared" si="391"/>
        <v>0</v>
      </c>
      <c r="M125" s="12">
        <f t="shared" si="391"/>
        <v>0</v>
      </c>
      <c r="N125" s="12">
        <f t="shared" si="391"/>
        <v>0</v>
      </c>
      <c r="O125" s="12">
        <f t="shared" si="391"/>
        <v>0</v>
      </c>
      <c r="P125" s="12">
        <f t="shared" si="391"/>
        <v>0</v>
      </c>
      <c r="Q125" s="12">
        <f t="shared" si="391"/>
        <v>0</v>
      </c>
      <c r="R125" s="12">
        <f t="shared" si="286"/>
        <v>0</v>
      </c>
      <c r="S125" s="12">
        <f t="shared" si="391"/>
        <v>0</v>
      </c>
      <c r="T125" s="12">
        <f t="shared" si="391"/>
        <v>0</v>
      </c>
      <c r="U125" s="12">
        <f t="shared" si="391"/>
        <v>0</v>
      </c>
      <c r="V125" s="12">
        <f t="shared" si="391"/>
        <v>0</v>
      </c>
      <c r="W125" s="12">
        <f t="shared" si="391"/>
        <v>0</v>
      </c>
      <c r="X125" s="12">
        <f t="shared" si="391"/>
        <v>0</v>
      </c>
      <c r="Y125" s="12">
        <f t="shared" si="391"/>
        <v>0</v>
      </c>
      <c r="Z125" s="12">
        <f t="shared" ref="Z125:Z146" si="392">R125+V125</f>
        <v>0</v>
      </c>
      <c r="AA125" s="12">
        <f t="shared" si="287"/>
        <v>0</v>
      </c>
      <c r="AB125" s="12">
        <f t="shared" si="226"/>
        <v>0</v>
      </c>
      <c r="AC125" s="12">
        <f t="shared" si="227"/>
        <v>0</v>
      </c>
      <c r="AD125" s="12">
        <f t="shared" si="391"/>
        <v>0</v>
      </c>
      <c r="AE125" s="12">
        <f t="shared" si="391"/>
        <v>0</v>
      </c>
      <c r="AF125" s="12">
        <f t="shared" si="391"/>
        <v>0</v>
      </c>
      <c r="AG125" s="12">
        <f t="shared" si="391"/>
        <v>0</v>
      </c>
      <c r="AH125" s="12">
        <f t="shared" ref="AH125:AH146" si="393">Z125+AD125</f>
        <v>0</v>
      </c>
      <c r="AI125" s="12">
        <f t="shared" si="230"/>
        <v>0</v>
      </c>
      <c r="AJ125" s="12">
        <f t="shared" si="231"/>
        <v>0</v>
      </c>
      <c r="AK125" s="12">
        <f t="shared" si="232"/>
        <v>0</v>
      </c>
      <c r="AL125" s="12">
        <f t="shared" si="391"/>
        <v>0</v>
      </c>
      <c r="AM125" s="12">
        <f t="shared" si="391"/>
        <v>0</v>
      </c>
      <c r="AN125" s="12">
        <f t="shared" si="391"/>
        <v>0</v>
      </c>
      <c r="AO125" s="12">
        <f t="shared" si="391"/>
        <v>0</v>
      </c>
      <c r="AP125" s="12">
        <f t="shared" ref="AP125:AP146" si="394">AH125+AL125</f>
        <v>0</v>
      </c>
      <c r="AQ125" s="12">
        <f t="shared" si="235"/>
        <v>0</v>
      </c>
      <c r="AR125" s="12">
        <f t="shared" si="236"/>
        <v>0</v>
      </c>
      <c r="AS125" s="12">
        <f t="shared" si="237"/>
        <v>0</v>
      </c>
      <c r="AT125" s="12">
        <f t="shared" si="391"/>
        <v>0</v>
      </c>
      <c r="AU125" s="12">
        <f t="shared" si="391"/>
        <v>0</v>
      </c>
      <c r="AV125" s="12">
        <f t="shared" si="391"/>
        <v>0</v>
      </c>
      <c r="AW125" s="12">
        <f t="shared" si="391"/>
        <v>0</v>
      </c>
      <c r="AX125" s="12">
        <f t="shared" ref="AX125:AX146" si="395">AP125+AT125</f>
        <v>0</v>
      </c>
      <c r="AY125" s="12">
        <f t="shared" si="316"/>
        <v>0</v>
      </c>
      <c r="AZ125" s="12">
        <f t="shared" si="317"/>
        <v>0</v>
      </c>
      <c r="BA125" s="12">
        <f t="shared" si="318"/>
        <v>0</v>
      </c>
      <c r="BB125" s="12">
        <f t="shared" si="219"/>
        <v>0</v>
      </c>
      <c r="BC125" s="12">
        <f t="shared" si="220"/>
        <v>0</v>
      </c>
      <c r="BD125" s="12">
        <v>0</v>
      </c>
      <c r="BE125" s="12">
        <v>0</v>
      </c>
    </row>
    <row r="126" spans="1:57" s="30" customFormat="1" ht="47.25" hidden="1" x14ac:dyDescent="0.25">
      <c r="A126" s="6" t="s">
        <v>101</v>
      </c>
      <c r="B126" s="27"/>
      <c r="C126" s="27"/>
      <c r="D126" s="37"/>
      <c r="E126" s="9">
        <v>851</v>
      </c>
      <c r="F126" s="10" t="s">
        <v>40</v>
      </c>
      <c r="G126" s="10" t="s">
        <v>61</v>
      </c>
      <c r="H126" s="10" t="s">
        <v>100</v>
      </c>
      <c r="I126" s="11" t="s">
        <v>102</v>
      </c>
      <c r="J126" s="12">
        <f t="shared" si="391"/>
        <v>0</v>
      </c>
      <c r="K126" s="12">
        <f t="shared" si="391"/>
        <v>0</v>
      </c>
      <c r="L126" s="12">
        <f t="shared" si="391"/>
        <v>0</v>
      </c>
      <c r="M126" s="12">
        <f t="shared" si="391"/>
        <v>0</v>
      </c>
      <c r="N126" s="12">
        <f t="shared" si="391"/>
        <v>0</v>
      </c>
      <c r="O126" s="12">
        <f t="shared" si="391"/>
        <v>0</v>
      </c>
      <c r="P126" s="12">
        <f t="shared" si="391"/>
        <v>0</v>
      </c>
      <c r="Q126" s="12">
        <f t="shared" si="391"/>
        <v>0</v>
      </c>
      <c r="R126" s="12">
        <f t="shared" si="286"/>
        <v>0</v>
      </c>
      <c r="S126" s="12">
        <f t="shared" si="391"/>
        <v>0</v>
      </c>
      <c r="T126" s="12">
        <f t="shared" si="391"/>
        <v>0</v>
      </c>
      <c r="U126" s="12">
        <f t="shared" si="391"/>
        <v>0</v>
      </c>
      <c r="V126" s="12">
        <f t="shared" si="391"/>
        <v>0</v>
      </c>
      <c r="W126" s="12">
        <f t="shared" si="391"/>
        <v>0</v>
      </c>
      <c r="X126" s="12">
        <f t="shared" si="391"/>
        <v>0</v>
      </c>
      <c r="Y126" s="12">
        <f t="shared" si="391"/>
        <v>0</v>
      </c>
      <c r="Z126" s="12">
        <f t="shared" si="392"/>
        <v>0</v>
      </c>
      <c r="AA126" s="12">
        <f t="shared" si="287"/>
        <v>0</v>
      </c>
      <c r="AB126" s="12">
        <f t="shared" si="226"/>
        <v>0</v>
      </c>
      <c r="AC126" s="12">
        <f t="shared" si="227"/>
        <v>0</v>
      </c>
      <c r="AD126" s="12">
        <f t="shared" si="391"/>
        <v>0</v>
      </c>
      <c r="AE126" s="12">
        <f t="shared" si="391"/>
        <v>0</v>
      </c>
      <c r="AF126" s="12">
        <f t="shared" si="391"/>
        <v>0</v>
      </c>
      <c r="AG126" s="12">
        <f t="shared" si="391"/>
        <v>0</v>
      </c>
      <c r="AH126" s="12">
        <f t="shared" si="393"/>
        <v>0</v>
      </c>
      <c r="AI126" s="12">
        <f t="shared" si="230"/>
        <v>0</v>
      </c>
      <c r="AJ126" s="12">
        <f t="shared" si="231"/>
        <v>0</v>
      </c>
      <c r="AK126" s="12">
        <f t="shared" si="232"/>
        <v>0</v>
      </c>
      <c r="AL126" s="12">
        <f t="shared" si="391"/>
        <v>0</v>
      </c>
      <c r="AM126" s="12">
        <f t="shared" si="391"/>
        <v>0</v>
      </c>
      <c r="AN126" s="12">
        <f t="shared" si="391"/>
        <v>0</v>
      </c>
      <c r="AO126" s="12">
        <f t="shared" si="391"/>
        <v>0</v>
      </c>
      <c r="AP126" s="12">
        <f t="shared" si="394"/>
        <v>0</v>
      </c>
      <c r="AQ126" s="12">
        <f t="shared" si="235"/>
        <v>0</v>
      </c>
      <c r="AR126" s="12">
        <f t="shared" si="236"/>
        <v>0</v>
      </c>
      <c r="AS126" s="12">
        <f t="shared" si="237"/>
        <v>0</v>
      </c>
      <c r="AT126" s="12">
        <f t="shared" si="391"/>
        <v>0</v>
      </c>
      <c r="AU126" s="12">
        <f t="shared" si="391"/>
        <v>0</v>
      </c>
      <c r="AV126" s="12">
        <f t="shared" si="391"/>
        <v>0</v>
      </c>
      <c r="AW126" s="12">
        <f t="shared" si="391"/>
        <v>0</v>
      </c>
      <c r="AX126" s="12">
        <f t="shared" si="395"/>
        <v>0</v>
      </c>
      <c r="AY126" s="12">
        <f t="shared" si="316"/>
        <v>0</v>
      </c>
      <c r="AZ126" s="12">
        <f t="shared" si="317"/>
        <v>0</v>
      </c>
      <c r="BA126" s="12">
        <f t="shared" si="318"/>
        <v>0</v>
      </c>
      <c r="BB126" s="12">
        <f t="shared" si="219"/>
        <v>0</v>
      </c>
      <c r="BC126" s="12">
        <f t="shared" si="220"/>
        <v>0</v>
      </c>
      <c r="BD126" s="12">
        <v>0</v>
      </c>
      <c r="BE126" s="12">
        <v>0</v>
      </c>
    </row>
    <row r="127" spans="1:57" s="30" customFormat="1" hidden="1" x14ac:dyDescent="0.25">
      <c r="A127" s="6" t="s">
        <v>103</v>
      </c>
      <c r="B127" s="27"/>
      <c r="C127" s="27"/>
      <c r="D127" s="37"/>
      <c r="E127" s="9">
        <v>851</v>
      </c>
      <c r="F127" s="10" t="s">
        <v>40</v>
      </c>
      <c r="G127" s="10" t="s">
        <v>61</v>
      </c>
      <c r="H127" s="10" t="s">
        <v>100</v>
      </c>
      <c r="I127" s="11" t="s">
        <v>104</v>
      </c>
      <c r="J127" s="12"/>
      <c r="K127" s="12">
        <f>J127</f>
        <v>0</v>
      </c>
      <c r="L127" s="12"/>
      <c r="M127" s="12"/>
      <c r="N127" s="12"/>
      <c r="O127" s="12">
        <f>N127</f>
        <v>0</v>
      </c>
      <c r="P127" s="12"/>
      <c r="Q127" s="12"/>
      <c r="R127" s="12">
        <f t="shared" si="286"/>
        <v>0</v>
      </c>
      <c r="S127" s="12">
        <f>R127</f>
        <v>0</v>
      </c>
      <c r="T127" s="12"/>
      <c r="U127" s="12"/>
      <c r="V127" s="12"/>
      <c r="W127" s="12">
        <f>V127</f>
        <v>0</v>
      </c>
      <c r="X127" s="12"/>
      <c r="Y127" s="12"/>
      <c r="Z127" s="12">
        <f t="shared" si="392"/>
        <v>0</v>
      </c>
      <c r="AA127" s="12">
        <f t="shared" si="287"/>
        <v>0</v>
      </c>
      <c r="AB127" s="12">
        <f t="shared" si="226"/>
        <v>0</v>
      </c>
      <c r="AC127" s="12">
        <f t="shared" si="227"/>
        <v>0</v>
      </c>
      <c r="AD127" s="12"/>
      <c r="AE127" s="12">
        <f>AD127</f>
        <v>0</v>
      </c>
      <c r="AF127" s="12"/>
      <c r="AG127" s="12"/>
      <c r="AH127" s="12">
        <f t="shared" si="393"/>
        <v>0</v>
      </c>
      <c r="AI127" s="12">
        <f t="shared" si="230"/>
        <v>0</v>
      </c>
      <c r="AJ127" s="12">
        <f t="shared" si="231"/>
        <v>0</v>
      </c>
      <c r="AK127" s="12">
        <f t="shared" si="232"/>
        <v>0</v>
      </c>
      <c r="AL127" s="12"/>
      <c r="AM127" s="12">
        <f>AL127</f>
        <v>0</v>
      </c>
      <c r="AN127" s="12"/>
      <c r="AO127" s="12"/>
      <c r="AP127" s="12">
        <f t="shared" si="394"/>
        <v>0</v>
      </c>
      <c r="AQ127" s="12">
        <f t="shared" si="235"/>
        <v>0</v>
      </c>
      <c r="AR127" s="12">
        <f t="shared" si="236"/>
        <v>0</v>
      </c>
      <c r="AS127" s="12">
        <f t="shared" si="237"/>
        <v>0</v>
      </c>
      <c r="AT127" s="12"/>
      <c r="AU127" s="12">
        <f>AT127</f>
        <v>0</v>
      </c>
      <c r="AV127" s="12"/>
      <c r="AW127" s="12"/>
      <c r="AX127" s="12">
        <f t="shared" si="395"/>
        <v>0</v>
      </c>
      <c r="AY127" s="12">
        <f t="shared" si="316"/>
        <v>0</v>
      </c>
      <c r="AZ127" s="12">
        <f t="shared" si="317"/>
        <v>0</v>
      </c>
      <c r="BA127" s="12">
        <f t="shared" si="318"/>
        <v>0</v>
      </c>
      <c r="BB127" s="12">
        <f t="shared" si="219"/>
        <v>0</v>
      </c>
      <c r="BC127" s="12">
        <f t="shared" si="220"/>
        <v>0</v>
      </c>
      <c r="BD127" s="12">
        <v>0</v>
      </c>
      <c r="BE127" s="12">
        <v>0</v>
      </c>
    </row>
    <row r="128" spans="1:57" ht="47.25" hidden="1" x14ac:dyDescent="0.25">
      <c r="A128" s="31" t="s">
        <v>105</v>
      </c>
      <c r="B128" s="6"/>
      <c r="C128" s="6"/>
      <c r="D128" s="39"/>
      <c r="E128" s="9">
        <v>851</v>
      </c>
      <c r="F128" s="10" t="s">
        <v>40</v>
      </c>
      <c r="G128" s="10" t="s">
        <v>61</v>
      </c>
      <c r="H128" s="10" t="s">
        <v>106</v>
      </c>
      <c r="I128" s="11"/>
      <c r="J128" s="12">
        <f t="shared" ref="J128:AW132" si="396">J129</f>
        <v>0</v>
      </c>
      <c r="K128" s="12">
        <f t="shared" si="396"/>
        <v>0</v>
      </c>
      <c r="L128" s="12">
        <f t="shared" si="396"/>
        <v>0</v>
      </c>
      <c r="M128" s="12">
        <f t="shared" si="396"/>
        <v>0</v>
      </c>
      <c r="N128" s="12">
        <f t="shared" si="396"/>
        <v>200000</v>
      </c>
      <c r="O128" s="12">
        <f t="shared" si="396"/>
        <v>0</v>
      </c>
      <c r="P128" s="12">
        <f t="shared" si="396"/>
        <v>200000</v>
      </c>
      <c r="Q128" s="12">
        <f t="shared" si="396"/>
        <v>0</v>
      </c>
      <c r="R128" s="12">
        <f t="shared" si="286"/>
        <v>200000</v>
      </c>
      <c r="S128" s="12">
        <f t="shared" si="396"/>
        <v>0</v>
      </c>
      <c r="T128" s="12">
        <f t="shared" si="396"/>
        <v>200000</v>
      </c>
      <c r="U128" s="12">
        <f t="shared" si="396"/>
        <v>0</v>
      </c>
      <c r="V128" s="12">
        <f t="shared" si="396"/>
        <v>7692.41</v>
      </c>
      <c r="W128" s="12">
        <f t="shared" si="396"/>
        <v>0</v>
      </c>
      <c r="X128" s="12">
        <f t="shared" si="396"/>
        <v>7692.41</v>
      </c>
      <c r="Y128" s="12">
        <f t="shared" si="396"/>
        <v>0</v>
      </c>
      <c r="Z128" s="12">
        <f t="shared" si="392"/>
        <v>207692.41</v>
      </c>
      <c r="AA128" s="12">
        <f t="shared" si="287"/>
        <v>0</v>
      </c>
      <c r="AB128" s="12">
        <f t="shared" si="226"/>
        <v>207692.41</v>
      </c>
      <c r="AC128" s="12">
        <f t="shared" si="227"/>
        <v>0</v>
      </c>
      <c r="AD128" s="12">
        <f t="shared" si="396"/>
        <v>0</v>
      </c>
      <c r="AE128" s="12">
        <f t="shared" si="396"/>
        <v>0</v>
      </c>
      <c r="AF128" s="12">
        <f t="shared" si="396"/>
        <v>0</v>
      </c>
      <c r="AG128" s="12">
        <f t="shared" si="396"/>
        <v>0</v>
      </c>
      <c r="AH128" s="12">
        <f t="shared" si="393"/>
        <v>207692.41</v>
      </c>
      <c r="AI128" s="12">
        <f t="shared" si="230"/>
        <v>0</v>
      </c>
      <c r="AJ128" s="12">
        <f t="shared" si="231"/>
        <v>207692.41</v>
      </c>
      <c r="AK128" s="12">
        <f t="shared" si="232"/>
        <v>0</v>
      </c>
      <c r="AL128" s="12">
        <f t="shared" si="396"/>
        <v>178333</v>
      </c>
      <c r="AM128" s="12">
        <f t="shared" si="396"/>
        <v>0</v>
      </c>
      <c r="AN128" s="12">
        <f t="shared" si="396"/>
        <v>178333</v>
      </c>
      <c r="AO128" s="12">
        <f t="shared" si="396"/>
        <v>0</v>
      </c>
      <c r="AP128" s="12">
        <f t="shared" si="394"/>
        <v>386025.41000000003</v>
      </c>
      <c r="AQ128" s="12">
        <f t="shared" si="235"/>
        <v>0</v>
      </c>
      <c r="AR128" s="12">
        <f t="shared" si="236"/>
        <v>386025.41000000003</v>
      </c>
      <c r="AS128" s="12">
        <f t="shared" si="237"/>
        <v>0</v>
      </c>
      <c r="AT128" s="12">
        <f t="shared" si="396"/>
        <v>0</v>
      </c>
      <c r="AU128" s="12">
        <f t="shared" si="396"/>
        <v>0</v>
      </c>
      <c r="AV128" s="12">
        <f t="shared" si="396"/>
        <v>0</v>
      </c>
      <c r="AW128" s="12">
        <f t="shared" si="396"/>
        <v>0</v>
      </c>
      <c r="AX128" s="12">
        <f t="shared" si="395"/>
        <v>386025.41000000003</v>
      </c>
      <c r="AY128" s="12">
        <f t="shared" si="316"/>
        <v>0</v>
      </c>
      <c r="AZ128" s="12">
        <f t="shared" si="317"/>
        <v>386025.41000000003</v>
      </c>
      <c r="BA128" s="12">
        <f t="shared" si="318"/>
        <v>0</v>
      </c>
      <c r="BB128" s="12">
        <f t="shared" si="219"/>
        <v>0</v>
      </c>
      <c r="BC128" s="12">
        <f t="shared" si="220"/>
        <v>0</v>
      </c>
      <c r="BD128" s="12">
        <v>0</v>
      </c>
      <c r="BE128" s="12">
        <v>0</v>
      </c>
    </row>
    <row r="129" spans="1:57" ht="47.25" hidden="1" x14ac:dyDescent="0.25">
      <c r="A129" s="6" t="s">
        <v>101</v>
      </c>
      <c r="B129" s="6"/>
      <c r="C129" s="6"/>
      <c r="D129" s="39"/>
      <c r="E129" s="9">
        <v>851</v>
      </c>
      <c r="F129" s="10" t="s">
        <v>40</v>
      </c>
      <c r="G129" s="10" t="s">
        <v>61</v>
      </c>
      <c r="H129" s="10" t="s">
        <v>106</v>
      </c>
      <c r="I129" s="11" t="s">
        <v>102</v>
      </c>
      <c r="J129" s="12">
        <f t="shared" si="396"/>
        <v>0</v>
      </c>
      <c r="K129" s="12">
        <f t="shared" si="396"/>
        <v>0</v>
      </c>
      <c r="L129" s="12">
        <f t="shared" si="396"/>
        <v>0</v>
      </c>
      <c r="M129" s="12">
        <f t="shared" si="396"/>
        <v>0</v>
      </c>
      <c r="N129" s="12">
        <f t="shared" si="396"/>
        <v>200000</v>
      </c>
      <c r="O129" s="12">
        <f t="shared" si="396"/>
        <v>0</v>
      </c>
      <c r="P129" s="12">
        <f t="shared" si="396"/>
        <v>200000</v>
      </c>
      <c r="Q129" s="12">
        <f t="shared" si="396"/>
        <v>0</v>
      </c>
      <c r="R129" s="12">
        <f t="shared" si="286"/>
        <v>200000</v>
      </c>
      <c r="S129" s="12">
        <f t="shared" si="396"/>
        <v>0</v>
      </c>
      <c r="T129" s="12">
        <f t="shared" si="396"/>
        <v>200000</v>
      </c>
      <c r="U129" s="12">
        <f t="shared" si="396"/>
        <v>0</v>
      </c>
      <c r="V129" s="12">
        <f t="shared" si="396"/>
        <v>7692.41</v>
      </c>
      <c r="W129" s="12">
        <f t="shared" si="396"/>
        <v>0</v>
      </c>
      <c r="X129" s="12">
        <f t="shared" si="396"/>
        <v>7692.41</v>
      </c>
      <c r="Y129" s="12">
        <f t="shared" si="396"/>
        <v>0</v>
      </c>
      <c r="Z129" s="12">
        <f t="shared" si="392"/>
        <v>207692.41</v>
      </c>
      <c r="AA129" s="12">
        <f t="shared" si="287"/>
        <v>0</v>
      </c>
      <c r="AB129" s="12">
        <f t="shared" si="226"/>
        <v>207692.41</v>
      </c>
      <c r="AC129" s="12">
        <f t="shared" si="227"/>
        <v>0</v>
      </c>
      <c r="AD129" s="12">
        <f t="shared" si="396"/>
        <v>0</v>
      </c>
      <c r="AE129" s="12">
        <f t="shared" si="396"/>
        <v>0</v>
      </c>
      <c r="AF129" s="12">
        <f t="shared" si="396"/>
        <v>0</v>
      </c>
      <c r="AG129" s="12">
        <f t="shared" si="396"/>
        <v>0</v>
      </c>
      <c r="AH129" s="12">
        <f t="shared" si="393"/>
        <v>207692.41</v>
      </c>
      <c r="AI129" s="12">
        <f t="shared" si="230"/>
        <v>0</v>
      </c>
      <c r="AJ129" s="12">
        <f t="shared" si="231"/>
        <v>207692.41</v>
      </c>
      <c r="AK129" s="12">
        <f t="shared" si="232"/>
        <v>0</v>
      </c>
      <c r="AL129" s="12">
        <f t="shared" si="396"/>
        <v>178333</v>
      </c>
      <c r="AM129" s="12">
        <f t="shared" si="396"/>
        <v>0</v>
      </c>
      <c r="AN129" s="12">
        <f t="shared" si="396"/>
        <v>178333</v>
      </c>
      <c r="AO129" s="12">
        <f t="shared" si="396"/>
        <v>0</v>
      </c>
      <c r="AP129" s="12">
        <f t="shared" si="394"/>
        <v>386025.41000000003</v>
      </c>
      <c r="AQ129" s="12">
        <f t="shared" si="235"/>
        <v>0</v>
      </c>
      <c r="AR129" s="12">
        <f t="shared" si="236"/>
        <v>386025.41000000003</v>
      </c>
      <c r="AS129" s="12">
        <f t="shared" si="237"/>
        <v>0</v>
      </c>
      <c r="AT129" s="12">
        <f t="shared" si="396"/>
        <v>0</v>
      </c>
      <c r="AU129" s="12">
        <f t="shared" si="396"/>
        <v>0</v>
      </c>
      <c r="AV129" s="12">
        <f t="shared" si="396"/>
        <v>0</v>
      </c>
      <c r="AW129" s="12">
        <f t="shared" si="396"/>
        <v>0</v>
      </c>
      <c r="AX129" s="12">
        <f t="shared" si="395"/>
        <v>386025.41000000003</v>
      </c>
      <c r="AY129" s="12">
        <f t="shared" si="316"/>
        <v>0</v>
      </c>
      <c r="AZ129" s="12">
        <f t="shared" si="317"/>
        <v>386025.41000000003</v>
      </c>
      <c r="BA129" s="12">
        <f t="shared" si="318"/>
        <v>0</v>
      </c>
      <c r="BB129" s="12">
        <f t="shared" si="219"/>
        <v>0</v>
      </c>
      <c r="BC129" s="12">
        <f t="shared" si="220"/>
        <v>0</v>
      </c>
      <c r="BD129" s="12">
        <v>0</v>
      </c>
      <c r="BE129" s="12">
        <v>0</v>
      </c>
    </row>
    <row r="130" spans="1:57" hidden="1" x14ac:dyDescent="0.25">
      <c r="A130" s="6" t="s">
        <v>103</v>
      </c>
      <c r="B130" s="6"/>
      <c r="C130" s="6"/>
      <c r="D130" s="39"/>
      <c r="E130" s="9">
        <v>851</v>
      </c>
      <c r="F130" s="10" t="s">
        <v>40</v>
      </c>
      <c r="G130" s="10" t="s">
        <v>61</v>
      </c>
      <c r="H130" s="10" t="s">
        <v>106</v>
      </c>
      <c r="I130" s="11" t="s">
        <v>104</v>
      </c>
      <c r="J130" s="12"/>
      <c r="K130" s="12"/>
      <c r="L130" s="12">
        <f t="shared" si="300"/>
        <v>0</v>
      </c>
      <c r="M130" s="12"/>
      <c r="N130" s="12">
        <f>200000</f>
        <v>200000</v>
      </c>
      <c r="O130" s="12"/>
      <c r="P130" s="12">
        <f t="shared" ref="P130" si="397">N130</f>
        <v>200000</v>
      </c>
      <c r="Q130" s="12"/>
      <c r="R130" s="12">
        <f t="shared" si="286"/>
        <v>200000</v>
      </c>
      <c r="S130" s="12"/>
      <c r="T130" s="12">
        <f t="shared" ref="T130" si="398">R130</f>
        <v>200000</v>
      </c>
      <c r="U130" s="12"/>
      <c r="V130" s="12">
        <v>7692.41</v>
      </c>
      <c r="W130" s="12"/>
      <c r="X130" s="12">
        <f t="shared" ref="X130" si="399">V130</f>
        <v>7692.41</v>
      </c>
      <c r="Y130" s="12"/>
      <c r="Z130" s="12">
        <f t="shared" si="392"/>
        <v>207692.41</v>
      </c>
      <c r="AA130" s="12">
        <f t="shared" si="287"/>
        <v>0</v>
      </c>
      <c r="AB130" s="12">
        <f t="shared" si="226"/>
        <v>207692.41</v>
      </c>
      <c r="AC130" s="12">
        <f t="shared" si="227"/>
        <v>0</v>
      </c>
      <c r="AD130" s="12"/>
      <c r="AE130" s="12"/>
      <c r="AF130" s="12">
        <f t="shared" ref="AF130" si="400">AD130</f>
        <v>0</v>
      </c>
      <c r="AG130" s="12"/>
      <c r="AH130" s="12">
        <f t="shared" si="393"/>
        <v>207692.41</v>
      </c>
      <c r="AI130" s="12">
        <f t="shared" si="230"/>
        <v>0</v>
      </c>
      <c r="AJ130" s="12">
        <f t="shared" si="231"/>
        <v>207692.41</v>
      </c>
      <c r="AK130" s="12">
        <f t="shared" si="232"/>
        <v>0</v>
      </c>
      <c r="AL130" s="12">
        <v>178333</v>
      </c>
      <c r="AM130" s="12"/>
      <c r="AN130" s="12">
        <f t="shared" ref="AN130" si="401">AL130</f>
        <v>178333</v>
      </c>
      <c r="AO130" s="12"/>
      <c r="AP130" s="12">
        <f t="shared" si="394"/>
        <v>386025.41000000003</v>
      </c>
      <c r="AQ130" s="12">
        <f t="shared" si="235"/>
        <v>0</v>
      </c>
      <c r="AR130" s="12">
        <f t="shared" si="236"/>
        <v>386025.41000000003</v>
      </c>
      <c r="AS130" s="12">
        <f t="shared" si="237"/>
        <v>0</v>
      </c>
      <c r="AT130" s="12"/>
      <c r="AU130" s="12"/>
      <c r="AV130" s="12">
        <f t="shared" ref="AV130" si="402">AT130</f>
        <v>0</v>
      </c>
      <c r="AW130" s="12"/>
      <c r="AX130" s="12">
        <f t="shared" si="395"/>
        <v>386025.41000000003</v>
      </c>
      <c r="AY130" s="12">
        <f t="shared" si="316"/>
        <v>0</v>
      </c>
      <c r="AZ130" s="12">
        <f t="shared" si="317"/>
        <v>386025.41000000003</v>
      </c>
      <c r="BA130" s="12">
        <f t="shared" si="318"/>
        <v>0</v>
      </c>
      <c r="BB130" s="12">
        <f t="shared" si="219"/>
        <v>0</v>
      </c>
      <c r="BC130" s="12">
        <f t="shared" si="220"/>
        <v>0</v>
      </c>
      <c r="BD130" s="12">
        <v>0</v>
      </c>
      <c r="BE130" s="12">
        <v>0</v>
      </c>
    </row>
    <row r="131" spans="1:57" ht="31.5" x14ac:dyDescent="0.25">
      <c r="A131" s="8" t="s">
        <v>389</v>
      </c>
      <c r="B131" s="6"/>
      <c r="C131" s="6"/>
      <c r="D131" s="39"/>
      <c r="E131" s="9">
        <v>851</v>
      </c>
      <c r="F131" s="10" t="s">
        <v>40</v>
      </c>
      <c r="G131" s="10" t="s">
        <v>61</v>
      </c>
      <c r="H131" s="10" t="s">
        <v>390</v>
      </c>
      <c r="I131" s="11"/>
      <c r="J131" s="12">
        <f t="shared" si="396"/>
        <v>0</v>
      </c>
      <c r="K131" s="12">
        <f t="shared" si="396"/>
        <v>0</v>
      </c>
      <c r="L131" s="12">
        <f t="shared" si="396"/>
        <v>0</v>
      </c>
      <c r="M131" s="12">
        <f t="shared" si="396"/>
        <v>0</v>
      </c>
      <c r="N131" s="12">
        <f t="shared" si="396"/>
        <v>131140</v>
      </c>
      <c r="O131" s="12">
        <f t="shared" si="396"/>
        <v>0</v>
      </c>
      <c r="P131" s="12">
        <f t="shared" si="396"/>
        <v>131140</v>
      </c>
      <c r="Q131" s="12">
        <f t="shared" si="396"/>
        <v>0</v>
      </c>
      <c r="R131" s="12">
        <f t="shared" ref="R131:R133" si="403">J131+N131</f>
        <v>131140</v>
      </c>
      <c r="S131" s="12">
        <f t="shared" ref="S131:S132" si="404">K131+O131</f>
        <v>0</v>
      </c>
      <c r="T131" s="12">
        <f t="shared" ref="T131:T132" si="405">L131+P131</f>
        <v>131140</v>
      </c>
      <c r="U131" s="12">
        <f t="shared" ref="U131:U132" si="406">M131+Q131</f>
        <v>0</v>
      </c>
      <c r="V131" s="12">
        <f t="shared" si="396"/>
        <v>0</v>
      </c>
      <c r="W131" s="12">
        <f t="shared" si="396"/>
        <v>0</v>
      </c>
      <c r="X131" s="12">
        <f t="shared" si="396"/>
        <v>0</v>
      </c>
      <c r="Y131" s="12">
        <f t="shared" si="396"/>
        <v>0</v>
      </c>
      <c r="Z131" s="12">
        <f t="shared" si="392"/>
        <v>131140</v>
      </c>
      <c r="AA131" s="12">
        <f t="shared" si="287"/>
        <v>0</v>
      </c>
      <c r="AB131" s="12">
        <f t="shared" si="226"/>
        <v>131140</v>
      </c>
      <c r="AC131" s="12">
        <f t="shared" si="227"/>
        <v>0</v>
      </c>
      <c r="AD131" s="12">
        <f t="shared" si="396"/>
        <v>0</v>
      </c>
      <c r="AE131" s="12">
        <f t="shared" si="396"/>
        <v>0</v>
      </c>
      <c r="AF131" s="12">
        <f t="shared" si="396"/>
        <v>0</v>
      </c>
      <c r="AG131" s="12">
        <f t="shared" si="396"/>
        <v>0</v>
      </c>
      <c r="AH131" s="12">
        <f t="shared" si="393"/>
        <v>131140</v>
      </c>
      <c r="AI131" s="12">
        <f t="shared" si="230"/>
        <v>0</v>
      </c>
      <c r="AJ131" s="12">
        <f t="shared" si="231"/>
        <v>131140</v>
      </c>
      <c r="AK131" s="12">
        <f t="shared" si="232"/>
        <v>0</v>
      </c>
      <c r="AL131" s="12">
        <f t="shared" si="396"/>
        <v>115000</v>
      </c>
      <c r="AM131" s="12">
        <f t="shared" si="396"/>
        <v>0</v>
      </c>
      <c r="AN131" s="12">
        <f t="shared" si="396"/>
        <v>115000</v>
      </c>
      <c r="AO131" s="12">
        <f t="shared" si="396"/>
        <v>0</v>
      </c>
      <c r="AP131" s="12">
        <f t="shared" si="394"/>
        <v>246140</v>
      </c>
      <c r="AQ131" s="12">
        <f t="shared" si="235"/>
        <v>0</v>
      </c>
      <c r="AR131" s="12">
        <f t="shared" si="236"/>
        <v>246140</v>
      </c>
      <c r="AS131" s="12">
        <f t="shared" si="237"/>
        <v>0</v>
      </c>
      <c r="AT131" s="12">
        <f t="shared" si="396"/>
        <v>-73027.199999999997</v>
      </c>
      <c r="AU131" s="12">
        <f t="shared" si="396"/>
        <v>0</v>
      </c>
      <c r="AV131" s="12">
        <f t="shared" si="396"/>
        <v>-73027.199999999997</v>
      </c>
      <c r="AW131" s="12">
        <f t="shared" si="396"/>
        <v>0</v>
      </c>
      <c r="AX131" s="12">
        <f t="shared" si="395"/>
        <v>173112.8</v>
      </c>
      <c r="AY131" s="12">
        <f t="shared" si="316"/>
        <v>0</v>
      </c>
      <c r="AZ131" s="12">
        <f t="shared" si="317"/>
        <v>173112.8</v>
      </c>
      <c r="BA131" s="12">
        <f t="shared" si="318"/>
        <v>0</v>
      </c>
      <c r="BB131" s="12">
        <f t="shared" si="219"/>
        <v>0</v>
      </c>
      <c r="BC131" s="12">
        <f t="shared" si="220"/>
        <v>0</v>
      </c>
      <c r="BD131" s="12">
        <v>0</v>
      </c>
      <c r="BE131" s="12">
        <v>0</v>
      </c>
    </row>
    <row r="132" spans="1:57" ht="47.25" x14ac:dyDescent="0.25">
      <c r="A132" s="6" t="s">
        <v>27</v>
      </c>
      <c r="B132" s="6"/>
      <c r="C132" s="6"/>
      <c r="D132" s="39"/>
      <c r="E132" s="9">
        <v>851</v>
      </c>
      <c r="F132" s="10" t="s">
        <v>40</v>
      </c>
      <c r="G132" s="10" t="s">
        <v>61</v>
      </c>
      <c r="H132" s="10" t="s">
        <v>390</v>
      </c>
      <c r="I132" s="11" t="s">
        <v>28</v>
      </c>
      <c r="J132" s="12">
        <f t="shared" si="396"/>
        <v>0</v>
      </c>
      <c r="K132" s="12">
        <f t="shared" si="396"/>
        <v>0</v>
      </c>
      <c r="L132" s="12">
        <f t="shared" si="396"/>
        <v>0</v>
      </c>
      <c r="M132" s="12">
        <f t="shared" si="396"/>
        <v>0</v>
      </c>
      <c r="N132" s="12">
        <f t="shared" si="396"/>
        <v>131140</v>
      </c>
      <c r="O132" s="12">
        <f t="shared" si="396"/>
        <v>0</v>
      </c>
      <c r="P132" s="12">
        <f t="shared" si="396"/>
        <v>131140</v>
      </c>
      <c r="Q132" s="12">
        <f t="shared" si="396"/>
        <v>0</v>
      </c>
      <c r="R132" s="12">
        <f t="shared" si="403"/>
        <v>131140</v>
      </c>
      <c r="S132" s="12">
        <f t="shared" si="404"/>
        <v>0</v>
      </c>
      <c r="T132" s="12">
        <f t="shared" si="405"/>
        <v>131140</v>
      </c>
      <c r="U132" s="12">
        <f t="shared" si="406"/>
        <v>0</v>
      </c>
      <c r="V132" s="12">
        <f t="shared" si="396"/>
        <v>0</v>
      </c>
      <c r="W132" s="12">
        <f t="shared" si="396"/>
        <v>0</v>
      </c>
      <c r="X132" s="12">
        <f t="shared" si="396"/>
        <v>0</v>
      </c>
      <c r="Y132" s="12">
        <f t="shared" si="396"/>
        <v>0</v>
      </c>
      <c r="Z132" s="12">
        <f t="shared" si="392"/>
        <v>131140</v>
      </c>
      <c r="AA132" s="12">
        <f t="shared" si="287"/>
        <v>0</v>
      </c>
      <c r="AB132" s="12">
        <f t="shared" si="226"/>
        <v>131140</v>
      </c>
      <c r="AC132" s="12">
        <f t="shared" si="227"/>
        <v>0</v>
      </c>
      <c r="AD132" s="12">
        <f t="shared" si="396"/>
        <v>0</v>
      </c>
      <c r="AE132" s="12">
        <f t="shared" si="396"/>
        <v>0</v>
      </c>
      <c r="AF132" s="12">
        <f t="shared" si="396"/>
        <v>0</v>
      </c>
      <c r="AG132" s="12">
        <f t="shared" si="396"/>
        <v>0</v>
      </c>
      <c r="AH132" s="12">
        <f t="shared" si="393"/>
        <v>131140</v>
      </c>
      <c r="AI132" s="12">
        <f t="shared" si="230"/>
        <v>0</v>
      </c>
      <c r="AJ132" s="12">
        <f t="shared" si="231"/>
        <v>131140</v>
      </c>
      <c r="AK132" s="12">
        <f t="shared" si="232"/>
        <v>0</v>
      </c>
      <c r="AL132" s="12">
        <f t="shared" si="396"/>
        <v>115000</v>
      </c>
      <c r="AM132" s="12">
        <f t="shared" si="396"/>
        <v>0</v>
      </c>
      <c r="AN132" s="12">
        <f t="shared" si="396"/>
        <v>115000</v>
      </c>
      <c r="AO132" s="12">
        <f t="shared" si="396"/>
        <v>0</v>
      </c>
      <c r="AP132" s="12">
        <f t="shared" si="394"/>
        <v>246140</v>
      </c>
      <c r="AQ132" s="12">
        <f t="shared" si="235"/>
        <v>0</v>
      </c>
      <c r="AR132" s="12">
        <f t="shared" si="236"/>
        <v>246140</v>
      </c>
      <c r="AS132" s="12">
        <f t="shared" si="237"/>
        <v>0</v>
      </c>
      <c r="AT132" s="12">
        <f t="shared" si="396"/>
        <v>-73027.199999999997</v>
      </c>
      <c r="AU132" s="12">
        <f t="shared" si="396"/>
        <v>0</v>
      </c>
      <c r="AV132" s="12">
        <f t="shared" si="396"/>
        <v>-73027.199999999997</v>
      </c>
      <c r="AW132" s="12">
        <f t="shared" si="396"/>
        <v>0</v>
      </c>
      <c r="AX132" s="12">
        <f t="shared" si="395"/>
        <v>173112.8</v>
      </c>
      <c r="AY132" s="12">
        <f t="shared" si="316"/>
        <v>0</v>
      </c>
      <c r="AZ132" s="12">
        <f t="shared" si="317"/>
        <v>173112.8</v>
      </c>
      <c r="BA132" s="12">
        <f t="shared" si="318"/>
        <v>0</v>
      </c>
      <c r="BB132" s="12">
        <f t="shared" si="219"/>
        <v>0</v>
      </c>
      <c r="BC132" s="12">
        <f t="shared" si="220"/>
        <v>0</v>
      </c>
      <c r="BD132" s="12">
        <v>0</v>
      </c>
      <c r="BE132" s="12">
        <v>0</v>
      </c>
    </row>
    <row r="133" spans="1:57" ht="47.25" x14ac:dyDescent="0.25">
      <c r="A133" s="6" t="s">
        <v>14</v>
      </c>
      <c r="B133" s="6"/>
      <c r="C133" s="6"/>
      <c r="D133" s="39"/>
      <c r="E133" s="9">
        <v>851</v>
      </c>
      <c r="F133" s="10" t="s">
        <v>40</v>
      </c>
      <c r="G133" s="10" t="s">
        <v>61</v>
      </c>
      <c r="H133" s="10" t="s">
        <v>390</v>
      </c>
      <c r="I133" s="11" t="s">
        <v>29</v>
      </c>
      <c r="J133" s="12"/>
      <c r="K133" s="12"/>
      <c r="L133" s="12">
        <f t="shared" ref="L133" si="407">J133</f>
        <v>0</v>
      </c>
      <c r="M133" s="12"/>
      <c r="N133" s="12">
        <f>25000+54000+13540+38600</f>
        <v>131140</v>
      </c>
      <c r="O133" s="12"/>
      <c r="P133" s="12">
        <f t="shared" ref="P133" si="408">N133</f>
        <v>131140</v>
      </c>
      <c r="Q133" s="12"/>
      <c r="R133" s="12">
        <f t="shared" si="403"/>
        <v>131140</v>
      </c>
      <c r="S133" s="12"/>
      <c r="T133" s="12">
        <f>R133</f>
        <v>131140</v>
      </c>
      <c r="U133" s="12"/>
      <c r="V133" s="12"/>
      <c r="W133" s="12"/>
      <c r="X133" s="12">
        <f t="shared" ref="X133" si="409">V133</f>
        <v>0</v>
      </c>
      <c r="Y133" s="12"/>
      <c r="Z133" s="12">
        <f t="shared" si="392"/>
        <v>131140</v>
      </c>
      <c r="AA133" s="12">
        <f t="shared" si="287"/>
        <v>0</v>
      </c>
      <c r="AB133" s="12">
        <f t="shared" si="226"/>
        <v>131140</v>
      </c>
      <c r="AC133" s="12">
        <f t="shared" si="227"/>
        <v>0</v>
      </c>
      <c r="AD133" s="12"/>
      <c r="AE133" s="12"/>
      <c r="AF133" s="12">
        <f t="shared" ref="AF133" si="410">AD133</f>
        <v>0</v>
      </c>
      <c r="AG133" s="12"/>
      <c r="AH133" s="12">
        <f t="shared" si="393"/>
        <v>131140</v>
      </c>
      <c r="AI133" s="12">
        <f t="shared" si="230"/>
        <v>0</v>
      </c>
      <c r="AJ133" s="12">
        <f t="shared" si="231"/>
        <v>131140</v>
      </c>
      <c r="AK133" s="12">
        <f t="shared" si="232"/>
        <v>0</v>
      </c>
      <c r="AL133" s="12">
        <f>25000+20000+70000</f>
        <v>115000</v>
      </c>
      <c r="AM133" s="12"/>
      <c r="AN133" s="12">
        <f t="shared" ref="AN133" si="411">AL133</f>
        <v>115000</v>
      </c>
      <c r="AO133" s="12"/>
      <c r="AP133" s="12">
        <f t="shared" si="394"/>
        <v>246140</v>
      </c>
      <c r="AQ133" s="12">
        <f t="shared" si="235"/>
        <v>0</v>
      </c>
      <c r="AR133" s="12">
        <f t="shared" si="236"/>
        <v>246140</v>
      </c>
      <c r="AS133" s="12">
        <f t="shared" si="237"/>
        <v>0</v>
      </c>
      <c r="AT133" s="12">
        <v>-73027.199999999997</v>
      </c>
      <c r="AU133" s="12"/>
      <c r="AV133" s="12">
        <f t="shared" ref="AV133" si="412">AT133</f>
        <v>-73027.199999999997</v>
      </c>
      <c r="AW133" s="12"/>
      <c r="AX133" s="12">
        <f t="shared" si="395"/>
        <v>173112.8</v>
      </c>
      <c r="AY133" s="12">
        <f t="shared" si="316"/>
        <v>0</v>
      </c>
      <c r="AZ133" s="12">
        <f t="shared" si="317"/>
        <v>173112.8</v>
      </c>
      <c r="BA133" s="12">
        <f t="shared" si="318"/>
        <v>0</v>
      </c>
      <c r="BB133" s="12">
        <f t="shared" si="219"/>
        <v>0</v>
      </c>
      <c r="BC133" s="12">
        <f t="shared" si="220"/>
        <v>0</v>
      </c>
      <c r="BD133" s="12">
        <v>0</v>
      </c>
      <c r="BE133" s="12">
        <v>0</v>
      </c>
    </row>
    <row r="134" spans="1:57" s="30" customFormat="1" ht="141.75" hidden="1" x14ac:dyDescent="0.25">
      <c r="A134" s="31" t="s">
        <v>107</v>
      </c>
      <c r="B134" s="6"/>
      <c r="C134" s="6"/>
      <c r="D134" s="6"/>
      <c r="E134" s="9">
        <v>851</v>
      </c>
      <c r="F134" s="10" t="s">
        <v>40</v>
      </c>
      <c r="G134" s="10" t="s">
        <v>61</v>
      </c>
      <c r="H134" s="10" t="s">
        <v>317</v>
      </c>
      <c r="I134" s="11"/>
      <c r="J134" s="12">
        <f t="shared" ref="J134:AW135" si="413">J135</f>
        <v>300</v>
      </c>
      <c r="K134" s="12">
        <f t="shared" si="413"/>
        <v>0</v>
      </c>
      <c r="L134" s="12">
        <f t="shared" si="413"/>
        <v>300</v>
      </c>
      <c r="M134" s="12">
        <f t="shared" si="413"/>
        <v>0</v>
      </c>
      <c r="N134" s="12">
        <f t="shared" si="413"/>
        <v>0</v>
      </c>
      <c r="O134" s="12">
        <f t="shared" si="413"/>
        <v>0</v>
      </c>
      <c r="P134" s="12">
        <f t="shared" si="413"/>
        <v>0</v>
      </c>
      <c r="Q134" s="12">
        <f t="shared" si="413"/>
        <v>0</v>
      </c>
      <c r="R134" s="12">
        <f t="shared" si="286"/>
        <v>300</v>
      </c>
      <c r="S134" s="12">
        <f t="shared" si="413"/>
        <v>0</v>
      </c>
      <c r="T134" s="12">
        <f t="shared" si="413"/>
        <v>300</v>
      </c>
      <c r="U134" s="12">
        <f t="shared" si="413"/>
        <v>0</v>
      </c>
      <c r="V134" s="12">
        <f t="shared" si="413"/>
        <v>0</v>
      </c>
      <c r="W134" s="12">
        <f t="shared" si="413"/>
        <v>0</v>
      </c>
      <c r="X134" s="12">
        <f t="shared" si="413"/>
        <v>0</v>
      </c>
      <c r="Y134" s="12">
        <f t="shared" si="413"/>
        <v>0</v>
      </c>
      <c r="Z134" s="12">
        <f t="shared" si="392"/>
        <v>300</v>
      </c>
      <c r="AA134" s="12">
        <f t="shared" si="287"/>
        <v>0</v>
      </c>
      <c r="AB134" s="12">
        <f t="shared" si="226"/>
        <v>300</v>
      </c>
      <c r="AC134" s="12">
        <f t="shared" si="227"/>
        <v>0</v>
      </c>
      <c r="AD134" s="12">
        <f t="shared" si="413"/>
        <v>0</v>
      </c>
      <c r="AE134" s="12">
        <f t="shared" si="413"/>
        <v>0</v>
      </c>
      <c r="AF134" s="12">
        <f t="shared" si="413"/>
        <v>0</v>
      </c>
      <c r="AG134" s="12">
        <f t="shared" si="413"/>
        <v>0</v>
      </c>
      <c r="AH134" s="12">
        <f t="shared" si="393"/>
        <v>300</v>
      </c>
      <c r="AI134" s="12">
        <f t="shared" si="230"/>
        <v>0</v>
      </c>
      <c r="AJ134" s="12">
        <f t="shared" si="231"/>
        <v>300</v>
      </c>
      <c r="AK134" s="12">
        <f t="shared" si="232"/>
        <v>0</v>
      </c>
      <c r="AL134" s="12">
        <f t="shared" si="413"/>
        <v>225</v>
      </c>
      <c r="AM134" s="12">
        <f t="shared" si="413"/>
        <v>0</v>
      </c>
      <c r="AN134" s="12">
        <f t="shared" si="413"/>
        <v>225</v>
      </c>
      <c r="AO134" s="12">
        <f t="shared" si="413"/>
        <v>0</v>
      </c>
      <c r="AP134" s="12">
        <f t="shared" si="394"/>
        <v>525</v>
      </c>
      <c r="AQ134" s="12">
        <f t="shared" si="235"/>
        <v>0</v>
      </c>
      <c r="AR134" s="12">
        <f t="shared" si="236"/>
        <v>525</v>
      </c>
      <c r="AS134" s="12">
        <f t="shared" si="237"/>
        <v>0</v>
      </c>
      <c r="AT134" s="12">
        <f t="shared" si="413"/>
        <v>0</v>
      </c>
      <c r="AU134" s="12">
        <f t="shared" si="413"/>
        <v>0</v>
      </c>
      <c r="AV134" s="12">
        <f t="shared" si="413"/>
        <v>0</v>
      </c>
      <c r="AW134" s="12">
        <f t="shared" si="413"/>
        <v>0</v>
      </c>
      <c r="AX134" s="12">
        <f t="shared" si="395"/>
        <v>525</v>
      </c>
      <c r="AY134" s="12">
        <f t="shared" si="316"/>
        <v>0</v>
      </c>
      <c r="AZ134" s="12">
        <f t="shared" si="317"/>
        <v>525</v>
      </c>
      <c r="BA134" s="12">
        <f t="shared" si="318"/>
        <v>0</v>
      </c>
      <c r="BB134" s="12">
        <f t="shared" si="219"/>
        <v>0</v>
      </c>
      <c r="BC134" s="12">
        <f t="shared" si="220"/>
        <v>0</v>
      </c>
      <c r="BD134" s="12">
        <v>0</v>
      </c>
      <c r="BE134" s="12">
        <v>0</v>
      </c>
    </row>
    <row r="135" spans="1:57" s="30" customFormat="1" hidden="1" x14ac:dyDescent="0.25">
      <c r="A135" s="4" t="s">
        <v>47</v>
      </c>
      <c r="B135" s="6"/>
      <c r="C135" s="6"/>
      <c r="D135" s="6"/>
      <c r="E135" s="9">
        <v>851</v>
      </c>
      <c r="F135" s="10" t="s">
        <v>40</v>
      </c>
      <c r="G135" s="10" t="s">
        <v>61</v>
      </c>
      <c r="H135" s="10" t="s">
        <v>317</v>
      </c>
      <c r="I135" s="11" t="s">
        <v>48</v>
      </c>
      <c r="J135" s="12">
        <f t="shared" si="413"/>
        <v>300</v>
      </c>
      <c r="K135" s="12">
        <f t="shared" si="413"/>
        <v>0</v>
      </c>
      <c r="L135" s="12">
        <f t="shared" si="413"/>
        <v>300</v>
      </c>
      <c r="M135" s="12">
        <f t="shared" si="413"/>
        <v>0</v>
      </c>
      <c r="N135" s="12">
        <f t="shared" si="413"/>
        <v>0</v>
      </c>
      <c r="O135" s="12">
        <f t="shared" si="413"/>
        <v>0</v>
      </c>
      <c r="P135" s="12">
        <f t="shared" si="413"/>
        <v>0</v>
      </c>
      <c r="Q135" s="12">
        <f t="shared" si="413"/>
        <v>0</v>
      </c>
      <c r="R135" s="12">
        <f t="shared" si="286"/>
        <v>300</v>
      </c>
      <c r="S135" s="12">
        <f t="shared" si="413"/>
        <v>0</v>
      </c>
      <c r="T135" s="12">
        <f t="shared" si="413"/>
        <v>300</v>
      </c>
      <c r="U135" s="12">
        <f t="shared" si="413"/>
        <v>0</v>
      </c>
      <c r="V135" s="12">
        <f t="shared" si="413"/>
        <v>0</v>
      </c>
      <c r="W135" s="12">
        <f t="shared" si="413"/>
        <v>0</v>
      </c>
      <c r="X135" s="12">
        <f t="shared" si="413"/>
        <v>0</v>
      </c>
      <c r="Y135" s="12">
        <f t="shared" si="413"/>
        <v>0</v>
      </c>
      <c r="Z135" s="12">
        <f t="shared" si="392"/>
        <v>300</v>
      </c>
      <c r="AA135" s="12">
        <f t="shared" si="287"/>
        <v>0</v>
      </c>
      <c r="AB135" s="12">
        <f t="shared" si="226"/>
        <v>300</v>
      </c>
      <c r="AC135" s="12">
        <f t="shared" si="227"/>
        <v>0</v>
      </c>
      <c r="AD135" s="12">
        <f t="shared" si="413"/>
        <v>0</v>
      </c>
      <c r="AE135" s="12">
        <f t="shared" si="413"/>
        <v>0</v>
      </c>
      <c r="AF135" s="12">
        <f t="shared" si="413"/>
        <v>0</v>
      </c>
      <c r="AG135" s="12">
        <f t="shared" si="413"/>
        <v>0</v>
      </c>
      <c r="AH135" s="12">
        <f t="shared" si="393"/>
        <v>300</v>
      </c>
      <c r="AI135" s="12">
        <f t="shared" si="230"/>
        <v>0</v>
      </c>
      <c r="AJ135" s="12">
        <f t="shared" si="231"/>
        <v>300</v>
      </c>
      <c r="AK135" s="12">
        <f t="shared" si="232"/>
        <v>0</v>
      </c>
      <c r="AL135" s="12">
        <f t="shared" si="413"/>
        <v>225</v>
      </c>
      <c r="AM135" s="12">
        <f t="shared" si="413"/>
        <v>0</v>
      </c>
      <c r="AN135" s="12">
        <f t="shared" si="413"/>
        <v>225</v>
      </c>
      <c r="AO135" s="12">
        <f t="shared" si="413"/>
        <v>0</v>
      </c>
      <c r="AP135" s="12">
        <f t="shared" si="394"/>
        <v>525</v>
      </c>
      <c r="AQ135" s="12">
        <f t="shared" si="235"/>
        <v>0</v>
      </c>
      <c r="AR135" s="12">
        <f t="shared" si="236"/>
        <v>525</v>
      </c>
      <c r="AS135" s="12">
        <f t="shared" si="237"/>
        <v>0</v>
      </c>
      <c r="AT135" s="12">
        <f t="shared" si="413"/>
        <v>0</v>
      </c>
      <c r="AU135" s="12">
        <f t="shared" si="413"/>
        <v>0</v>
      </c>
      <c r="AV135" s="12">
        <f t="shared" si="413"/>
        <v>0</v>
      </c>
      <c r="AW135" s="12">
        <f t="shared" si="413"/>
        <v>0</v>
      </c>
      <c r="AX135" s="12">
        <f t="shared" si="395"/>
        <v>525</v>
      </c>
      <c r="AY135" s="12">
        <f t="shared" si="316"/>
        <v>0</v>
      </c>
      <c r="AZ135" s="12">
        <f t="shared" si="317"/>
        <v>525</v>
      </c>
      <c r="BA135" s="12">
        <f t="shared" si="318"/>
        <v>0</v>
      </c>
      <c r="BB135" s="12">
        <f t="shared" si="219"/>
        <v>0</v>
      </c>
      <c r="BC135" s="12">
        <f t="shared" si="220"/>
        <v>0</v>
      </c>
      <c r="BD135" s="12">
        <v>0</v>
      </c>
      <c r="BE135" s="12">
        <v>0</v>
      </c>
    </row>
    <row r="136" spans="1:57" s="30" customFormat="1" hidden="1" x14ac:dyDescent="0.25">
      <c r="A136" s="6" t="s">
        <v>86</v>
      </c>
      <c r="B136" s="6"/>
      <c r="C136" s="6"/>
      <c r="D136" s="6"/>
      <c r="E136" s="9">
        <v>851</v>
      </c>
      <c r="F136" s="10" t="s">
        <v>40</v>
      </c>
      <c r="G136" s="10" t="s">
        <v>61</v>
      </c>
      <c r="H136" s="10" t="s">
        <v>317</v>
      </c>
      <c r="I136" s="11" t="s">
        <v>87</v>
      </c>
      <c r="J136" s="12">
        <v>300</v>
      </c>
      <c r="K136" s="12"/>
      <c r="L136" s="12">
        <f t="shared" si="300"/>
        <v>300</v>
      </c>
      <c r="M136" s="12"/>
      <c r="N136" s="12"/>
      <c r="O136" s="12"/>
      <c r="P136" s="12">
        <f t="shared" ref="P136" si="414">N136</f>
        <v>0</v>
      </c>
      <c r="Q136" s="12"/>
      <c r="R136" s="12">
        <f t="shared" si="286"/>
        <v>300</v>
      </c>
      <c r="S136" s="12"/>
      <c r="T136" s="12">
        <f t="shared" ref="T136" si="415">R136</f>
        <v>300</v>
      </c>
      <c r="U136" s="12"/>
      <c r="V136" s="12"/>
      <c r="W136" s="12"/>
      <c r="X136" s="12">
        <f t="shared" ref="X136" si="416">V136</f>
        <v>0</v>
      </c>
      <c r="Y136" s="12"/>
      <c r="Z136" s="12">
        <f t="shared" si="392"/>
        <v>300</v>
      </c>
      <c r="AA136" s="12">
        <f t="shared" si="287"/>
        <v>0</v>
      </c>
      <c r="AB136" s="12">
        <f t="shared" si="226"/>
        <v>300</v>
      </c>
      <c r="AC136" s="12">
        <f t="shared" si="227"/>
        <v>0</v>
      </c>
      <c r="AD136" s="12"/>
      <c r="AE136" s="12"/>
      <c r="AF136" s="12">
        <f t="shared" ref="AF136" si="417">AD136</f>
        <v>0</v>
      </c>
      <c r="AG136" s="12"/>
      <c r="AH136" s="12">
        <f t="shared" si="393"/>
        <v>300</v>
      </c>
      <c r="AI136" s="12">
        <f t="shared" si="230"/>
        <v>0</v>
      </c>
      <c r="AJ136" s="12">
        <f t="shared" si="231"/>
        <v>300</v>
      </c>
      <c r="AK136" s="12">
        <f t="shared" si="232"/>
        <v>0</v>
      </c>
      <c r="AL136" s="12">
        <v>225</v>
      </c>
      <c r="AM136" s="12"/>
      <c r="AN136" s="12">
        <f t="shared" ref="AN136" si="418">AL136</f>
        <v>225</v>
      </c>
      <c r="AO136" s="12"/>
      <c r="AP136" s="12">
        <f t="shared" si="394"/>
        <v>525</v>
      </c>
      <c r="AQ136" s="12">
        <f t="shared" si="235"/>
        <v>0</v>
      </c>
      <c r="AR136" s="12">
        <f t="shared" si="236"/>
        <v>525</v>
      </c>
      <c r="AS136" s="12">
        <f t="shared" si="237"/>
        <v>0</v>
      </c>
      <c r="AT136" s="12"/>
      <c r="AU136" s="12"/>
      <c r="AV136" s="12">
        <f t="shared" ref="AV136" si="419">AT136</f>
        <v>0</v>
      </c>
      <c r="AW136" s="12"/>
      <c r="AX136" s="12">
        <f t="shared" si="395"/>
        <v>525</v>
      </c>
      <c r="AY136" s="12">
        <f t="shared" si="316"/>
        <v>0</v>
      </c>
      <c r="AZ136" s="12">
        <f t="shared" si="317"/>
        <v>525</v>
      </c>
      <c r="BA136" s="12">
        <f t="shared" si="318"/>
        <v>0</v>
      </c>
      <c r="BB136" s="12">
        <f t="shared" si="219"/>
        <v>0</v>
      </c>
      <c r="BC136" s="12">
        <f t="shared" si="220"/>
        <v>0</v>
      </c>
      <c r="BD136" s="12">
        <v>0</v>
      </c>
      <c r="BE136" s="12">
        <v>0</v>
      </c>
    </row>
    <row r="137" spans="1:57" s="30" customFormat="1" ht="31.5" x14ac:dyDescent="0.25">
      <c r="A137" s="31" t="s">
        <v>364</v>
      </c>
      <c r="B137" s="6"/>
      <c r="C137" s="6"/>
      <c r="D137" s="6"/>
      <c r="E137" s="9">
        <v>851</v>
      </c>
      <c r="F137" s="10" t="s">
        <v>40</v>
      </c>
      <c r="G137" s="10" t="s">
        <v>61</v>
      </c>
      <c r="H137" s="10" t="s">
        <v>332</v>
      </c>
      <c r="I137" s="11"/>
      <c r="J137" s="12">
        <f t="shared" ref="J137:AW138" si="420">J138</f>
        <v>422426</v>
      </c>
      <c r="K137" s="12">
        <f t="shared" si="420"/>
        <v>0</v>
      </c>
      <c r="L137" s="12">
        <f t="shared" si="420"/>
        <v>422426</v>
      </c>
      <c r="M137" s="12">
        <f t="shared" si="420"/>
        <v>0</v>
      </c>
      <c r="N137" s="12">
        <f t="shared" si="420"/>
        <v>0</v>
      </c>
      <c r="O137" s="12">
        <f t="shared" si="420"/>
        <v>0</v>
      </c>
      <c r="P137" s="12">
        <f t="shared" si="420"/>
        <v>0</v>
      </c>
      <c r="Q137" s="12">
        <f t="shared" si="420"/>
        <v>0</v>
      </c>
      <c r="R137" s="12">
        <f t="shared" si="286"/>
        <v>422426</v>
      </c>
      <c r="S137" s="12">
        <f t="shared" si="420"/>
        <v>0</v>
      </c>
      <c r="T137" s="12">
        <f t="shared" si="420"/>
        <v>422426</v>
      </c>
      <c r="U137" s="12">
        <f t="shared" si="420"/>
        <v>0</v>
      </c>
      <c r="V137" s="12">
        <f t="shared" si="420"/>
        <v>8023126</v>
      </c>
      <c r="W137" s="12">
        <f t="shared" si="420"/>
        <v>8023126</v>
      </c>
      <c r="X137" s="12">
        <f t="shared" si="420"/>
        <v>0</v>
      </c>
      <c r="Y137" s="12">
        <f t="shared" si="420"/>
        <v>0</v>
      </c>
      <c r="Z137" s="12">
        <f t="shared" si="392"/>
        <v>8445552</v>
      </c>
      <c r="AA137" s="12">
        <f t="shared" si="287"/>
        <v>8023126</v>
      </c>
      <c r="AB137" s="12">
        <f t="shared" si="226"/>
        <v>422426</v>
      </c>
      <c r="AC137" s="12">
        <f t="shared" si="227"/>
        <v>0</v>
      </c>
      <c r="AD137" s="12">
        <f t="shared" si="420"/>
        <v>0</v>
      </c>
      <c r="AE137" s="12">
        <f t="shared" si="420"/>
        <v>0</v>
      </c>
      <c r="AF137" s="12">
        <f t="shared" si="420"/>
        <v>0</v>
      </c>
      <c r="AG137" s="12">
        <f t="shared" si="420"/>
        <v>0</v>
      </c>
      <c r="AH137" s="12">
        <f t="shared" si="393"/>
        <v>8445552</v>
      </c>
      <c r="AI137" s="12">
        <f t="shared" si="230"/>
        <v>8023126</v>
      </c>
      <c r="AJ137" s="12">
        <f t="shared" si="231"/>
        <v>422426</v>
      </c>
      <c r="AK137" s="12">
        <f t="shared" si="232"/>
        <v>0</v>
      </c>
      <c r="AL137" s="12">
        <f t="shared" si="420"/>
        <v>-291141.32</v>
      </c>
      <c r="AM137" s="12">
        <f t="shared" si="420"/>
        <v>-275124.37</v>
      </c>
      <c r="AN137" s="12">
        <f t="shared" si="420"/>
        <v>-16016.95</v>
      </c>
      <c r="AO137" s="12">
        <f t="shared" si="420"/>
        <v>0</v>
      </c>
      <c r="AP137" s="12">
        <f t="shared" si="394"/>
        <v>8154410.6799999997</v>
      </c>
      <c r="AQ137" s="12">
        <f t="shared" si="235"/>
        <v>7748001.6299999999</v>
      </c>
      <c r="AR137" s="12">
        <f t="shared" si="236"/>
        <v>406409.05</v>
      </c>
      <c r="AS137" s="12">
        <f t="shared" si="237"/>
        <v>0</v>
      </c>
      <c r="AT137" s="12">
        <f t="shared" si="420"/>
        <v>-232317.77</v>
      </c>
      <c r="AU137" s="12">
        <f t="shared" si="420"/>
        <v>-220701.88999999998</v>
      </c>
      <c r="AV137" s="12">
        <f t="shared" si="420"/>
        <v>-11615.88</v>
      </c>
      <c r="AW137" s="12">
        <f t="shared" si="420"/>
        <v>0</v>
      </c>
      <c r="AX137" s="12">
        <f t="shared" si="395"/>
        <v>7922092.9100000001</v>
      </c>
      <c r="AY137" s="12">
        <f t="shared" si="316"/>
        <v>7527299.7400000002</v>
      </c>
      <c r="AZ137" s="12">
        <f t="shared" si="317"/>
        <v>394793.17</v>
      </c>
      <c r="BA137" s="12">
        <f t="shared" si="318"/>
        <v>0</v>
      </c>
      <c r="BB137" s="12">
        <f t="shared" si="219"/>
        <v>-5.8207660913467407E-11</v>
      </c>
      <c r="BC137" s="12">
        <f t="shared" si="220"/>
        <v>-5.4569682106375694E-12</v>
      </c>
      <c r="BD137" s="12">
        <v>0</v>
      </c>
      <c r="BE137" s="12">
        <v>0</v>
      </c>
    </row>
    <row r="138" spans="1:57" s="30" customFormat="1" ht="47.25" x14ac:dyDescent="0.25">
      <c r="A138" s="6" t="s">
        <v>101</v>
      </c>
      <c r="B138" s="6"/>
      <c r="C138" s="6"/>
      <c r="D138" s="6"/>
      <c r="E138" s="9">
        <v>851</v>
      </c>
      <c r="F138" s="10" t="s">
        <v>40</v>
      </c>
      <c r="G138" s="10" t="s">
        <v>61</v>
      </c>
      <c r="H138" s="10" t="s">
        <v>332</v>
      </c>
      <c r="I138" s="11" t="s">
        <v>102</v>
      </c>
      <c r="J138" s="12">
        <f t="shared" si="420"/>
        <v>422426</v>
      </c>
      <c r="K138" s="12">
        <f t="shared" si="420"/>
        <v>0</v>
      </c>
      <c r="L138" s="12">
        <f t="shared" si="420"/>
        <v>422426</v>
      </c>
      <c r="M138" s="12">
        <f t="shared" si="420"/>
        <v>0</v>
      </c>
      <c r="N138" s="12">
        <f t="shared" si="420"/>
        <v>0</v>
      </c>
      <c r="O138" s="12">
        <f t="shared" si="420"/>
        <v>0</v>
      </c>
      <c r="P138" s="12">
        <f t="shared" si="420"/>
        <v>0</v>
      </c>
      <c r="Q138" s="12">
        <f t="shared" si="420"/>
        <v>0</v>
      </c>
      <c r="R138" s="12">
        <f t="shared" si="286"/>
        <v>422426</v>
      </c>
      <c r="S138" s="12">
        <f t="shared" si="420"/>
        <v>0</v>
      </c>
      <c r="T138" s="12">
        <f t="shared" si="420"/>
        <v>422426</v>
      </c>
      <c r="U138" s="12">
        <f t="shared" si="420"/>
        <v>0</v>
      </c>
      <c r="V138" s="12">
        <f t="shared" si="420"/>
        <v>8023126</v>
      </c>
      <c r="W138" s="12">
        <f t="shared" si="420"/>
        <v>8023126</v>
      </c>
      <c r="X138" s="12">
        <f t="shared" si="420"/>
        <v>0</v>
      </c>
      <c r="Y138" s="12">
        <f t="shared" si="420"/>
        <v>0</v>
      </c>
      <c r="Z138" s="12">
        <f t="shared" si="392"/>
        <v>8445552</v>
      </c>
      <c r="AA138" s="12">
        <f t="shared" si="287"/>
        <v>8023126</v>
      </c>
      <c r="AB138" s="12">
        <f t="shared" si="226"/>
        <v>422426</v>
      </c>
      <c r="AC138" s="12">
        <f t="shared" si="227"/>
        <v>0</v>
      </c>
      <c r="AD138" s="12">
        <f t="shared" si="420"/>
        <v>0</v>
      </c>
      <c r="AE138" s="12">
        <f t="shared" si="420"/>
        <v>0</v>
      </c>
      <c r="AF138" s="12">
        <f t="shared" si="420"/>
        <v>0</v>
      </c>
      <c r="AG138" s="12">
        <f t="shared" si="420"/>
        <v>0</v>
      </c>
      <c r="AH138" s="12">
        <f t="shared" si="393"/>
        <v>8445552</v>
      </c>
      <c r="AI138" s="12">
        <f t="shared" si="230"/>
        <v>8023126</v>
      </c>
      <c r="AJ138" s="12">
        <f t="shared" si="231"/>
        <v>422426</v>
      </c>
      <c r="AK138" s="12">
        <f t="shared" si="232"/>
        <v>0</v>
      </c>
      <c r="AL138" s="12">
        <f t="shared" si="420"/>
        <v>-291141.32</v>
      </c>
      <c r="AM138" s="12">
        <f t="shared" si="420"/>
        <v>-275124.37</v>
      </c>
      <c r="AN138" s="12">
        <f t="shared" si="420"/>
        <v>-16016.95</v>
      </c>
      <c r="AO138" s="12">
        <f t="shared" si="420"/>
        <v>0</v>
      </c>
      <c r="AP138" s="12">
        <f t="shared" si="394"/>
        <v>8154410.6799999997</v>
      </c>
      <c r="AQ138" s="12">
        <f t="shared" si="235"/>
        <v>7748001.6299999999</v>
      </c>
      <c r="AR138" s="12">
        <f t="shared" si="236"/>
        <v>406409.05</v>
      </c>
      <c r="AS138" s="12">
        <f t="shared" si="237"/>
        <v>0</v>
      </c>
      <c r="AT138" s="12">
        <f t="shared" si="420"/>
        <v>-232317.77</v>
      </c>
      <c r="AU138" s="12">
        <f t="shared" si="420"/>
        <v>-220701.88999999998</v>
      </c>
      <c r="AV138" s="12">
        <f t="shared" si="420"/>
        <v>-11615.88</v>
      </c>
      <c r="AW138" s="12">
        <f t="shared" si="420"/>
        <v>0</v>
      </c>
      <c r="AX138" s="12">
        <f t="shared" si="395"/>
        <v>7922092.9100000001</v>
      </c>
      <c r="AY138" s="12">
        <f t="shared" si="316"/>
        <v>7527299.7400000002</v>
      </c>
      <c r="AZ138" s="12">
        <f t="shared" si="317"/>
        <v>394793.17</v>
      </c>
      <c r="BA138" s="12">
        <f t="shared" si="318"/>
        <v>0</v>
      </c>
      <c r="BB138" s="12">
        <f t="shared" ref="BB138:BB201" si="421">AX138-AY138-AZ138-BA138</f>
        <v>-5.8207660913467407E-11</v>
      </c>
      <c r="BC138" s="12">
        <f t="shared" ref="BC138:BC201" si="422">AT138-AU138-AV138-AW138</f>
        <v>-5.4569682106375694E-12</v>
      </c>
      <c r="BD138" s="12">
        <v>0</v>
      </c>
      <c r="BE138" s="12">
        <v>0</v>
      </c>
    </row>
    <row r="139" spans="1:57" s="30" customFormat="1" ht="20.25" customHeight="1" x14ac:dyDescent="0.25">
      <c r="A139" s="6" t="s">
        <v>103</v>
      </c>
      <c r="B139" s="6"/>
      <c r="C139" s="6"/>
      <c r="D139" s="6"/>
      <c r="E139" s="9">
        <v>851</v>
      </c>
      <c r="F139" s="10" t="s">
        <v>40</v>
      </c>
      <c r="G139" s="10" t="s">
        <v>61</v>
      </c>
      <c r="H139" s="10" t="s">
        <v>332</v>
      </c>
      <c r="I139" s="11" t="s">
        <v>104</v>
      </c>
      <c r="J139" s="12">
        <v>422426</v>
      </c>
      <c r="K139" s="12"/>
      <c r="L139" s="12">
        <f t="shared" si="300"/>
        <v>422426</v>
      </c>
      <c r="M139" s="12"/>
      <c r="N139" s="12"/>
      <c r="O139" s="12"/>
      <c r="P139" s="12">
        <f t="shared" ref="P139" si="423">N139</f>
        <v>0</v>
      </c>
      <c r="Q139" s="12"/>
      <c r="R139" s="12">
        <f t="shared" si="286"/>
        <v>422426</v>
      </c>
      <c r="S139" s="12"/>
      <c r="T139" s="12">
        <f t="shared" ref="T139" si="424">R139</f>
        <v>422426</v>
      </c>
      <c r="U139" s="12"/>
      <c r="V139" s="12">
        <v>8023126</v>
      </c>
      <c r="W139" s="12">
        <v>8023126</v>
      </c>
      <c r="X139" s="12"/>
      <c r="Y139" s="12"/>
      <c r="Z139" s="12">
        <f t="shared" si="392"/>
        <v>8445552</v>
      </c>
      <c r="AA139" s="12">
        <f t="shared" si="287"/>
        <v>8023126</v>
      </c>
      <c r="AB139" s="12">
        <f t="shared" si="226"/>
        <v>422426</v>
      </c>
      <c r="AC139" s="12">
        <f t="shared" si="227"/>
        <v>0</v>
      </c>
      <c r="AD139" s="12"/>
      <c r="AE139" s="12"/>
      <c r="AF139" s="12"/>
      <c r="AG139" s="12"/>
      <c r="AH139" s="12">
        <f t="shared" si="393"/>
        <v>8445552</v>
      </c>
      <c r="AI139" s="12">
        <f t="shared" si="230"/>
        <v>8023126</v>
      </c>
      <c r="AJ139" s="12">
        <f t="shared" si="231"/>
        <v>422426</v>
      </c>
      <c r="AK139" s="12">
        <f t="shared" si="232"/>
        <v>0</v>
      </c>
      <c r="AL139" s="12">
        <f>-275124.37-16016.95</f>
        <v>-291141.32</v>
      </c>
      <c r="AM139" s="12">
        <v>-275124.37</v>
      </c>
      <c r="AN139" s="12">
        <v>-16016.95</v>
      </c>
      <c r="AO139" s="12"/>
      <c r="AP139" s="12">
        <f t="shared" si="394"/>
        <v>8154410.6799999997</v>
      </c>
      <c r="AQ139" s="12">
        <f t="shared" si="235"/>
        <v>7748001.6299999999</v>
      </c>
      <c r="AR139" s="12">
        <f t="shared" si="236"/>
        <v>406409.05</v>
      </c>
      <c r="AS139" s="12">
        <f t="shared" si="237"/>
        <v>0</v>
      </c>
      <c r="AT139" s="12">
        <f>-17798.24-202903.65-11615.88</f>
        <v>-232317.77</v>
      </c>
      <c r="AU139" s="12">
        <f>-17798.24-202903.65</f>
        <v>-220701.88999999998</v>
      </c>
      <c r="AV139" s="12">
        <f>-936.74-10679.14</f>
        <v>-11615.88</v>
      </c>
      <c r="AW139" s="12"/>
      <c r="AX139" s="12">
        <f t="shared" si="395"/>
        <v>7922092.9100000001</v>
      </c>
      <c r="AY139" s="12">
        <f t="shared" si="316"/>
        <v>7527299.7400000002</v>
      </c>
      <c r="AZ139" s="12">
        <f t="shared" si="317"/>
        <v>394793.17</v>
      </c>
      <c r="BA139" s="12">
        <f t="shared" si="318"/>
        <v>0</v>
      </c>
      <c r="BB139" s="12">
        <f t="shared" si="421"/>
        <v>-5.8207660913467407E-11</v>
      </c>
      <c r="BC139" s="12">
        <f t="shared" si="422"/>
        <v>-5.4569682106375694E-12</v>
      </c>
      <c r="BD139" s="12">
        <v>0</v>
      </c>
      <c r="BE139" s="12">
        <v>0</v>
      </c>
    </row>
    <row r="140" spans="1:57" ht="31.5" hidden="1" x14ac:dyDescent="0.25">
      <c r="A140" s="31" t="s">
        <v>364</v>
      </c>
      <c r="B140" s="6"/>
      <c r="C140" s="6"/>
      <c r="D140" s="6"/>
      <c r="E140" s="9">
        <v>851</v>
      </c>
      <c r="F140" s="10" t="s">
        <v>40</v>
      </c>
      <c r="G140" s="10" t="s">
        <v>61</v>
      </c>
      <c r="H140" s="10" t="s">
        <v>373</v>
      </c>
      <c r="I140" s="11"/>
      <c r="J140" s="12">
        <f t="shared" ref="J140:AW141" si="425">J141</f>
        <v>0</v>
      </c>
      <c r="K140" s="12">
        <f t="shared" si="425"/>
        <v>0</v>
      </c>
      <c r="L140" s="12">
        <f t="shared" si="425"/>
        <v>0</v>
      </c>
      <c r="M140" s="12">
        <f t="shared" si="425"/>
        <v>0</v>
      </c>
      <c r="N140" s="12">
        <f t="shared" si="425"/>
        <v>8023126</v>
      </c>
      <c r="O140" s="12">
        <f t="shared" si="425"/>
        <v>8023126</v>
      </c>
      <c r="P140" s="12">
        <f t="shared" si="425"/>
        <v>0</v>
      </c>
      <c r="Q140" s="12">
        <f t="shared" si="425"/>
        <v>0</v>
      </c>
      <c r="R140" s="12">
        <f t="shared" si="286"/>
        <v>8023126</v>
      </c>
      <c r="S140" s="12">
        <f t="shared" si="425"/>
        <v>8023126</v>
      </c>
      <c r="T140" s="12">
        <f t="shared" si="425"/>
        <v>0</v>
      </c>
      <c r="U140" s="12">
        <f t="shared" si="425"/>
        <v>0</v>
      </c>
      <c r="V140" s="12">
        <f t="shared" si="425"/>
        <v>-8023126</v>
      </c>
      <c r="W140" s="12">
        <f t="shared" si="425"/>
        <v>-8023126</v>
      </c>
      <c r="X140" s="12">
        <f t="shared" si="425"/>
        <v>0</v>
      </c>
      <c r="Y140" s="12">
        <f t="shared" si="425"/>
        <v>0</v>
      </c>
      <c r="Z140" s="12">
        <f t="shared" si="392"/>
        <v>0</v>
      </c>
      <c r="AA140" s="12">
        <f t="shared" si="287"/>
        <v>0</v>
      </c>
      <c r="AB140" s="12">
        <f t="shared" si="226"/>
        <v>0</v>
      </c>
      <c r="AC140" s="12">
        <f t="shared" si="227"/>
        <v>0</v>
      </c>
      <c r="AD140" s="12">
        <f t="shared" si="425"/>
        <v>0</v>
      </c>
      <c r="AE140" s="12">
        <f t="shared" si="425"/>
        <v>0</v>
      </c>
      <c r="AF140" s="12">
        <f t="shared" si="425"/>
        <v>0</v>
      </c>
      <c r="AG140" s="12">
        <f t="shared" si="425"/>
        <v>0</v>
      </c>
      <c r="AH140" s="12">
        <f t="shared" si="393"/>
        <v>0</v>
      </c>
      <c r="AI140" s="12">
        <f t="shared" si="230"/>
        <v>0</v>
      </c>
      <c r="AJ140" s="12">
        <f t="shared" si="231"/>
        <v>0</v>
      </c>
      <c r="AK140" s="12">
        <f t="shared" si="232"/>
        <v>0</v>
      </c>
      <c r="AL140" s="12">
        <f t="shared" si="425"/>
        <v>0</v>
      </c>
      <c r="AM140" s="12">
        <f t="shared" si="425"/>
        <v>0</v>
      </c>
      <c r="AN140" s="12">
        <f t="shared" si="425"/>
        <v>0</v>
      </c>
      <c r="AO140" s="12">
        <f t="shared" si="425"/>
        <v>0</v>
      </c>
      <c r="AP140" s="12">
        <f t="shared" si="394"/>
        <v>0</v>
      </c>
      <c r="AQ140" s="12">
        <f t="shared" si="235"/>
        <v>0</v>
      </c>
      <c r="AR140" s="12">
        <f t="shared" si="236"/>
        <v>0</v>
      </c>
      <c r="AS140" s="12">
        <f t="shared" si="237"/>
        <v>0</v>
      </c>
      <c r="AT140" s="12">
        <f t="shared" si="425"/>
        <v>0</v>
      </c>
      <c r="AU140" s="12">
        <f t="shared" si="425"/>
        <v>0</v>
      </c>
      <c r="AV140" s="12">
        <f t="shared" si="425"/>
        <v>0</v>
      </c>
      <c r="AW140" s="12">
        <f t="shared" si="425"/>
        <v>0</v>
      </c>
      <c r="AX140" s="12">
        <f t="shared" si="395"/>
        <v>0</v>
      </c>
      <c r="AY140" s="12">
        <f t="shared" si="316"/>
        <v>0</v>
      </c>
      <c r="AZ140" s="12">
        <f t="shared" si="317"/>
        <v>0</v>
      </c>
      <c r="BA140" s="12">
        <f t="shared" si="318"/>
        <v>0</v>
      </c>
      <c r="BB140" s="12">
        <f t="shared" si="421"/>
        <v>0</v>
      </c>
      <c r="BC140" s="12">
        <f t="shared" si="422"/>
        <v>0</v>
      </c>
      <c r="BD140" s="12">
        <v>0</v>
      </c>
      <c r="BE140" s="12">
        <v>0</v>
      </c>
    </row>
    <row r="141" spans="1:57" ht="47.25" hidden="1" x14ac:dyDescent="0.25">
      <c r="A141" s="6" t="s">
        <v>101</v>
      </c>
      <c r="B141" s="6"/>
      <c r="C141" s="6"/>
      <c r="D141" s="6"/>
      <c r="E141" s="9">
        <v>851</v>
      </c>
      <c r="F141" s="10" t="s">
        <v>40</v>
      </c>
      <c r="G141" s="10" t="s">
        <v>61</v>
      </c>
      <c r="H141" s="10" t="s">
        <v>373</v>
      </c>
      <c r="I141" s="11" t="s">
        <v>102</v>
      </c>
      <c r="J141" s="12">
        <f t="shared" si="425"/>
        <v>0</v>
      </c>
      <c r="K141" s="12">
        <f t="shared" si="425"/>
        <v>0</v>
      </c>
      <c r="L141" s="12">
        <f t="shared" si="425"/>
        <v>0</v>
      </c>
      <c r="M141" s="12">
        <f t="shared" si="425"/>
        <v>0</v>
      </c>
      <c r="N141" s="12">
        <f t="shared" si="425"/>
        <v>8023126</v>
      </c>
      <c r="O141" s="12">
        <f t="shared" si="425"/>
        <v>8023126</v>
      </c>
      <c r="P141" s="12">
        <f t="shared" si="425"/>
        <v>0</v>
      </c>
      <c r="Q141" s="12">
        <f t="shared" si="425"/>
        <v>0</v>
      </c>
      <c r="R141" s="12">
        <f t="shared" si="286"/>
        <v>8023126</v>
      </c>
      <c r="S141" s="12">
        <f t="shared" si="425"/>
        <v>8023126</v>
      </c>
      <c r="T141" s="12">
        <f t="shared" si="425"/>
        <v>0</v>
      </c>
      <c r="U141" s="12">
        <f t="shared" si="425"/>
        <v>0</v>
      </c>
      <c r="V141" s="12">
        <f t="shared" si="425"/>
        <v>-8023126</v>
      </c>
      <c r="W141" s="12">
        <f t="shared" si="425"/>
        <v>-8023126</v>
      </c>
      <c r="X141" s="12">
        <f t="shared" si="425"/>
        <v>0</v>
      </c>
      <c r="Y141" s="12">
        <f t="shared" si="425"/>
        <v>0</v>
      </c>
      <c r="Z141" s="12">
        <f t="shared" si="392"/>
        <v>0</v>
      </c>
      <c r="AA141" s="12">
        <f t="shared" si="287"/>
        <v>0</v>
      </c>
      <c r="AB141" s="12">
        <f t="shared" si="226"/>
        <v>0</v>
      </c>
      <c r="AC141" s="12">
        <f t="shared" si="227"/>
        <v>0</v>
      </c>
      <c r="AD141" s="12">
        <f t="shared" si="425"/>
        <v>0</v>
      </c>
      <c r="AE141" s="12">
        <f t="shared" si="425"/>
        <v>0</v>
      </c>
      <c r="AF141" s="12">
        <f t="shared" si="425"/>
        <v>0</v>
      </c>
      <c r="AG141" s="12">
        <f t="shared" si="425"/>
        <v>0</v>
      </c>
      <c r="AH141" s="12">
        <f t="shared" si="393"/>
        <v>0</v>
      </c>
      <c r="AI141" s="12">
        <f t="shared" si="230"/>
        <v>0</v>
      </c>
      <c r="AJ141" s="12">
        <f t="shared" si="231"/>
        <v>0</v>
      </c>
      <c r="AK141" s="12">
        <f t="shared" si="232"/>
        <v>0</v>
      </c>
      <c r="AL141" s="12">
        <f t="shared" si="425"/>
        <v>0</v>
      </c>
      <c r="AM141" s="12">
        <f t="shared" si="425"/>
        <v>0</v>
      </c>
      <c r="AN141" s="12">
        <f t="shared" si="425"/>
        <v>0</v>
      </c>
      <c r="AO141" s="12">
        <f t="shared" si="425"/>
        <v>0</v>
      </c>
      <c r="AP141" s="12">
        <f t="shared" si="394"/>
        <v>0</v>
      </c>
      <c r="AQ141" s="12">
        <f t="shared" si="235"/>
        <v>0</v>
      </c>
      <c r="AR141" s="12">
        <f t="shared" si="236"/>
        <v>0</v>
      </c>
      <c r="AS141" s="12">
        <f t="shared" si="237"/>
        <v>0</v>
      </c>
      <c r="AT141" s="12">
        <f t="shared" si="425"/>
        <v>0</v>
      </c>
      <c r="AU141" s="12">
        <f t="shared" si="425"/>
        <v>0</v>
      </c>
      <c r="AV141" s="12">
        <f t="shared" si="425"/>
        <v>0</v>
      </c>
      <c r="AW141" s="12">
        <f t="shared" si="425"/>
        <v>0</v>
      </c>
      <c r="AX141" s="12">
        <f t="shared" si="395"/>
        <v>0</v>
      </c>
      <c r="AY141" s="12">
        <f t="shared" si="316"/>
        <v>0</v>
      </c>
      <c r="AZ141" s="12">
        <f t="shared" si="317"/>
        <v>0</v>
      </c>
      <c r="BA141" s="12">
        <f t="shared" si="318"/>
        <v>0</v>
      </c>
      <c r="BB141" s="12">
        <f t="shared" si="421"/>
        <v>0</v>
      </c>
      <c r="BC141" s="12">
        <f t="shared" si="422"/>
        <v>0</v>
      </c>
      <c r="BD141" s="12">
        <v>0</v>
      </c>
      <c r="BE141" s="12">
        <v>0</v>
      </c>
    </row>
    <row r="142" spans="1:57" hidden="1" x14ac:dyDescent="0.25">
      <c r="A142" s="6" t="s">
        <v>103</v>
      </c>
      <c r="B142" s="6"/>
      <c r="C142" s="6"/>
      <c r="D142" s="6"/>
      <c r="E142" s="9">
        <v>851</v>
      </c>
      <c r="F142" s="10" t="s">
        <v>40</v>
      </c>
      <c r="G142" s="10" t="s">
        <v>61</v>
      </c>
      <c r="H142" s="10" t="s">
        <v>373</v>
      </c>
      <c r="I142" s="11" t="s">
        <v>104</v>
      </c>
      <c r="J142" s="12"/>
      <c r="K142" s="12">
        <f>J142</f>
        <v>0</v>
      </c>
      <c r="L142" s="12"/>
      <c r="M142" s="12"/>
      <c r="N142" s="12">
        <f>1210718+6021932+790476</f>
        <v>8023126</v>
      </c>
      <c r="O142" s="12">
        <f>N142</f>
        <v>8023126</v>
      </c>
      <c r="P142" s="12"/>
      <c r="Q142" s="12"/>
      <c r="R142" s="12">
        <f t="shared" si="286"/>
        <v>8023126</v>
      </c>
      <c r="S142" s="12">
        <f>R142</f>
        <v>8023126</v>
      </c>
      <c r="T142" s="12"/>
      <c r="U142" s="12"/>
      <c r="V142" s="12">
        <v>-8023126</v>
      </c>
      <c r="W142" s="12">
        <f>V142</f>
        <v>-8023126</v>
      </c>
      <c r="X142" s="12"/>
      <c r="Y142" s="12"/>
      <c r="Z142" s="12">
        <f t="shared" si="392"/>
        <v>0</v>
      </c>
      <c r="AA142" s="12">
        <f t="shared" si="287"/>
        <v>0</v>
      </c>
      <c r="AB142" s="12">
        <f t="shared" ref="AB142:AB208" si="426">T142+X142</f>
        <v>0</v>
      </c>
      <c r="AC142" s="12">
        <f t="shared" ref="AC142:AC208" si="427">U142+Y142</f>
        <v>0</v>
      </c>
      <c r="AD142" s="12"/>
      <c r="AE142" s="12">
        <f>AD142</f>
        <v>0</v>
      </c>
      <c r="AF142" s="12"/>
      <c r="AG142" s="12"/>
      <c r="AH142" s="12">
        <f t="shared" si="393"/>
        <v>0</v>
      </c>
      <c r="AI142" s="12">
        <f t="shared" ref="AI142:AI208" si="428">AA142+AE142</f>
        <v>0</v>
      </c>
      <c r="AJ142" s="12">
        <f t="shared" ref="AJ142:AJ208" si="429">AB142+AF142</f>
        <v>0</v>
      </c>
      <c r="AK142" s="12">
        <f t="shared" ref="AK142:AK208" si="430">AC142+AG142</f>
        <v>0</v>
      </c>
      <c r="AL142" s="12"/>
      <c r="AM142" s="12">
        <f>AL142</f>
        <v>0</v>
      </c>
      <c r="AN142" s="12"/>
      <c r="AO142" s="12"/>
      <c r="AP142" s="12">
        <f t="shared" si="394"/>
        <v>0</v>
      </c>
      <c r="AQ142" s="12">
        <f t="shared" ref="AQ142:AQ146" si="431">AI142+AM142</f>
        <v>0</v>
      </c>
      <c r="AR142" s="12">
        <f t="shared" ref="AR142:AR146" si="432">AJ142+AN142</f>
        <v>0</v>
      </c>
      <c r="AS142" s="12">
        <f t="shared" ref="AS142:AS146" si="433">AK142+AO142</f>
        <v>0</v>
      </c>
      <c r="AT142" s="12"/>
      <c r="AU142" s="12">
        <f>AT142</f>
        <v>0</v>
      </c>
      <c r="AV142" s="12"/>
      <c r="AW142" s="12"/>
      <c r="AX142" s="12">
        <f t="shared" si="395"/>
        <v>0</v>
      </c>
      <c r="AY142" s="12">
        <f t="shared" si="316"/>
        <v>0</v>
      </c>
      <c r="AZ142" s="12">
        <f t="shared" si="317"/>
        <v>0</v>
      </c>
      <c r="BA142" s="12">
        <f t="shared" si="318"/>
        <v>0</v>
      </c>
      <c r="BB142" s="12">
        <f t="shared" si="421"/>
        <v>0</v>
      </c>
      <c r="BC142" s="12">
        <f t="shared" si="422"/>
        <v>0</v>
      </c>
      <c r="BD142" s="12">
        <v>0</v>
      </c>
      <c r="BE142" s="12">
        <v>0</v>
      </c>
    </row>
    <row r="143" spans="1:57" ht="63" hidden="1" x14ac:dyDescent="0.25">
      <c r="A143" s="31" t="s">
        <v>371</v>
      </c>
      <c r="B143" s="6"/>
      <c r="C143" s="6"/>
      <c r="D143" s="39"/>
      <c r="E143" s="9">
        <v>851</v>
      </c>
      <c r="F143" s="10" t="s">
        <v>40</v>
      </c>
      <c r="G143" s="10" t="s">
        <v>61</v>
      </c>
      <c r="H143" s="10" t="s">
        <v>108</v>
      </c>
      <c r="I143" s="11"/>
      <c r="J143" s="12">
        <f t="shared" ref="J143:AW144" si="434">J144</f>
        <v>0</v>
      </c>
      <c r="K143" s="12">
        <f t="shared" si="434"/>
        <v>0</v>
      </c>
      <c r="L143" s="12">
        <f t="shared" si="434"/>
        <v>0</v>
      </c>
      <c r="M143" s="12">
        <f t="shared" si="434"/>
        <v>0</v>
      </c>
      <c r="N143" s="12">
        <f t="shared" si="434"/>
        <v>0</v>
      </c>
      <c r="O143" s="12">
        <f t="shared" si="434"/>
        <v>0</v>
      </c>
      <c r="P143" s="12">
        <f t="shared" si="434"/>
        <v>0</v>
      </c>
      <c r="Q143" s="12">
        <f t="shared" si="434"/>
        <v>0</v>
      </c>
      <c r="R143" s="12">
        <f t="shared" si="286"/>
        <v>0</v>
      </c>
      <c r="S143" s="12">
        <f t="shared" si="434"/>
        <v>0</v>
      </c>
      <c r="T143" s="12">
        <f t="shared" si="434"/>
        <v>0</v>
      </c>
      <c r="U143" s="12">
        <f t="shared" si="434"/>
        <v>0</v>
      </c>
      <c r="V143" s="12">
        <f t="shared" si="434"/>
        <v>0</v>
      </c>
      <c r="W143" s="12">
        <f t="shared" si="434"/>
        <v>0</v>
      </c>
      <c r="X143" s="12">
        <f t="shared" si="434"/>
        <v>0</v>
      </c>
      <c r="Y143" s="12">
        <f t="shared" si="434"/>
        <v>0</v>
      </c>
      <c r="Z143" s="12">
        <f t="shared" si="392"/>
        <v>0</v>
      </c>
      <c r="AA143" s="12">
        <f t="shared" si="287"/>
        <v>0</v>
      </c>
      <c r="AB143" s="12">
        <f t="shared" si="426"/>
        <v>0</v>
      </c>
      <c r="AC143" s="12">
        <f t="shared" si="427"/>
        <v>0</v>
      </c>
      <c r="AD143" s="12">
        <f t="shared" si="434"/>
        <v>0</v>
      </c>
      <c r="AE143" s="12">
        <f t="shared" si="434"/>
        <v>0</v>
      </c>
      <c r="AF143" s="12">
        <f t="shared" si="434"/>
        <v>0</v>
      </c>
      <c r="AG143" s="12">
        <f t="shared" si="434"/>
        <v>0</v>
      </c>
      <c r="AH143" s="12">
        <f t="shared" si="393"/>
        <v>0</v>
      </c>
      <c r="AI143" s="12">
        <f t="shared" si="428"/>
        <v>0</v>
      </c>
      <c r="AJ143" s="12">
        <f t="shared" si="429"/>
        <v>0</v>
      </c>
      <c r="AK143" s="12">
        <f t="shared" si="430"/>
        <v>0</v>
      </c>
      <c r="AL143" s="12">
        <f t="shared" si="434"/>
        <v>0</v>
      </c>
      <c r="AM143" s="12">
        <f t="shared" si="434"/>
        <v>0</v>
      </c>
      <c r="AN143" s="12">
        <f t="shared" si="434"/>
        <v>0</v>
      </c>
      <c r="AO143" s="12">
        <f t="shared" si="434"/>
        <v>0</v>
      </c>
      <c r="AP143" s="12">
        <f t="shared" si="394"/>
        <v>0</v>
      </c>
      <c r="AQ143" s="12">
        <f t="shared" si="431"/>
        <v>0</v>
      </c>
      <c r="AR143" s="12">
        <f t="shared" si="432"/>
        <v>0</v>
      </c>
      <c r="AS143" s="12">
        <f t="shared" si="433"/>
        <v>0</v>
      </c>
      <c r="AT143" s="12">
        <f t="shared" si="434"/>
        <v>0</v>
      </c>
      <c r="AU143" s="12">
        <f t="shared" si="434"/>
        <v>0</v>
      </c>
      <c r="AV143" s="12">
        <f t="shared" si="434"/>
        <v>0</v>
      </c>
      <c r="AW143" s="12">
        <f t="shared" si="434"/>
        <v>0</v>
      </c>
      <c r="AX143" s="12">
        <f t="shared" si="395"/>
        <v>0</v>
      </c>
      <c r="AY143" s="12">
        <f t="shared" si="316"/>
        <v>0</v>
      </c>
      <c r="AZ143" s="12">
        <f t="shared" si="317"/>
        <v>0</v>
      </c>
      <c r="BA143" s="12">
        <f t="shared" si="318"/>
        <v>0</v>
      </c>
      <c r="BB143" s="12">
        <f t="shared" si="421"/>
        <v>0</v>
      </c>
      <c r="BC143" s="12">
        <f t="shared" si="422"/>
        <v>0</v>
      </c>
      <c r="BD143" s="12">
        <v>0</v>
      </c>
      <c r="BE143" s="12">
        <v>0</v>
      </c>
    </row>
    <row r="144" spans="1:57" ht="47.25" hidden="1" x14ac:dyDescent="0.25">
      <c r="A144" s="6" t="s">
        <v>101</v>
      </c>
      <c r="B144" s="6"/>
      <c r="C144" s="6"/>
      <c r="D144" s="39"/>
      <c r="E144" s="9">
        <v>851</v>
      </c>
      <c r="F144" s="10" t="s">
        <v>40</v>
      </c>
      <c r="G144" s="10" t="s">
        <v>61</v>
      </c>
      <c r="H144" s="10" t="s">
        <v>108</v>
      </c>
      <c r="I144" s="11" t="s">
        <v>102</v>
      </c>
      <c r="J144" s="12">
        <f t="shared" si="434"/>
        <v>0</v>
      </c>
      <c r="K144" s="12">
        <f t="shared" si="434"/>
        <v>0</v>
      </c>
      <c r="L144" s="12">
        <f t="shared" si="434"/>
        <v>0</v>
      </c>
      <c r="M144" s="12">
        <f t="shared" si="434"/>
        <v>0</v>
      </c>
      <c r="N144" s="12">
        <f t="shared" si="434"/>
        <v>0</v>
      </c>
      <c r="O144" s="12">
        <f t="shared" si="434"/>
        <v>0</v>
      </c>
      <c r="P144" s="12">
        <f t="shared" si="434"/>
        <v>0</v>
      </c>
      <c r="Q144" s="12">
        <f t="shared" si="434"/>
        <v>0</v>
      </c>
      <c r="R144" s="12">
        <f t="shared" si="286"/>
        <v>0</v>
      </c>
      <c r="S144" s="12">
        <f t="shared" si="434"/>
        <v>0</v>
      </c>
      <c r="T144" s="12">
        <f t="shared" si="434"/>
        <v>0</v>
      </c>
      <c r="U144" s="12">
        <f t="shared" si="434"/>
        <v>0</v>
      </c>
      <c r="V144" s="12">
        <f t="shared" si="434"/>
        <v>0</v>
      </c>
      <c r="W144" s="12">
        <f t="shared" si="434"/>
        <v>0</v>
      </c>
      <c r="X144" s="12">
        <f t="shared" si="434"/>
        <v>0</v>
      </c>
      <c r="Y144" s="12">
        <f t="shared" si="434"/>
        <v>0</v>
      </c>
      <c r="Z144" s="12">
        <f t="shared" si="392"/>
        <v>0</v>
      </c>
      <c r="AA144" s="12">
        <f t="shared" si="287"/>
        <v>0</v>
      </c>
      <c r="AB144" s="12">
        <f t="shared" si="426"/>
        <v>0</v>
      </c>
      <c r="AC144" s="12">
        <f t="shared" si="427"/>
        <v>0</v>
      </c>
      <c r="AD144" s="12">
        <f t="shared" si="434"/>
        <v>0</v>
      </c>
      <c r="AE144" s="12">
        <f t="shared" si="434"/>
        <v>0</v>
      </c>
      <c r="AF144" s="12">
        <f t="shared" si="434"/>
        <v>0</v>
      </c>
      <c r="AG144" s="12">
        <f t="shared" si="434"/>
        <v>0</v>
      </c>
      <c r="AH144" s="12">
        <f t="shared" si="393"/>
        <v>0</v>
      </c>
      <c r="AI144" s="12">
        <f t="shared" si="428"/>
        <v>0</v>
      </c>
      <c r="AJ144" s="12">
        <f t="shared" si="429"/>
        <v>0</v>
      </c>
      <c r="AK144" s="12">
        <f t="shared" si="430"/>
        <v>0</v>
      </c>
      <c r="AL144" s="12">
        <f t="shared" si="434"/>
        <v>0</v>
      </c>
      <c r="AM144" s="12">
        <f t="shared" si="434"/>
        <v>0</v>
      </c>
      <c r="AN144" s="12">
        <f t="shared" si="434"/>
        <v>0</v>
      </c>
      <c r="AO144" s="12">
        <f t="shared" si="434"/>
        <v>0</v>
      </c>
      <c r="AP144" s="12">
        <f t="shared" si="394"/>
        <v>0</v>
      </c>
      <c r="AQ144" s="12">
        <f t="shared" si="431"/>
        <v>0</v>
      </c>
      <c r="AR144" s="12">
        <f t="shared" si="432"/>
        <v>0</v>
      </c>
      <c r="AS144" s="12">
        <f t="shared" si="433"/>
        <v>0</v>
      </c>
      <c r="AT144" s="12">
        <f t="shared" si="434"/>
        <v>0</v>
      </c>
      <c r="AU144" s="12">
        <f t="shared" si="434"/>
        <v>0</v>
      </c>
      <c r="AV144" s="12">
        <f t="shared" si="434"/>
        <v>0</v>
      </c>
      <c r="AW144" s="12">
        <f t="shared" si="434"/>
        <v>0</v>
      </c>
      <c r="AX144" s="12">
        <f t="shared" si="395"/>
        <v>0</v>
      </c>
      <c r="AY144" s="12">
        <f t="shared" si="316"/>
        <v>0</v>
      </c>
      <c r="AZ144" s="12">
        <f t="shared" si="317"/>
        <v>0</v>
      </c>
      <c r="BA144" s="12">
        <f t="shared" si="318"/>
        <v>0</v>
      </c>
      <c r="BB144" s="12">
        <f t="shared" si="421"/>
        <v>0</v>
      </c>
      <c r="BC144" s="12">
        <f t="shared" si="422"/>
        <v>0</v>
      </c>
      <c r="BD144" s="12">
        <v>0</v>
      </c>
      <c r="BE144" s="12">
        <v>0</v>
      </c>
    </row>
    <row r="145" spans="1:57" hidden="1" x14ac:dyDescent="0.25">
      <c r="A145" s="6" t="s">
        <v>103</v>
      </c>
      <c r="B145" s="6"/>
      <c r="C145" s="6"/>
      <c r="D145" s="39"/>
      <c r="E145" s="9">
        <v>851</v>
      </c>
      <c r="F145" s="10" t="s">
        <v>40</v>
      </c>
      <c r="G145" s="10" t="s">
        <v>61</v>
      </c>
      <c r="H145" s="10" t="s">
        <v>108</v>
      </c>
      <c r="I145" s="11" t="s">
        <v>104</v>
      </c>
      <c r="J145" s="12">
        <v>0</v>
      </c>
      <c r="K145" s="12"/>
      <c r="L145" s="12">
        <f t="shared" si="300"/>
        <v>0</v>
      </c>
      <c r="M145" s="12"/>
      <c r="N145" s="12">
        <v>0</v>
      </c>
      <c r="O145" s="12"/>
      <c r="P145" s="12">
        <f t="shared" ref="P145" si="435">N145</f>
        <v>0</v>
      </c>
      <c r="Q145" s="12"/>
      <c r="R145" s="12">
        <f t="shared" si="286"/>
        <v>0</v>
      </c>
      <c r="S145" s="12"/>
      <c r="T145" s="12">
        <f t="shared" ref="T145" si="436">R145</f>
        <v>0</v>
      </c>
      <c r="U145" s="12"/>
      <c r="V145" s="12">
        <v>0</v>
      </c>
      <c r="W145" s="12"/>
      <c r="X145" s="12">
        <f t="shared" ref="X145" si="437">V145</f>
        <v>0</v>
      </c>
      <c r="Y145" s="12"/>
      <c r="Z145" s="12">
        <f t="shared" si="392"/>
        <v>0</v>
      </c>
      <c r="AA145" s="12">
        <f t="shared" si="287"/>
        <v>0</v>
      </c>
      <c r="AB145" s="12">
        <f t="shared" si="426"/>
        <v>0</v>
      </c>
      <c r="AC145" s="12">
        <f t="shared" si="427"/>
        <v>0</v>
      </c>
      <c r="AD145" s="12">
        <v>0</v>
      </c>
      <c r="AE145" s="12"/>
      <c r="AF145" s="12">
        <f t="shared" ref="AF145" si="438">AD145</f>
        <v>0</v>
      </c>
      <c r="AG145" s="12"/>
      <c r="AH145" s="12">
        <f t="shared" si="393"/>
        <v>0</v>
      </c>
      <c r="AI145" s="12">
        <f t="shared" si="428"/>
        <v>0</v>
      </c>
      <c r="AJ145" s="12">
        <f t="shared" si="429"/>
        <v>0</v>
      </c>
      <c r="AK145" s="12">
        <f t="shared" si="430"/>
        <v>0</v>
      </c>
      <c r="AL145" s="12">
        <v>0</v>
      </c>
      <c r="AM145" s="12"/>
      <c r="AN145" s="12">
        <f t="shared" ref="AN145" si="439">AL145</f>
        <v>0</v>
      </c>
      <c r="AO145" s="12"/>
      <c r="AP145" s="12">
        <f t="shared" si="394"/>
        <v>0</v>
      </c>
      <c r="AQ145" s="12">
        <f t="shared" si="431"/>
        <v>0</v>
      </c>
      <c r="AR145" s="12">
        <f t="shared" si="432"/>
        <v>0</v>
      </c>
      <c r="AS145" s="12">
        <f t="shared" si="433"/>
        <v>0</v>
      </c>
      <c r="AT145" s="12">
        <v>0</v>
      </c>
      <c r="AU145" s="12"/>
      <c r="AV145" s="12">
        <f t="shared" ref="AV145" si="440">AT145</f>
        <v>0</v>
      </c>
      <c r="AW145" s="12"/>
      <c r="AX145" s="12">
        <f t="shared" si="395"/>
        <v>0</v>
      </c>
      <c r="AY145" s="12">
        <f t="shared" si="316"/>
        <v>0</v>
      </c>
      <c r="AZ145" s="12">
        <f t="shared" si="317"/>
        <v>0</v>
      </c>
      <c r="BA145" s="12">
        <f t="shared" si="318"/>
        <v>0</v>
      </c>
      <c r="BB145" s="12">
        <f t="shared" si="421"/>
        <v>0</v>
      </c>
      <c r="BC145" s="12">
        <f t="shared" si="422"/>
        <v>0</v>
      </c>
      <c r="BD145" s="12">
        <v>0</v>
      </c>
      <c r="BE145" s="12">
        <v>0</v>
      </c>
    </row>
    <row r="146" spans="1:57" x14ac:dyDescent="0.25">
      <c r="A146" s="26" t="s">
        <v>112</v>
      </c>
      <c r="B146" s="27"/>
      <c r="C146" s="27"/>
      <c r="D146" s="27"/>
      <c r="E146" s="9">
        <v>851</v>
      </c>
      <c r="F146" s="28" t="s">
        <v>82</v>
      </c>
      <c r="G146" s="28"/>
      <c r="H146" s="28"/>
      <c r="I146" s="28"/>
      <c r="J146" s="29">
        <f t="shared" ref="J146:Q146" si="441">J147+J184</f>
        <v>18554530</v>
      </c>
      <c r="K146" s="29">
        <f t="shared" si="441"/>
        <v>98580</v>
      </c>
      <c r="L146" s="29">
        <f t="shared" si="441"/>
        <v>14655950</v>
      </c>
      <c r="M146" s="29">
        <f t="shared" si="441"/>
        <v>3800000</v>
      </c>
      <c r="N146" s="29">
        <f t="shared" si="441"/>
        <v>1593413</v>
      </c>
      <c r="O146" s="29">
        <f t="shared" si="441"/>
        <v>0</v>
      </c>
      <c r="P146" s="29">
        <f t="shared" si="441"/>
        <v>1593413</v>
      </c>
      <c r="Q146" s="29">
        <f t="shared" si="441"/>
        <v>0</v>
      </c>
      <c r="R146" s="12">
        <f t="shared" si="286"/>
        <v>20147943</v>
      </c>
      <c r="S146" s="29">
        <f>S147+S184</f>
        <v>98580</v>
      </c>
      <c r="T146" s="29">
        <f>T147+T184</f>
        <v>16249363</v>
      </c>
      <c r="U146" s="29">
        <f>U147+U184</f>
        <v>3800000</v>
      </c>
      <c r="V146" s="29">
        <f t="shared" ref="V146:Y146" si="442">V147+V184</f>
        <v>1944568</v>
      </c>
      <c r="W146" s="29">
        <f t="shared" si="442"/>
        <v>1918970</v>
      </c>
      <c r="X146" s="29">
        <f t="shared" si="442"/>
        <v>25598</v>
      </c>
      <c r="Y146" s="29">
        <f t="shared" si="442"/>
        <v>0</v>
      </c>
      <c r="Z146" s="12">
        <f t="shared" si="392"/>
        <v>22092511</v>
      </c>
      <c r="AA146" s="12">
        <f t="shared" si="287"/>
        <v>2017550</v>
      </c>
      <c r="AB146" s="12">
        <f t="shared" si="426"/>
        <v>16274961</v>
      </c>
      <c r="AC146" s="12">
        <f t="shared" si="427"/>
        <v>3800000</v>
      </c>
      <c r="AD146" s="29">
        <f t="shared" ref="AD146:AG146" si="443">AD147+AD184</f>
        <v>1000000</v>
      </c>
      <c r="AE146" s="29">
        <f t="shared" si="443"/>
        <v>850000</v>
      </c>
      <c r="AF146" s="29">
        <f t="shared" si="443"/>
        <v>150000</v>
      </c>
      <c r="AG146" s="29">
        <f t="shared" si="443"/>
        <v>0</v>
      </c>
      <c r="AH146" s="12">
        <f t="shared" si="393"/>
        <v>23092511</v>
      </c>
      <c r="AI146" s="12">
        <f t="shared" si="428"/>
        <v>2867550</v>
      </c>
      <c r="AJ146" s="12">
        <f t="shared" si="429"/>
        <v>16424961</v>
      </c>
      <c r="AK146" s="12">
        <f t="shared" si="430"/>
        <v>3800000</v>
      </c>
      <c r="AL146" s="29">
        <f t="shared" ref="AL146:AO146" si="444">AL147+AL184</f>
        <v>20250</v>
      </c>
      <c r="AM146" s="29">
        <f t="shared" si="444"/>
        <v>0</v>
      </c>
      <c r="AN146" s="29">
        <f t="shared" si="444"/>
        <v>20250</v>
      </c>
      <c r="AO146" s="29">
        <f t="shared" si="444"/>
        <v>0</v>
      </c>
      <c r="AP146" s="12">
        <f t="shared" si="394"/>
        <v>23112761</v>
      </c>
      <c r="AQ146" s="12">
        <f t="shared" si="431"/>
        <v>2867550</v>
      </c>
      <c r="AR146" s="12">
        <f t="shared" si="432"/>
        <v>16445211</v>
      </c>
      <c r="AS146" s="12">
        <f t="shared" si="433"/>
        <v>3800000</v>
      </c>
      <c r="AT146" s="29">
        <f t="shared" ref="AT146:AW146" si="445">AT147+AT184</f>
        <v>-705840</v>
      </c>
      <c r="AU146" s="29">
        <f t="shared" si="445"/>
        <v>-9540</v>
      </c>
      <c r="AV146" s="29">
        <f t="shared" si="445"/>
        <v>-696300</v>
      </c>
      <c r="AW146" s="29">
        <f t="shared" si="445"/>
        <v>0</v>
      </c>
      <c r="AX146" s="12">
        <f t="shared" si="395"/>
        <v>22406921</v>
      </c>
      <c r="AY146" s="12">
        <f t="shared" si="316"/>
        <v>2858010</v>
      </c>
      <c r="AZ146" s="12">
        <f t="shared" si="317"/>
        <v>15748911</v>
      </c>
      <c r="BA146" s="12">
        <f t="shared" si="318"/>
        <v>3800000</v>
      </c>
      <c r="BB146" s="12">
        <f t="shared" si="421"/>
        <v>0</v>
      </c>
      <c r="BC146" s="12">
        <f t="shared" si="422"/>
        <v>0</v>
      </c>
      <c r="BD146" s="12">
        <v>0</v>
      </c>
      <c r="BE146" s="12">
        <v>0</v>
      </c>
    </row>
    <row r="147" spans="1:57" x14ac:dyDescent="0.25">
      <c r="A147" s="26" t="s">
        <v>113</v>
      </c>
      <c r="B147" s="27"/>
      <c r="C147" s="27"/>
      <c r="D147" s="27"/>
      <c r="E147" s="9">
        <v>851</v>
      </c>
      <c r="F147" s="28" t="s">
        <v>82</v>
      </c>
      <c r="G147" s="28" t="s">
        <v>16</v>
      </c>
      <c r="H147" s="28"/>
      <c r="I147" s="28"/>
      <c r="J147" s="29">
        <f>J151+J156+J164+J167+J148+J159+J172+J175+J178</f>
        <v>18549530</v>
      </c>
      <c r="K147" s="29">
        <f t="shared" ref="K147:P147" si="446">K151+K156+K164+K167+K148+K159+K172+K175+K178</f>
        <v>98580</v>
      </c>
      <c r="L147" s="29">
        <f t="shared" si="446"/>
        <v>14650950</v>
      </c>
      <c r="M147" s="29">
        <f t="shared" si="446"/>
        <v>3800000</v>
      </c>
      <c r="N147" s="29">
        <f t="shared" si="446"/>
        <v>1593413</v>
      </c>
      <c r="O147" s="29">
        <f t="shared" si="446"/>
        <v>0</v>
      </c>
      <c r="P147" s="29">
        <f t="shared" si="446"/>
        <v>1593413</v>
      </c>
      <c r="Q147" s="29">
        <f t="shared" ref="Q147" si="447">Q151+Q156+Q164+Q167+Q148+Q159+Q172+Q175+Q178</f>
        <v>0</v>
      </c>
      <c r="R147" s="29">
        <f>R151+R156+R164+R167+R148+R159+R172+R175+R178+R181</f>
        <v>20142943</v>
      </c>
      <c r="S147" s="29">
        <f t="shared" ref="S147:AK147" si="448">S151+S156+S164+S167+S148+S159+S172+S175+S178+S181</f>
        <v>98580</v>
      </c>
      <c r="T147" s="29">
        <f t="shared" si="448"/>
        <v>16244363</v>
      </c>
      <c r="U147" s="29">
        <f t="shared" si="448"/>
        <v>3800000</v>
      </c>
      <c r="V147" s="29">
        <f t="shared" si="448"/>
        <v>1944568</v>
      </c>
      <c r="W147" s="29">
        <f t="shared" si="448"/>
        <v>1918970</v>
      </c>
      <c r="X147" s="29">
        <f t="shared" si="448"/>
        <v>25598</v>
      </c>
      <c r="Y147" s="29">
        <f t="shared" si="448"/>
        <v>0</v>
      </c>
      <c r="Z147" s="29">
        <f t="shared" si="448"/>
        <v>22087511</v>
      </c>
      <c r="AA147" s="29">
        <f t="shared" si="448"/>
        <v>2017550</v>
      </c>
      <c r="AB147" s="29">
        <f t="shared" si="448"/>
        <v>16269961</v>
      </c>
      <c r="AC147" s="29">
        <f t="shared" si="448"/>
        <v>3800000</v>
      </c>
      <c r="AD147" s="29">
        <f t="shared" si="448"/>
        <v>1000000</v>
      </c>
      <c r="AE147" s="29">
        <f t="shared" si="448"/>
        <v>850000</v>
      </c>
      <c r="AF147" s="29">
        <f t="shared" si="448"/>
        <v>150000</v>
      </c>
      <c r="AG147" s="29">
        <f t="shared" si="448"/>
        <v>0</v>
      </c>
      <c r="AH147" s="29">
        <f t="shared" si="448"/>
        <v>23087511</v>
      </c>
      <c r="AI147" s="29">
        <f t="shared" si="448"/>
        <v>2867550</v>
      </c>
      <c r="AJ147" s="29">
        <f t="shared" si="448"/>
        <v>16419961</v>
      </c>
      <c r="AK147" s="29">
        <f t="shared" si="448"/>
        <v>3800000</v>
      </c>
      <c r="AL147" s="29">
        <f t="shared" ref="AL147" si="449">AL151+AL156+AL164+AL167+AL148+AL159+AL172+AL175+AL178+AL181</f>
        <v>20250</v>
      </c>
      <c r="AM147" s="29">
        <f t="shared" ref="AM147" si="450">AM151+AM156+AM164+AM167+AM148+AM159+AM172+AM175+AM178+AM181</f>
        <v>0</v>
      </c>
      <c r="AN147" s="29">
        <f t="shared" ref="AN147" si="451">AN151+AN156+AN164+AN167+AN148+AN159+AN172+AN175+AN178+AN181</f>
        <v>20250</v>
      </c>
      <c r="AO147" s="29">
        <f t="shared" ref="AO147" si="452">AO151+AO156+AO164+AO167+AO148+AO159+AO172+AO175+AO178+AO181</f>
        <v>0</v>
      </c>
      <c r="AP147" s="29">
        <f t="shared" ref="AP147" si="453">AP151+AP156+AP164+AP167+AP148+AP159+AP172+AP175+AP178+AP181</f>
        <v>23107761</v>
      </c>
      <c r="AQ147" s="29">
        <f t="shared" ref="AQ147" si="454">AQ151+AQ156+AQ164+AQ167+AQ148+AQ159+AQ172+AQ175+AQ178+AQ181</f>
        <v>2867550</v>
      </c>
      <c r="AR147" s="29">
        <f t="shared" ref="AR147" si="455">AR151+AR156+AR164+AR167+AR148+AR159+AR172+AR175+AR178+AR181</f>
        <v>16440211</v>
      </c>
      <c r="AS147" s="29">
        <f t="shared" ref="AS147:AZ147" si="456">AS151+AS156+AS164+AS167+AS148+AS159+AS172+AS175+AS178+AS181</f>
        <v>3800000</v>
      </c>
      <c r="AT147" s="29">
        <f t="shared" si="456"/>
        <v>-705840</v>
      </c>
      <c r="AU147" s="29">
        <f t="shared" si="456"/>
        <v>-9540</v>
      </c>
      <c r="AV147" s="29">
        <f t="shared" si="456"/>
        <v>-696300</v>
      </c>
      <c r="AW147" s="29">
        <f t="shared" si="456"/>
        <v>0</v>
      </c>
      <c r="AX147" s="29">
        <f t="shared" si="456"/>
        <v>22401921</v>
      </c>
      <c r="AY147" s="29">
        <f t="shared" si="456"/>
        <v>2858010</v>
      </c>
      <c r="AZ147" s="29">
        <f t="shared" si="456"/>
        <v>15743911</v>
      </c>
      <c r="BA147" s="29">
        <f t="shared" ref="BA147" si="457">BA151+BA156+BA164+BA167+BA148+BA159+BA172+BA175+BA178+BA181</f>
        <v>3800000</v>
      </c>
      <c r="BB147" s="12">
        <f t="shared" si="421"/>
        <v>0</v>
      </c>
      <c r="BC147" s="12">
        <f t="shared" si="422"/>
        <v>0</v>
      </c>
      <c r="BD147" s="12">
        <v>0</v>
      </c>
      <c r="BE147" s="12">
        <v>0</v>
      </c>
    </row>
    <row r="148" spans="1:57" ht="126" x14ac:dyDescent="0.25">
      <c r="A148" s="31" t="s">
        <v>123</v>
      </c>
      <c r="B148" s="6"/>
      <c r="C148" s="6"/>
      <c r="D148" s="6"/>
      <c r="E148" s="9">
        <v>851</v>
      </c>
      <c r="F148" s="11" t="s">
        <v>82</v>
      </c>
      <c r="G148" s="11" t="s">
        <v>16</v>
      </c>
      <c r="H148" s="11" t="s">
        <v>124</v>
      </c>
      <c r="I148" s="11"/>
      <c r="J148" s="12">
        <f t="shared" ref="J148:AW149" si="458">J149</f>
        <v>98580</v>
      </c>
      <c r="K148" s="12">
        <f t="shared" si="458"/>
        <v>98580</v>
      </c>
      <c r="L148" s="12">
        <f t="shared" si="458"/>
        <v>0</v>
      </c>
      <c r="M148" s="12">
        <f t="shared" si="458"/>
        <v>0</v>
      </c>
      <c r="N148" s="12">
        <f t="shared" si="458"/>
        <v>0</v>
      </c>
      <c r="O148" s="12">
        <f t="shared" si="458"/>
        <v>0</v>
      </c>
      <c r="P148" s="12">
        <f t="shared" si="458"/>
        <v>0</v>
      </c>
      <c r="Q148" s="12">
        <f t="shared" si="458"/>
        <v>0</v>
      </c>
      <c r="R148" s="12">
        <f t="shared" si="286"/>
        <v>98580</v>
      </c>
      <c r="S148" s="12">
        <f t="shared" si="458"/>
        <v>98580</v>
      </c>
      <c r="T148" s="12">
        <f t="shared" si="458"/>
        <v>0</v>
      </c>
      <c r="U148" s="12">
        <f t="shared" si="458"/>
        <v>0</v>
      </c>
      <c r="V148" s="12">
        <f t="shared" si="458"/>
        <v>0</v>
      </c>
      <c r="W148" s="12">
        <f t="shared" si="458"/>
        <v>0</v>
      </c>
      <c r="X148" s="12">
        <f t="shared" si="458"/>
        <v>0</v>
      </c>
      <c r="Y148" s="12">
        <f t="shared" si="458"/>
        <v>0</v>
      </c>
      <c r="Z148" s="12">
        <f t="shared" ref="Z148:Z163" si="459">R148+V148</f>
        <v>98580</v>
      </c>
      <c r="AA148" s="12">
        <f t="shared" si="287"/>
        <v>98580</v>
      </c>
      <c r="AB148" s="12">
        <f t="shared" si="426"/>
        <v>0</v>
      </c>
      <c r="AC148" s="12">
        <f t="shared" si="427"/>
        <v>0</v>
      </c>
      <c r="AD148" s="12">
        <f t="shared" si="458"/>
        <v>0</v>
      </c>
      <c r="AE148" s="12">
        <f t="shared" si="458"/>
        <v>0</v>
      </c>
      <c r="AF148" s="12">
        <f t="shared" si="458"/>
        <v>0</v>
      </c>
      <c r="AG148" s="12">
        <f t="shared" si="458"/>
        <v>0</v>
      </c>
      <c r="AH148" s="12">
        <f t="shared" ref="AH148:AH163" si="460">Z148+AD148</f>
        <v>98580</v>
      </c>
      <c r="AI148" s="12">
        <f t="shared" si="428"/>
        <v>98580</v>
      </c>
      <c r="AJ148" s="12">
        <f t="shared" si="429"/>
        <v>0</v>
      </c>
      <c r="AK148" s="12">
        <f t="shared" si="430"/>
        <v>0</v>
      </c>
      <c r="AL148" s="12">
        <f t="shared" si="458"/>
        <v>0</v>
      </c>
      <c r="AM148" s="12">
        <f t="shared" si="458"/>
        <v>0</v>
      </c>
      <c r="AN148" s="12">
        <f t="shared" si="458"/>
        <v>0</v>
      </c>
      <c r="AO148" s="12">
        <f t="shared" si="458"/>
        <v>0</v>
      </c>
      <c r="AP148" s="12">
        <f t="shared" ref="AP148:AP163" si="461">AH148+AL148</f>
        <v>98580</v>
      </c>
      <c r="AQ148" s="12">
        <f t="shared" ref="AQ148:AQ180" si="462">AI148+AM148</f>
        <v>98580</v>
      </c>
      <c r="AR148" s="12">
        <f t="shared" ref="AR148:AR180" si="463">AJ148+AN148</f>
        <v>0</v>
      </c>
      <c r="AS148" s="12">
        <f t="shared" ref="AS148:AS180" si="464">AK148+AO148</f>
        <v>0</v>
      </c>
      <c r="AT148" s="12">
        <f t="shared" si="458"/>
        <v>-9540</v>
      </c>
      <c r="AU148" s="12">
        <f t="shared" si="458"/>
        <v>-9540</v>
      </c>
      <c r="AV148" s="12">
        <f t="shared" si="458"/>
        <v>0</v>
      </c>
      <c r="AW148" s="12">
        <f t="shared" si="458"/>
        <v>0</v>
      </c>
      <c r="AX148" s="12">
        <f t="shared" ref="AX148:AX163" si="465">AP148+AT148</f>
        <v>89040</v>
      </c>
      <c r="AY148" s="12">
        <f t="shared" ref="AY148:AY180" si="466">AQ148+AU148</f>
        <v>89040</v>
      </c>
      <c r="AZ148" s="12">
        <f t="shared" ref="AZ148:AZ180" si="467">AR148+AV148</f>
        <v>0</v>
      </c>
      <c r="BA148" s="12">
        <f t="shared" ref="BA148:BA180" si="468">AS148+AW148</f>
        <v>0</v>
      </c>
      <c r="BB148" s="12">
        <f t="shared" si="421"/>
        <v>0</v>
      </c>
      <c r="BC148" s="12">
        <f t="shared" si="422"/>
        <v>0</v>
      </c>
      <c r="BD148" s="12">
        <v>0</v>
      </c>
      <c r="BE148" s="12">
        <v>0</v>
      </c>
    </row>
    <row r="149" spans="1:57" ht="46.5" customHeight="1" x14ac:dyDescent="0.25">
      <c r="A149" s="6" t="s">
        <v>58</v>
      </c>
      <c r="B149" s="6"/>
      <c r="C149" s="6"/>
      <c r="D149" s="6"/>
      <c r="E149" s="9">
        <v>851</v>
      </c>
      <c r="F149" s="11" t="s">
        <v>82</v>
      </c>
      <c r="G149" s="11" t="s">
        <v>16</v>
      </c>
      <c r="H149" s="11" t="s">
        <v>124</v>
      </c>
      <c r="I149" s="11" t="s">
        <v>116</v>
      </c>
      <c r="J149" s="12">
        <f t="shared" si="458"/>
        <v>98580</v>
      </c>
      <c r="K149" s="12">
        <f t="shared" si="458"/>
        <v>98580</v>
      </c>
      <c r="L149" s="12">
        <f t="shared" si="458"/>
        <v>0</v>
      </c>
      <c r="M149" s="12">
        <f t="shared" si="458"/>
        <v>0</v>
      </c>
      <c r="N149" s="12">
        <f t="shared" si="458"/>
        <v>0</v>
      </c>
      <c r="O149" s="12">
        <f t="shared" si="458"/>
        <v>0</v>
      </c>
      <c r="P149" s="12">
        <f t="shared" si="458"/>
        <v>0</v>
      </c>
      <c r="Q149" s="12">
        <f t="shared" si="458"/>
        <v>0</v>
      </c>
      <c r="R149" s="12">
        <f t="shared" si="286"/>
        <v>98580</v>
      </c>
      <c r="S149" s="12">
        <f t="shared" si="458"/>
        <v>98580</v>
      </c>
      <c r="T149" s="12">
        <f t="shared" si="458"/>
        <v>0</v>
      </c>
      <c r="U149" s="12">
        <f t="shared" si="458"/>
        <v>0</v>
      </c>
      <c r="V149" s="12">
        <f t="shared" si="458"/>
        <v>0</v>
      </c>
      <c r="W149" s="12">
        <f t="shared" si="458"/>
        <v>0</v>
      </c>
      <c r="X149" s="12">
        <f t="shared" si="458"/>
        <v>0</v>
      </c>
      <c r="Y149" s="12">
        <f t="shared" si="458"/>
        <v>0</v>
      </c>
      <c r="Z149" s="12">
        <f t="shared" si="459"/>
        <v>98580</v>
      </c>
      <c r="AA149" s="12">
        <f t="shared" si="287"/>
        <v>98580</v>
      </c>
      <c r="AB149" s="12">
        <f t="shared" si="426"/>
        <v>0</v>
      </c>
      <c r="AC149" s="12">
        <f t="shared" si="427"/>
        <v>0</v>
      </c>
      <c r="AD149" s="12">
        <f t="shared" si="458"/>
        <v>0</v>
      </c>
      <c r="AE149" s="12">
        <f t="shared" si="458"/>
        <v>0</v>
      </c>
      <c r="AF149" s="12">
        <f t="shared" si="458"/>
        <v>0</v>
      </c>
      <c r="AG149" s="12">
        <f t="shared" si="458"/>
        <v>0</v>
      </c>
      <c r="AH149" s="12">
        <f t="shared" si="460"/>
        <v>98580</v>
      </c>
      <c r="AI149" s="12">
        <f t="shared" si="428"/>
        <v>98580</v>
      </c>
      <c r="AJ149" s="12">
        <f t="shared" si="429"/>
        <v>0</v>
      </c>
      <c r="AK149" s="12">
        <f t="shared" si="430"/>
        <v>0</v>
      </c>
      <c r="AL149" s="12">
        <f t="shared" si="458"/>
        <v>0</v>
      </c>
      <c r="AM149" s="12">
        <f t="shared" si="458"/>
        <v>0</v>
      </c>
      <c r="AN149" s="12">
        <f t="shared" si="458"/>
        <v>0</v>
      </c>
      <c r="AO149" s="12">
        <f t="shared" si="458"/>
        <v>0</v>
      </c>
      <c r="AP149" s="12">
        <f t="shared" si="461"/>
        <v>98580</v>
      </c>
      <c r="AQ149" s="12">
        <f t="shared" si="462"/>
        <v>98580</v>
      </c>
      <c r="AR149" s="12">
        <f t="shared" si="463"/>
        <v>0</v>
      </c>
      <c r="AS149" s="12">
        <f t="shared" si="464"/>
        <v>0</v>
      </c>
      <c r="AT149" s="12">
        <f t="shared" si="458"/>
        <v>-9540</v>
      </c>
      <c r="AU149" s="12">
        <f t="shared" si="458"/>
        <v>-9540</v>
      </c>
      <c r="AV149" s="12">
        <f t="shared" si="458"/>
        <v>0</v>
      </c>
      <c r="AW149" s="12">
        <f t="shared" si="458"/>
        <v>0</v>
      </c>
      <c r="AX149" s="12">
        <f t="shared" si="465"/>
        <v>89040</v>
      </c>
      <c r="AY149" s="12">
        <f t="shared" si="466"/>
        <v>89040</v>
      </c>
      <c r="AZ149" s="12">
        <f t="shared" si="467"/>
        <v>0</v>
      </c>
      <c r="BA149" s="12">
        <f t="shared" si="468"/>
        <v>0</v>
      </c>
      <c r="BB149" s="12">
        <f t="shared" si="421"/>
        <v>0</v>
      </c>
      <c r="BC149" s="12">
        <f t="shared" si="422"/>
        <v>0</v>
      </c>
      <c r="BD149" s="12">
        <v>0</v>
      </c>
      <c r="BE149" s="12">
        <v>0</v>
      </c>
    </row>
    <row r="150" spans="1:57" x14ac:dyDescent="0.25">
      <c r="A150" s="6" t="s">
        <v>117</v>
      </c>
      <c r="B150" s="6"/>
      <c r="C150" s="6"/>
      <c r="D150" s="6"/>
      <c r="E150" s="9">
        <v>851</v>
      </c>
      <c r="F150" s="11" t="s">
        <v>82</v>
      </c>
      <c r="G150" s="11" t="s">
        <v>16</v>
      </c>
      <c r="H150" s="11" t="s">
        <v>124</v>
      </c>
      <c r="I150" s="11" t="s">
        <v>118</v>
      </c>
      <c r="J150" s="12">
        <v>98580</v>
      </c>
      <c r="K150" s="12">
        <f>J150</f>
        <v>98580</v>
      </c>
      <c r="L150" s="12"/>
      <c r="M150" s="12"/>
      <c r="N150" s="12"/>
      <c r="O150" s="12">
        <f>N150</f>
        <v>0</v>
      </c>
      <c r="P150" s="12"/>
      <c r="Q150" s="12"/>
      <c r="R150" s="12">
        <f t="shared" si="286"/>
        <v>98580</v>
      </c>
      <c r="S150" s="12">
        <f>R150</f>
        <v>98580</v>
      </c>
      <c r="T150" s="12"/>
      <c r="U150" s="12"/>
      <c r="V150" s="12"/>
      <c r="W150" s="12">
        <f>V150</f>
        <v>0</v>
      </c>
      <c r="X150" s="12"/>
      <c r="Y150" s="12"/>
      <c r="Z150" s="12">
        <f t="shared" si="459"/>
        <v>98580</v>
      </c>
      <c r="AA150" s="12">
        <f t="shared" si="287"/>
        <v>98580</v>
      </c>
      <c r="AB150" s="12">
        <f t="shared" si="426"/>
        <v>0</v>
      </c>
      <c r="AC150" s="12">
        <f t="shared" si="427"/>
        <v>0</v>
      </c>
      <c r="AD150" s="12"/>
      <c r="AE150" s="12">
        <f>AD150</f>
        <v>0</v>
      </c>
      <c r="AF150" s="12"/>
      <c r="AG150" s="12"/>
      <c r="AH150" s="12">
        <f t="shared" si="460"/>
        <v>98580</v>
      </c>
      <c r="AI150" s="12">
        <f t="shared" si="428"/>
        <v>98580</v>
      </c>
      <c r="AJ150" s="12">
        <f t="shared" si="429"/>
        <v>0</v>
      </c>
      <c r="AK150" s="12">
        <f t="shared" si="430"/>
        <v>0</v>
      </c>
      <c r="AL150" s="12"/>
      <c r="AM150" s="12">
        <f>AL150</f>
        <v>0</v>
      </c>
      <c r="AN150" s="12"/>
      <c r="AO150" s="12"/>
      <c r="AP150" s="12">
        <f t="shared" si="461"/>
        <v>98580</v>
      </c>
      <c r="AQ150" s="12">
        <f t="shared" si="462"/>
        <v>98580</v>
      </c>
      <c r="AR150" s="12">
        <f t="shared" si="463"/>
        <v>0</v>
      </c>
      <c r="AS150" s="12">
        <f t="shared" si="464"/>
        <v>0</v>
      </c>
      <c r="AT150" s="12">
        <v>-9540</v>
      </c>
      <c r="AU150" s="12">
        <f>AT150</f>
        <v>-9540</v>
      </c>
      <c r="AV150" s="12"/>
      <c r="AW150" s="12"/>
      <c r="AX150" s="12">
        <f t="shared" si="465"/>
        <v>89040</v>
      </c>
      <c r="AY150" s="12">
        <f t="shared" si="466"/>
        <v>89040</v>
      </c>
      <c r="AZ150" s="12">
        <f t="shared" si="467"/>
        <v>0</v>
      </c>
      <c r="BA150" s="12">
        <f t="shared" si="468"/>
        <v>0</v>
      </c>
      <c r="BB150" s="12">
        <f t="shared" si="421"/>
        <v>0</v>
      </c>
      <c r="BC150" s="12">
        <f t="shared" si="422"/>
        <v>0</v>
      </c>
      <c r="BD150" s="12">
        <v>0</v>
      </c>
      <c r="BE150" s="12">
        <v>0</v>
      </c>
    </row>
    <row r="151" spans="1:57" x14ac:dyDescent="0.25">
      <c r="A151" s="31" t="s">
        <v>114</v>
      </c>
      <c r="B151" s="6"/>
      <c r="C151" s="6"/>
      <c r="D151" s="6"/>
      <c r="E151" s="9">
        <v>851</v>
      </c>
      <c r="F151" s="11" t="s">
        <v>82</v>
      </c>
      <c r="G151" s="11" t="s">
        <v>16</v>
      </c>
      <c r="H151" s="11" t="s">
        <v>115</v>
      </c>
      <c r="I151" s="11"/>
      <c r="J151" s="12">
        <f t="shared" ref="J151" si="469">J152+J154</f>
        <v>6889000</v>
      </c>
      <c r="K151" s="12">
        <f t="shared" ref="K151:N151" si="470">K152+K154</f>
        <v>0</v>
      </c>
      <c r="L151" s="12">
        <f t="shared" si="470"/>
        <v>6889000</v>
      </c>
      <c r="M151" s="12">
        <f t="shared" si="470"/>
        <v>0</v>
      </c>
      <c r="N151" s="12">
        <f t="shared" si="470"/>
        <v>0</v>
      </c>
      <c r="O151" s="12">
        <f t="shared" ref="O151:V151" si="471">O152+O154</f>
        <v>0</v>
      </c>
      <c r="P151" s="12">
        <f t="shared" si="471"/>
        <v>0</v>
      </c>
      <c r="Q151" s="12">
        <f t="shared" si="471"/>
        <v>0</v>
      </c>
      <c r="R151" s="12">
        <f t="shared" si="286"/>
        <v>6889000</v>
      </c>
      <c r="S151" s="12">
        <f t="shared" si="471"/>
        <v>0</v>
      </c>
      <c r="T151" s="12">
        <f t="shared" si="471"/>
        <v>6889000</v>
      </c>
      <c r="U151" s="12">
        <f t="shared" si="471"/>
        <v>0</v>
      </c>
      <c r="V151" s="12">
        <f t="shared" si="471"/>
        <v>0</v>
      </c>
      <c r="W151" s="12">
        <f t="shared" ref="W151:Y151" si="472">W152+W154</f>
        <v>0</v>
      </c>
      <c r="X151" s="12">
        <f t="shared" si="472"/>
        <v>0</v>
      </c>
      <c r="Y151" s="12">
        <f t="shared" si="472"/>
        <v>0</v>
      </c>
      <c r="Z151" s="12">
        <f t="shared" si="459"/>
        <v>6889000</v>
      </c>
      <c r="AA151" s="12">
        <f t="shared" si="287"/>
        <v>0</v>
      </c>
      <c r="AB151" s="12">
        <f t="shared" si="426"/>
        <v>6889000</v>
      </c>
      <c r="AC151" s="12">
        <f t="shared" si="427"/>
        <v>0</v>
      </c>
      <c r="AD151" s="12">
        <f t="shared" ref="AD151:AG151" si="473">AD152+AD154</f>
        <v>0</v>
      </c>
      <c r="AE151" s="12">
        <f t="shared" si="473"/>
        <v>0</v>
      </c>
      <c r="AF151" s="12">
        <f t="shared" si="473"/>
        <v>0</v>
      </c>
      <c r="AG151" s="12">
        <f t="shared" si="473"/>
        <v>0</v>
      </c>
      <c r="AH151" s="12">
        <f t="shared" si="460"/>
        <v>6889000</v>
      </c>
      <c r="AI151" s="12">
        <f t="shared" si="428"/>
        <v>0</v>
      </c>
      <c r="AJ151" s="12">
        <f t="shared" si="429"/>
        <v>6889000</v>
      </c>
      <c r="AK151" s="12">
        <f t="shared" si="430"/>
        <v>0</v>
      </c>
      <c r="AL151" s="12">
        <f t="shared" ref="AL151:AO151" si="474">AL152+AL154</f>
        <v>0</v>
      </c>
      <c r="AM151" s="12">
        <f t="shared" si="474"/>
        <v>0</v>
      </c>
      <c r="AN151" s="12">
        <f t="shared" si="474"/>
        <v>0</v>
      </c>
      <c r="AO151" s="12">
        <f t="shared" si="474"/>
        <v>0</v>
      </c>
      <c r="AP151" s="12">
        <f t="shared" si="461"/>
        <v>6889000</v>
      </c>
      <c r="AQ151" s="12">
        <f t="shared" si="462"/>
        <v>0</v>
      </c>
      <c r="AR151" s="12">
        <f t="shared" si="463"/>
        <v>6889000</v>
      </c>
      <c r="AS151" s="12">
        <f t="shared" si="464"/>
        <v>0</v>
      </c>
      <c r="AT151" s="12">
        <f t="shared" ref="AT151:AW151" si="475">AT152+AT154</f>
        <v>-30500</v>
      </c>
      <c r="AU151" s="12">
        <f t="shared" si="475"/>
        <v>0</v>
      </c>
      <c r="AV151" s="12">
        <f t="shared" si="475"/>
        <v>-30500</v>
      </c>
      <c r="AW151" s="12">
        <f t="shared" si="475"/>
        <v>0</v>
      </c>
      <c r="AX151" s="12">
        <f t="shared" si="465"/>
        <v>6858500</v>
      </c>
      <c r="AY151" s="12">
        <f t="shared" si="466"/>
        <v>0</v>
      </c>
      <c r="AZ151" s="12">
        <f t="shared" si="467"/>
        <v>6858500</v>
      </c>
      <c r="BA151" s="12">
        <f t="shared" si="468"/>
        <v>0</v>
      </c>
      <c r="BB151" s="12">
        <f t="shared" si="421"/>
        <v>0</v>
      </c>
      <c r="BC151" s="12">
        <f t="shared" si="422"/>
        <v>0</v>
      </c>
      <c r="BD151" s="12">
        <v>0</v>
      </c>
      <c r="BE151" s="12">
        <v>0</v>
      </c>
    </row>
    <row r="152" spans="1:57" ht="47.25" hidden="1" x14ac:dyDescent="0.25">
      <c r="A152" s="6" t="s">
        <v>27</v>
      </c>
      <c r="B152" s="6"/>
      <c r="C152" s="6"/>
      <c r="D152" s="6"/>
      <c r="E152" s="9">
        <v>851</v>
      </c>
      <c r="F152" s="11" t="s">
        <v>82</v>
      </c>
      <c r="G152" s="11" t="s">
        <v>16</v>
      </c>
      <c r="H152" s="11" t="s">
        <v>115</v>
      </c>
      <c r="I152" s="11" t="s">
        <v>28</v>
      </c>
      <c r="J152" s="12">
        <f t="shared" ref="J152:AW152" si="476">J153</f>
        <v>0</v>
      </c>
      <c r="K152" s="12">
        <f t="shared" si="476"/>
        <v>0</v>
      </c>
      <c r="L152" s="12">
        <f t="shared" si="476"/>
        <v>0</v>
      </c>
      <c r="M152" s="12">
        <f t="shared" si="476"/>
        <v>0</v>
      </c>
      <c r="N152" s="12">
        <f t="shared" si="476"/>
        <v>0</v>
      </c>
      <c r="O152" s="12">
        <f t="shared" si="476"/>
        <v>0</v>
      </c>
      <c r="P152" s="12">
        <f t="shared" si="476"/>
        <v>0</v>
      </c>
      <c r="Q152" s="12">
        <f t="shared" si="476"/>
        <v>0</v>
      </c>
      <c r="R152" s="12">
        <f t="shared" si="286"/>
        <v>0</v>
      </c>
      <c r="S152" s="12">
        <f t="shared" si="476"/>
        <v>0</v>
      </c>
      <c r="T152" s="12">
        <f t="shared" si="476"/>
        <v>0</v>
      </c>
      <c r="U152" s="12">
        <f t="shared" si="476"/>
        <v>0</v>
      </c>
      <c r="V152" s="12">
        <f t="shared" si="476"/>
        <v>0</v>
      </c>
      <c r="W152" s="12">
        <f t="shared" si="476"/>
        <v>0</v>
      </c>
      <c r="X152" s="12">
        <f t="shared" si="476"/>
        <v>0</v>
      </c>
      <c r="Y152" s="12">
        <f t="shared" si="476"/>
        <v>0</v>
      </c>
      <c r="Z152" s="12">
        <f t="shared" si="459"/>
        <v>0</v>
      </c>
      <c r="AA152" s="12">
        <f t="shared" si="287"/>
        <v>0</v>
      </c>
      <c r="AB152" s="12">
        <f t="shared" si="426"/>
        <v>0</v>
      </c>
      <c r="AC152" s="12">
        <f t="shared" si="427"/>
        <v>0</v>
      </c>
      <c r="AD152" s="12">
        <f t="shared" si="476"/>
        <v>0</v>
      </c>
      <c r="AE152" s="12">
        <f t="shared" si="476"/>
        <v>0</v>
      </c>
      <c r="AF152" s="12">
        <f t="shared" si="476"/>
        <v>0</v>
      </c>
      <c r="AG152" s="12">
        <f t="shared" si="476"/>
        <v>0</v>
      </c>
      <c r="AH152" s="12">
        <f t="shared" si="460"/>
        <v>0</v>
      </c>
      <c r="AI152" s="12">
        <f t="shared" si="428"/>
        <v>0</v>
      </c>
      <c r="AJ152" s="12">
        <f t="shared" si="429"/>
        <v>0</v>
      </c>
      <c r="AK152" s="12">
        <f t="shared" si="430"/>
        <v>0</v>
      </c>
      <c r="AL152" s="12">
        <f t="shared" si="476"/>
        <v>0</v>
      </c>
      <c r="AM152" s="12">
        <f t="shared" si="476"/>
        <v>0</v>
      </c>
      <c r="AN152" s="12">
        <f t="shared" si="476"/>
        <v>0</v>
      </c>
      <c r="AO152" s="12">
        <f t="shared" si="476"/>
        <v>0</v>
      </c>
      <c r="AP152" s="12">
        <f t="shared" si="461"/>
        <v>0</v>
      </c>
      <c r="AQ152" s="12">
        <f t="shared" si="462"/>
        <v>0</v>
      </c>
      <c r="AR152" s="12">
        <f t="shared" si="463"/>
        <v>0</v>
      </c>
      <c r="AS152" s="12">
        <f t="shared" si="464"/>
        <v>0</v>
      </c>
      <c r="AT152" s="12">
        <f t="shared" si="476"/>
        <v>0</v>
      </c>
      <c r="AU152" s="12">
        <f t="shared" si="476"/>
        <v>0</v>
      </c>
      <c r="AV152" s="12">
        <f t="shared" si="476"/>
        <v>0</v>
      </c>
      <c r="AW152" s="12">
        <f t="shared" si="476"/>
        <v>0</v>
      </c>
      <c r="AX152" s="12">
        <f t="shared" si="465"/>
        <v>0</v>
      </c>
      <c r="AY152" s="12">
        <f t="shared" si="466"/>
        <v>0</v>
      </c>
      <c r="AZ152" s="12">
        <f t="shared" si="467"/>
        <v>0</v>
      </c>
      <c r="BA152" s="12">
        <f t="shared" si="468"/>
        <v>0</v>
      </c>
      <c r="BB152" s="12">
        <f t="shared" si="421"/>
        <v>0</v>
      </c>
      <c r="BC152" s="12">
        <f t="shared" si="422"/>
        <v>0</v>
      </c>
      <c r="BD152" s="12">
        <v>0</v>
      </c>
      <c r="BE152" s="12">
        <v>0</v>
      </c>
    </row>
    <row r="153" spans="1:57" ht="47.25" hidden="1" x14ac:dyDescent="0.25">
      <c r="A153" s="6" t="s">
        <v>14</v>
      </c>
      <c r="B153" s="6"/>
      <c r="C153" s="6"/>
      <c r="D153" s="6"/>
      <c r="E153" s="9">
        <v>851</v>
      </c>
      <c r="F153" s="11" t="s">
        <v>82</v>
      </c>
      <c r="G153" s="11" t="s">
        <v>16</v>
      </c>
      <c r="H153" s="11" t="s">
        <v>115</v>
      </c>
      <c r="I153" s="11" t="s">
        <v>29</v>
      </c>
      <c r="J153" s="12"/>
      <c r="K153" s="12"/>
      <c r="L153" s="12">
        <f t="shared" si="300"/>
        <v>0</v>
      </c>
      <c r="M153" s="12"/>
      <c r="N153" s="12"/>
      <c r="O153" s="12"/>
      <c r="P153" s="12">
        <f t="shared" ref="P153" si="477">N153</f>
        <v>0</v>
      </c>
      <c r="Q153" s="12"/>
      <c r="R153" s="12">
        <f t="shared" si="286"/>
        <v>0</v>
      </c>
      <c r="S153" s="12"/>
      <c r="T153" s="12">
        <f t="shared" ref="T153" si="478">R153</f>
        <v>0</v>
      </c>
      <c r="U153" s="12"/>
      <c r="V153" s="12"/>
      <c r="W153" s="12"/>
      <c r="X153" s="12">
        <f t="shared" ref="X153" si="479">V153</f>
        <v>0</v>
      </c>
      <c r="Y153" s="12"/>
      <c r="Z153" s="12">
        <f t="shared" si="459"/>
        <v>0</v>
      </c>
      <c r="AA153" s="12">
        <f t="shared" si="287"/>
        <v>0</v>
      </c>
      <c r="AB153" s="12">
        <f t="shared" si="426"/>
        <v>0</v>
      </c>
      <c r="AC153" s="12">
        <f t="shared" si="427"/>
        <v>0</v>
      </c>
      <c r="AD153" s="12"/>
      <c r="AE153" s="12"/>
      <c r="AF153" s="12">
        <f t="shared" ref="AF153" si="480">AD153</f>
        <v>0</v>
      </c>
      <c r="AG153" s="12"/>
      <c r="AH153" s="12">
        <f t="shared" si="460"/>
        <v>0</v>
      </c>
      <c r="AI153" s="12">
        <f t="shared" si="428"/>
        <v>0</v>
      </c>
      <c r="AJ153" s="12">
        <f t="shared" si="429"/>
        <v>0</v>
      </c>
      <c r="AK153" s="12">
        <f t="shared" si="430"/>
        <v>0</v>
      </c>
      <c r="AL153" s="12"/>
      <c r="AM153" s="12"/>
      <c r="AN153" s="12">
        <f t="shared" ref="AN153" si="481">AL153</f>
        <v>0</v>
      </c>
      <c r="AO153" s="12"/>
      <c r="AP153" s="12">
        <f t="shared" si="461"/>
        <v>0</v>
      </c>
      <c r="AQ153" s="12">
        <f t="shared" si="462"/>
        <v>0</v>
      </c>
      <c r="AR153" s="12">
        <f t="shared" si="463"/>
        <v>0</v>
      </c>
      <c r="AS153" s="12">
        <f t="shared" si="464"/>
        <v>0</v>
      </c>
      <c r="AT153" s="12"/>
      <c r="AU153" s="12"/>
      <c r="AV153" s="12">
        <f t="shared" ref="AV153" si="482">AT153</f>
        <v>0</v>
      </c>
      <c r="AW153" s="12"/>
      <c r="AX153" s="12">
        <f t="shared" si="465"/>
        <v>0</v>
      </c>
      <c r="AY153" s="12">
        <f t="shared" si="466"/>
        <v>0</v>
      </c>
      <c r="AZ153" s="12">
        <f t="shared" si="467"/>
        <v>0</v>
      </c>
      <c r="BA153" s="12">
        <f t="shared" si="468"/>
        <v>0</v>
      </c>
      <c r="BB153" s="12">
        <f t="shared" si="421"/>
        <v>0</v>
      </c>
      <c r="BC153" s="12">
        <f t="shared" si="422"/>
        <v>0</v>
      </c>
      <c r="BD153" s="12">
        <v>0</v>
      </c>
      <c r="BE153" s="12">
        <v>0</v>
      </c>
    </row>
    <row r="154" spans="1:57" ht="48" customHeight="1" x14ac:dyDescent="0.25">
      <c r="A154" s="6" t="s">
        <v>58</v>
      </c>
      <c r="B154" s="27"/>
      <c r="C154" s="27"/>
      <c r="D154" s="27"/>
      <c r="E154" s="9">
        <v>851</v>
      </c>
      <c r="F154" s="11" t="s">
        <v>82</v>
      </c>
      <c r="G154" s="11" t="s">
        <v>16</v>
      </c>
      <c r="H154" s="11" t="s">
        <v>115</v>
      </c>
      <c r="I154" s="11" t="s">
        <v>116</v>
      </c>
      <c r="J154" s="12">
        <f t="shared" ref="J154:AW154" si="483">J155</f>
        <v>6889000</v>
      </c>
      <c r="K154" s="12">
        <f t="shared" si="483"/>
        <v>0</v>
      </c>
      <c r="L154" s="12">
        <f t="shared" si="483"/>
        <v>6889000</v>
      </c>
      <c r="M154" s="12">
        <f t="shared" si="483"/>
        <v>0</v>
      </c>
      <c r="N154" s="12">
        <f t="shared" si="483"/>
        <v>0</v>
      </c>
      <c r="O154" s="12">
        <f t="shared" si="483"/>
        <v>0</v>
      </c>
      <c r="P154" s="12">
        <f t="shared" si="483"/>
        <v>0</v>
      </c>
      <c r="Q154" s="12">
        <f t="shared" si="483"/>
        <v>0</v>
      </c>
      <c r="R154" s="12">
        <f t="shared" si="286"/>
        <v>6889000</v>
      </c>
      <c r="S154" s="12">
        <f t="shared" si="483"/>
        <v>0</v>
      </c>
      <c r="T154" s="12">
        <f t="shared" si="483"/>
        <v>6889000</v>
      </c>
      <c r="U154" s="12">
        <f t="shared" si="483"/>
        <v>0</v>
      </c>
      <c r="V154" s="12">
        <f t="shared" si="483"/>
        <v>0</v>
      </c>
      <c r="W154" s="12">
        <f t="shared" si="483"/>
        <v>0</v>
      </c>
      <c r="X154" s="12">
        <f t="shared" si="483"/>
        <v>0</v>
      </c>
      <c r="Y154" s="12">
        <f t="shared" si="483"/>
        <v>0</v>
      </c>
      <c r="Z154" s="12">
        <f t="shared" si="459"/>
        <v>6889000</v>
      </c>
      <c r="AA154" s="12">
        <f t="shared" si="287"/>
        <v>0</v>
      </c>
      <c r="AB154" s="12">
        <f t="shared" si="426"/>
        <v>6889000</v>
      </c>
      <c r="AC154" s="12">
        <f t="shared" si="427"/>
        <v>0</v>
      </c>
      <c r="AD154" s="12">
        <f t="shared" si="483"/>
        <v>0</v>
      </c>
      <c r="AE154" s="12">
        <f t="shared" si="483"/>
        <v>0</v>
      </c>
      <c r="AF154" s="12">
        <f t="shared" si="483"/>
        <v>0</v>
      </c>
      <c r="AG154" s="12">
        <f t="shared" si="483"/>
        <v>0</v>
      </c>
      <c r="AH154" s="12">
        <f t="shared" si="460"/>
        <v>6889000</v>
      </c>
      <c r="AI154" s="12">
        <f t="shared" si="428"/>
        <v>0</v>
      </c>
      <c r="AJ154" s="12">
        <f t="shared" si="429"/>
        <v>6889000</v>
      </c>
      <c r="AK154" s="12">
        <f t="shared" si="430"/>
        <v>0</v>
      </c>
      <c r="AL154" s="12">
        <f t="shared" si="483"/>
        <v>0</v>
      </c>
      <c r="AM154" s="12">
        <f t="shared" si="483"/>
        <v>0</v>
      </c>
      <c r="AN154" s="12">
        <f t="shared" si="483"/>
        <v>0</v>
      </c>
      <c r="AO154" s="12">
        <f t="shared" si="483"/>
        <v>0</v>
      </c>
      <c r="AP154" s="12">
        <f t="shared" si="461"/>
        <v>6889000</v>
      </c>
      <c r="AQ154" s="12">
        <f t="shared" si="462"/>
        <v>0</v>
      </c>
      <c r="AR154" s="12">
        <f t="shared" si="463"/>
        <v>6889000</v>
      </c>
      <c r="AS154" s="12">
        <f t="shared" si="464"/>
        <v>0</v>
      </c>
      <c r="AT154" s="12">
        <f t="shared" si="483"/>
        <v>-30500</v>
      </c>
      <c r="AU154" s="12">
        <f t="shared" si="483"/>
        <v>0</v>
      </c>
      <c r="AV154" s="12">
        <f t="shared" si="483"/>
        <v>-30500</v>
      </c>
      <c r="AW154" s="12">
        <f t="shared" si="483"/>
        <v>0</v>
      </c>
      <c r="AX154" s="12">
        <f t="shared" si="465"/>
        <v>6858500</v>
      </c>
      <c r="AY154" s="12">
        <f t="shared" si="466"/>
        <v>0</v>
      </c>
      <c r="AZ154" s="12">
        <f t="shared" si="467"/>
        <v>6858500</v>
      </c>
      <c r="BA154" s="12">
        <f t="shared" si="468"/>
        <v>0</v>
      </c>
      <c r="BB154" s="12">
        <f t="shared" si="421"/>
        <v>0</v>
      </c>
      <c r="BC154" s="12">
        <f t="shared" si="422"/>
        <v>0</v>
      </c>
      <c r="BD154" s="12">
        <v>0</v>
      </c>
      <c r="BE154" s="12">
        <v>0</v>
      </c>
    </row>
    <row r="155" spans="1:57" x14ac:dyDescent="0.25">
      <c r="A155" s="6" t="s">
        <v>117</v>
      </c>
      <c r="B155" s="27"/>
      <c r="C155" s="27"/>
      <c r="D155" s="27"/>
      <c r="E155" s="9">
        <v>851</v>
      </c>
      <c r="F155" s="11" t="s">
        <v>82</v>
      </c>
      <c r="G155" s="11" t="s">
        <v>16</v>
      </c>
      <c r="H155" s="11" t="s">
        <v>115</v>
      </c>
      <c r="I155" s="11" t="s">
        <v>118</v>
      </c>
      <c r="J155" s="12">
        <f>6889000</f>
        <v>6889000</v>
      </c>
      <c r="K155" s="12"/>
      <c r="L155" s="12">
        <f t="shared" si="300"/>
        <v>6889000</v>
      </c>
      <c r="M155" s="12"/>
      <c r="N155" s="12"/>
      <c r="O155" s="12"/>
      <c r="P155" s="12">
        <f t="shared" ref="P155" si="484">N155</f>
        <v>0</v>
      </c>
      <c r="Q155" s="12"/>
      <c r="R155" s="12">
        <f t="shared" si="286"/>
        <v>6889000</v>
      </c>
      <c r="S155" s="12"/>
      <c r="T155" s="12">
        <f t="shared" ref="T155" si="485">R155</f>
        <v>6889000</v>
      </c>
      <c r="U155" s="12"/>
      <c r="V155" s="12"/>
      <c r="W155" s="12"/>
      <c r="X155" s="12">
        <f t="shared" ref="X155" si="486">V155</f>
        <v>0</v>
      </c>
      <c r="Y155" s="12"/>
      <c r="Z155" s="12">
        <f t="shared" si="459"/>
        <v>6889000</v>
      </c>
      <c r="AA155" s="12">
        <f t="shared" si="287"/>
        <v>0</v>
      </c>
      <c r="AB155" s="12">
        <f t="shared" si="426"/>
        <v>6889000</v>
      </c>
      <c r="AC155" s="12">
        <f t="shared" si="427"/>
        <v>0</v>
      </c>
      <c r="AD155" s="12"/>
      <c r="AE155" s="12"/>
      <c r="AF155" s="12">
        <f t="shared" ref="AF155" si="487">AD155</f>
        <v>0</v>
      </c>
      <c r="AG155" s="12"/>
      <c r="AH155" s="12">
        <f t="shared" si="460"/>
        <v>6889000</v>
      </c>
      <c r="AI155" s="12">
        <f t="shared" si="428"/>
        <v>0</v>
      </c>
      <c r="AJ155" s="12">
        <f t="shared" si="429"/>
        <v>6889000</v>
      </c>
      <c r="AK155" s="12">
        <f t="shared" si="430"/>
        <v>0</v>
      </c>
      <c r="AL155" s="12"/>
      <c r="AM155" s="12"/>
      <c r="AN155" s="12">
        <f t="shared" ref="AN155" si="488">AL155</f>
        <v>0</v>
      </c>
      <c r="AO155" s="12"/>
      <c r="AP155" s="12">
        <f t="shared" si="461"/>
        <v>6889000</v>
      </c>
      <c r="AQ155" s="12">
        <f t="shared" si="462"/>
        <v>0</v>
      </c>
      <c r="AR155" s="12">
        <f t="shared" si="463"/>
        <v>6889000</v>
      </c>
      <c r="AS155" s="12">
        <f t="shared" si="464"/>
        <v>0</v>
      </c>
      <c r="AT155" s="12">
        <f>-60000+29500</f>
        <v>-30500</v>
      </c>
      <c r="AU155" s="12"/>
      <c r="AV155" s="12">
        <f t="shared" ref="AV155" si="489">AT155</f>
        <v>-30500</v>
      </c>
      <c r="AW155" s="12"/>
      <c r="AX155" s="12">
        <f t="shared" si="465"/>
        <v>6858500</v>
      </c>
      <c r="AY155" s="12">
        <f t="shared" si="466"/>
        <v>0</v>
      </c>
      <c r="AZ155" s="12">
        <f t="shared" si="467"/>
        <v>6858500</v>
      </c>
      <c r="BA155" s="12">
        <f t="shared" si="468"/>
        <v>0</v>
      </c>
      <c r="BB155" s="12">
        <f t="shared" si="421"/>
        <v>0</v>
      </c>
      <c r="BC155" s="12">
        <f t="shared" si="422"/>
        <v>0</v>
      </c>
      <c r="BD155" s="12">
        <v>0</v>
      </c>
      <c r="BE155" s="12">
        <v>0</v>
      </c>
    </row>
    <row r="156" spans="1:57" ht="31.5" x14ac:dyDescent="0.25">
      <c r="A156" s="31" t="s">
        <v>119</v>
      </c>
      <c r="B156" s="6"/>
      <c r="C156" s="6"/>
      <c r="D156" s="6"/>
      <c r="E156" s="9">
        <v>851</v>
      </c>
      <c r="F156" s="11" t="s">
        <v>82</v>
      </c>
      <c r="G156" s="11" t="s">
        <v>16</v>
      </c>
      <c r="H156" s="11" t="s">
        <v>120</v>
      </c>
      <c r="I156" s="11"/>
      <c r="J156" s="12">
        <f t="shared" ref="J156:AW157" si="490">J157</f>
        <v>7443400</v>
      </c>
      <c r="K156" s="12">
        <f t="shared" si="490"/>
        <v>0</v>
      </c>
      <c r="L156" s="12">
        <f t="shared" si="490"/>
        <v>7443400</v>
      </c>
      <c r="M156" s="12">
        <f t="shared" si="490"/>
        <v>0</v>
      </c>
      <c r="N156" s="12">
        <f t="shared" si="490"/>
        <v>0</v>
      </c>
      <c r="O156" s="12">
        <f t="shared" si="490"/>
        <v>0</v>
      </c>
      <c r="P156" s="12">
        <f t="shared" si="490"/>
        <v>0</v>
      </c>
      <c r="Q156" s="12">
        <f t="shared" si="490"/>
        <v>0</v>
      </c>
      <c r="R156" s="12">
        <f t="shared" si="286"/>
        <v>7443400</v>
      </c>
      <c r="S156" s="12">
        <f t="shared" si="490"/>
        <v>0</v>
      </c>
      <c r="T156" s="12">
        <f t="shared" si="490"/>
        <v>7443400</v>
      </c>
      <c r="U156" s="12">
        <f t="shared" si="490"/>
        <v>0</v>
      </c>
      <c r="V156" s="12">
        <f t="shared" si="490"/>
        <v>0</v>
      </c>
      <c r="W156" s="12">
        <f t="shared" si="490"/>
        <v>0</v>
      </c>
      <c r="X156" s="12">
        <f t="shared" si="490"/>
        <v>0</v>
      </c>
      <c r="Y156" s="12">
        <f t="shared" si="490"/>
        <v>0</v>
      </c>
      <c r="Z156" s="12">
        <f t="shared" si="459"/>
        <v>7443400</v>
      </c>
      <c r="AA156" s="12">
        <f t="shared" si="287"/>
        <v>0</v>
      </c>
      <c r="AB156" s="12">
        <f t="shared" si="426"/>
        <v>7443400</v>
      </c>
      <c r="AC156" s="12">
        <f t="shared" si="427"/>
        <v>0</v>
      </c>
      <c r="AD156" s="12">
        <f t="shared" si="490"/>
        <v>0</v>
      </c>
      <c r="AE156" s="12">
        <f t="shared" si="490"/>
        <v>0</v>
      </c>
      <c r="AF156" s="12">
        <f t="shared" si="490"/>
        <v>0</v>
      </c>
      <c r="AG156" s="12">
        <f t="shared" si="490"/>
        <v>0</v>
      </c>
      <c r="AH156" s="12">
        <f t="shared" si="460"/>
        <v>7443400</v>
      </c>
      <c r="AI156" s="12">
        <f t="shared" si="428"/>
        <v>0</v>
      </c>
      <c r="AJ156" s="12">
        <f t="shared" si="429"/>
        <v>7443400</v>
      </c>
      <c r="AK156" s="12">
        <f t="shared" si="430"/>
        <v>0</v>
      </c>
      <c r="AL156" s="12">
        <f t="shared" si="490"/>
        <v>0</v>
      </c>
      <c r="AM156" s="12">
        <f t="shared" si="490"/>
        <v>0</v>
      </c>
      <c r="AN156" s="12">
        <f t="shared" si="490"/>
        <v>0</v>
      </c>
      <c r="AO156" s="12">
        <f t="shared" si="490"/>
        <v>0</v>
      </c>
      <c r="AP156" s="12">
        <f t="shared" si="461"/>
        <v>7443400</v>
      </c>
      <c r="AQ156" s="12">
        <f t="shared" si="462"/>
        <v>0</v>
      </c>
      <c r="AR156" s="12">
        <f t="shared" si="463"/>
        <v>7443400</v>
      </c>
      <c r="AS156" s="12">
        <f t="shared" si="464"/>
        <v>0</v>
      </c>
      <c r="AT156" s="12">
        <f t="shared" si="490"/>
        <v>-260800</v>
      </c>
      <c r="AU156" s="12">
        <f t="shared" si="490"/>
        <v>0</v>
      </c>
      <c r="AV156" s="12">
        <f t="shared" si="490"/>
        <v>-260800</v>
      </c>
      <c r="AW156" s="12">
        <f t="shared" si="490"/>
        <v>0</v>
      </c>
      <c r="AX156" s="12">
        <f t="shared" si="465"/>
        <v>7182600</v>
      </c>
      <c r="AY156" s="12">
        <f t="shared" si="466"/>
        <v>0</v>
      </c>
      <c r="AZ156" s="12">
        <f t="shared" si="467"/>
        <v>7182600</v>
      </c>
      <c r="BA156" s="12">
        <f t="shared" si="468"/>
        <v>0</v>
      </c>
      <c r="BB156" s="12">
        <f t="shared" si="421"/>
        <v>0</v>
      </c>
      <c r="BC156" s="12">
        <f t="shared" si="422"/>
        <v>0</v>
      </c>
      <c r="BD156" s="12">
        <v>0</v>
      </c>
      <c r="BE156" s="12">
        <v>0</v>
      </c>
    </row>
    <row r="157" spans="1:57" ht="46.5" customHeight="1" x14ac:dyDescent="0.25">
      <c r="A157" s="6" t="s">
        <v>58</v>
      </c>
      <c r="B157" s="6"/>
      <c r="C157" s="6"/>
      <c r="D157" s="6"/>
      <c r="E157" s="9">
        <v>851</v>
      </c>
      <c r="F157" s="11" t="s">
        <v>82</v>
      </c>
      <c r="G157" s="11" t="s">
        <v>16</v>
      </c>
      <c r="H157" s="11" t="s">
        <v>120</v>
      </c>
      <c r="I157" s="33">
        <v>600</v>
      </c>
      <c r="J157" s="12">
        <f t="shared" si="490"/>
        <v>7443400</v>
      </c>
      <c r="K157" s="12">
        <f t="shared" si="490"/>
        <v>0</v>
      </c>
      <c r="L157" s="12">
        <f t="shared" si="490"/>
        <v>7443400</v>
      </c>
      <c r="M157" s="12">
        <f t="shared" si="490"/>
        <v>0</v>
      </c>
      <c r="N157" s="12">
        <f t="shared" si="490"/>
        <v>0</v>
      </c>
      <c r="O157" s="12">
        <f t="shared" si="490"/>
        <v>0</v>
      </c>
      <c r="P157" s="12">
        <f t="shared" si="490"/>
        <v>0</v>
      </c>
      <c r="Q157" s="12">
        <f t="shared" si="490"/>
        <v>0</v>
      </c>
      <c r="R157" s="12">
        <f t="shared" si="286"/>
        <v>7443400</v>
      </c>
      <c r="S157" s="12">
        <f t="shared" si="490"/>
        <v>0</v>
      </c>
      <c r="T157" s="12">
        <f t="shared" si="490"/>
        <v>7443400</v>
      </c>
      <c r="U157" s="12">
        <f t="shared" si="490"/>
        <v>0</v>
      </c>
      <c r="V157" s="12">
        <f t="shared" si="490"/>
        <v>0</v>
      </c>
      <c r="W157" s="12">
        <f t="shared" si="490"/>
        <v>0</v>
      </c>
      <c r="X157" s="12">
        <f t="shared" si="490"/>
        <v>0</v>
      </c>
      <c r="Y157" s="12">
        <f t="shared" si="490"/>
        <v>0</v>
      </c>
      <c r="Z157" s="12">
        <f t="shared" si="459"/>
        <v>7443400</v>
      </c>
      <c r="AA157" s="12">
        <f t="shared" si="287"/>
        <v>0</v>
      </c>
      <c r="AB157" s="12">
        <f t="shared" si="426"/>
        <v>7443400</v>
      </c>
      <c r="AC157" s="12">
        <f t="shared" si="427"/>
        <v>0</v>
      </c>
      <c r="AD157" s="12">
        <f t="shared" si="490"/>
        <v>0</v>
      </c>
      <c r="AE157" s="12">
        <f t="shared" si="490"/>
        <v>0</v>
      </c>
      <c r="AF157" s="12">
        <f t="shared" si="490"/>
        <v>0</v>
      </c>
      <c r="AG157" s="12">
        <f t="shared" si="490"/>
        <v>0</v>
      </c>
      <c r="AH157" s="12">
        <f t="shared" si="460"/>
        <v>7443400</v>
      </c>
      <c r="AI157" s="12">
        <f t="shared" si="428"/>
        <v>0</v>
      </c>
      <c r="AJ157" s="12">
        <f t="shared" si="429"/>
        <v>7443400</v>
      </c>
      <c r="AK157" s="12">
        <f t="shared" si="430"/>
        <v>0</v>
      </c>
      <c r="AL157" s="12">
        <f t="shared" si="490"/>
        <v>0</v>
      </c>
      <c r="AM157" s="12">
        <f t="shared" si="490"/>
        <v>0</v>
      </c>
      <c r="AN157" s="12">
        <f t="shared" si="490"/>
        <v>0</v>
      </c>
      <c r="AO157" s="12">
        <f t="shared" si="490"/>
        <v>0</v>
      </c>
      <c r="AP157" s="12">
        <f t="shared" si="461"/>
        <v>7443400</v>
      </c>
      <c r="AQ157" s="12">
        <f t="shared" si="462"/>
        <v>0</v>
      </c>
      <c r="AR157" s="12">
        <f t="shared" si="463"/>
        <v>7443400</v>
      </c>
      <c r="AS157" s="12">
        <f t="shared" si="464"/>
        <v>0</v>
      </c>
      <c r="AT157" s="12">
        <f t="shared" si="490"/>
        <v>-260800</v>
      </c>
      <c r="AU157" s="12">
        <f t="shared" si="490"/>
        <v>0</v>
      </c>
      <c r="AV157" s="12">
        <f t="shared" si="490"/>
        <v>-260800</v>
      </c>
      <c r="AW157" s="12">
        <f t="shared" si="490"/>
        <v>0</v>
      </c>
      <c r="AX157" s="12">
        <f t="shared" si="465"/>
        <v>7182600</v>
      </c>
      <c r="AY157" s="12">
        <f t="shared" si="466"/>
        <v>0</v>
      </c>
      <c r="AZ157" s="12">
        <f t="shared" si="467"/>
        <v>7182600</v>
      </c>
      <c r="BA157" s="12">
        <f t="shared" si="468"/>
        <v>0</v>
      </c>
      <c r="BB157" s="12">
        <f t="shared" si="421"/>
        <v>0</v>
      </c>
      <c r="BC157" s="12">
        <f t="shared" si="422"/>
        <v>0</v>
      </c>
      <c r="BD157" s="12">
        <v>0</v>
      </c>
      <c r="BE157" s="12">
        <v>0</v>
      </c>
    </row>
    <row r="158" spans="1:57" x14ac:dyDescent="0.25">
      <c r="A158" s="6" t="s">
        <v>117</v>
      </c>
      <c r="B158" s="6"/>
      <c r="C158" s="6"/>
      <c r="D158" s="6"/>
      <c r="E158" s="9">
        <v>851</v>
      </c>
      <c r="F158" s="11" t="s">
        <v>82</v>
      </c>
      <c r="G158" s="11" t="s">
        <v>16</v>
      </c>
      <c r="H158" s="11" t="s">
        <v>120</v>
      </c>
      <c r="I158" s="11" t="s">
        <v>118</v>
      </c>
      <c r="J158" s="12">
        <v>7443400</v>
      </c>
      <c r="K158" s="12"/>
      <c r="L158" s="12">
        <f t="shared" ref="L158:L163" si="491">J158</f>
        <v>7443400</v>
      </c>
      <c r="M158" s="12"/>
      <c r="N158" s="12"/>
      <c r="O158" s="12"/>
      <c r="P158" s="12">
        <f t="shared" ref="P158" si="492">N158</f>
        <v>0</v>
      </c>
      <c r="Q158" s="12"/>
      <c r="R158" s="12">
        <f t="shared" si="286"/>
        <v>7443400</v>
      </c>
      <c r="S158" s="12"/>
      <c r="T158" s="12">
        <f t="shared" ref="T158" si="493">R158</f>
        <v>7443400</v>
      </c>
      <c r="U158" s="12"/>
      <c r="V158" s="12"/>
      <c r="W158" s="12"/>
      <c r="X158" s="12">
        <f t="shared" ref="X158" si="494">V158</f>
        <v>0</v>
      </c>
      <c r="Y158" s="12"/>
      <c r="Z158" s="12">
        <f t="shared" si="459"/>
        <v>7443400</v>
      </c>
      <c r="AA158" s="12">
        <f t="shared" ref="AA158:AA224" si="495">S158+W158</f>
        <v>0</v>
      </c>
      <c r="AB158" s="12">
        <f t="shared" si="426"/>
        <v>7443400</v>
      </c>
      <c r="AC158" s="12">
        <f t="shared" si="427"/>
        <v>0</v>
      </c>
      <c r="AD158" s="12"/>
      <c r="AE158" s="12"/>
      <c r="AF158" s="12">
        <f t="shared" ref="AF158" si="496">AD158</f>
        <v>0</v>
      </c>
      <c r="AG158" s="12"/>
      <c r="AH158" s="12">
        <f t="shared" si="460"/>
        <v>7443400</v>
      </c>
      <c r="AI158" s="12">
        <f t="shared" si="428"/>
        <v>0</v>
      </c>
      <c r="AJ158" s="12">
        <f t="shared" si="429"/>
        <v>7443400</v>
      </c>
      <c r="AK158" s="12">
        <f t="shared" si="430"/>
        <v>0</v>
      </c>
      <c r="AL158" s="12"/>
      <c r="AM158" s="12"/>
      <c r="AN158" s="12">
        <f t="shared" ref="AN158" si="497">AL158</f>
        <v>0</v>
      </c>
      <c r="AO158" s="12"/>
      <c r="AP158" s="12">
        <f t="shared" si="461"/>
        <v>7443400</v>
      </c>
      <c r="AQ158" s="12">
        <f t="shared" si="462"/>
        <v>0</v>
      </c>
      <c r="AR158" s="12">
        <f t="shared" si="463"/>
        <v>7443400</v>
      </c>
      <c r="AS158" s="12">
        <f t="shared" si="464"/>
        <v>0</v>
      </c>
      <c r="AT158" s="12">
        <v>-260800</v>
      </c>
      <c r="AU158" s="12"/>
      <c r="AV158" s="12">
        <f t="shared" ref="AV158" si="498">AT158</f>
        <v>-260800</v>
      </c>
      <c r="AW158" s="12"/>
      <c r="AX158" s="12">
        <f t="shared" si="465"/>
        <v>7182600</v>
      </c>
      <c r="AY158" s="12">
        <f t="shared" si="466"/>
        <v>0</v>
      </c>
      <c r="AZ158" s="12">
        <f t="shared" si="467"/>
        <v>7182600</v>
      </c>
      <c r="BA158" s="12">
        <f t="shared" si="468"/>
        <v>0</v>
      </c>
      <c r="BB158" s="12">
        <f t="shared" si="421"/>
        <v>0</v>
      </c>
      <c r="BC158" s="12">
        <f t="shared" si="422"/>
        <v>0</v>
      </c>
      <c r="BD158" s="12">
        <v>0</v>
      </c>
      <c r="BE158" s="12">
        <v>0</v>
      </c>
    </row>
    <row r="159" spans="1:57" hidden="1" x14ac:dyDescent="0.25">
      <c r="A159" s="31" t="s">
        <v>125</v>
      </c>
      <c r="B159" s="6"/>
      <c r="C159" s="6"/>
      <c r="D159" s="6"/>
      <c r="E159" s="9">
        <v>851</v>
      </c>
      <c r="F159" s="11" t="s">
        <v>82</v>
      </c>
      <c r="G159" s="11" t="s">
        <v>16</v>
      </c>
      <c r="H159" s="11" t="s">
        <v>126</v>
      </c>
      <c r="I159" s="11"/>
      <c r="J159" s="12">
        <f t="shared" ref="J159" si="499">J160+J162</f>
        <v>318550</v>
      </c>
      <c r="K159" s="12">
        <f t="shared" ref="K159:N159" si="500">K160+K162</f>
        <v>0</v>
      </c>
      <c r="L159" s="12">
        <f t="shared" si="500"/>
        <v>318550</v>
      </c>
      <c r="M159" s="12">
        <f t="shared" si="500"/>
        <v>0</v>
      </c>
      <c r="N159" s="12">
        <f t="shared" si="500"/>
        <v>-4529</v>
      </c>
      <c r="O159" s="12">
        <f t="shared" ref="O159:V159" si="501">O160+O162</f>
        <v>0</v>
      </c>
      <c r="P159" s="12">
        <f t="shared" si="501"/>
        <v>-4529</v>
      </c>
      <c r="Q159" s="12">
        <f t="shared" si="501"/>
        <v>0</v>
      </c>
      <c r="R159" s="12">
        <f t="shared" si="286"/>
        <v>314021</v>
      </c>
      <c r="S159" s="12">
        <f t="shared" si="501"/>
        <v>0</v>
      </c>
      <c r="T159" s="12">
        <f t="shared" si="501"/>
        <v>314021</v>
      </c>
      <c r="U159" s="12">
        <f t="shared" si="501"/>
        <v>0</v>
      </c>
      <c r="V159" s="12">
        <f t="shared" si="501"/>
        <v>25598</v>
      </c>
      <c r="W159" s="12">
        <f t="shared" ref="W159:Y159" si="502">W160+W162</f>
        <v>0</v>
      </c>
      <c r="X159" s="12">
        <f t="shared" si="502"/>
        <v>25598</v>
      </c>
      <c r="Y159" s="12">
        <f t="shared" si="502"/>
        <v>0</v>
      </c>
      <c r="Z159" s="12">
        <f t="shared" si="459"/>
        <v>339619</v>
      </c>
      <c r="AA159" s="12">
        <f t="shared" si="495"/>
        <v>0</v>
      </c>
      <c r="AB159" s="12">
        <f t="shared" si="426"/>
        <v>339619</v>
      </c>
      <c r="AC159" s="12">
        <f t="shared" si="427"/>
        <v>0</v>
      </c>
      <c r="AD159" s="12">
        <f t="shared" ref="AD159:AG159" si="503">AD160+AD162</f>
        <v>0</v>
      </c>
      <c r="AE159" s="12">
        <f t="shared" si="503"/>
        <v>0</v>
      </c>
      <c r="AF159" s="12">
        <f t="shared" si="503"/>
        <v>0</v>
      </c>
      <c r="AG159" s="12">
        <f t="shared" si="503"/>
        <v>0</v>
      </c>
      <c r="AH159" s="12">
        <f t="shared" si="460"/>
        <v>339619</v>
      </c>
      <c r="AI159" s="12">
        <f t="shared" si="428"/>
        <v>0</v>
      </c>
      <c r="AJ159" s="12">
        <f t="shared" si="429"/>
        <v>339619</v>
      </c>
      <c r="AK159" s="12">
        <f t="shared" si="430"/>
        <v>0</v>
      </c>
      <c r="AL159" s="12">
        <f t="shared" ref="AL159:AO159" si="504">AL160+AL162</f>
        <v>20250</v>
      </c>
      <c r="AM159" s="12">
        <f t="shared" si="504"/>
        <v>0</v>
      </c>
      <c r="AN159" s="12">
        <f t="shared" si="504"/>
        <v>20250</v>
      </c>
      <c r="AO159" s="12">
        <f t="shared" si="504"/>
        <v>0</v>
      </c>
      <c r="AP159" s="12">
        <f t="shared" si="461"/>
        <v>359869</v>
      </c>
      <c r="AQ159" s="12">
        <f t="shared" si="462"/>
        <v>0</v>
      </c>
      <c r="AR159" s="12">
        <f t="shared" si="463"/>
        <v>359869</v>
      </c>
      <c r="AS159" s="12">
        <f t="shared" si="464"/>
        <v>0</v>
      </c>
      <c r="AT159" s="12">
        <f t="shared" ref="AT159:AW159" si="505">AT160+AT162</f>
        <v>0</v>
      </c>
      <c r="AU159" s="12">
        <f t="shared" si="505"/>
        <v>0</v>
      </c>
      <c r="AV159" s="12">
        <f t="shared" si="505"/>
        <v>0</v>
      </c>
      <c r="AW159" s="12">
        <f t="shared" si="505"/>
        <v>0</v>
      </c>
      <c r="AX159" s="12">
        <f t="shared" si="465"/>
        <v>359869</v>
      </c>
      <c r="AY159" s="12">
        <f t="shared" si="466"/>
        <v>0</v>
      </c>
      <c r="AZ159" s="12">
        <f t="shared" si="467"/>
        <v>359869</v>
      </c>
      <c r="BA159" s="12">
        <f t="shared" si="468"/>
        <v>0</v>
      </c>
      <c r="BB159" s="12">
        <f t="shared" si="421"/>
        <v>0</v>
      </c>
      <c r="BC159" s="12">
        <f t="shared" si="422"/>
        <v>0</v>
      </c>
      <c r="BD159" s="12">
        <v>0</v>
      </c>
      <c r="BE159" s="12">
        <v>0</v>
      </c>
    </row>
    <row r="160" spans="1:57" ht="47.25" hidden="1" x14ac:dyDescent="0.25">
      <c r="A160" s="6" t="s">
        <v>27</v>
      </c>
      <c r="B160" s="4"/>
      <c r="C160" s="4"/>
      <c r="D160" s="4"/>
      <c r="E160" s="9">
        <v>851</v>
      </c>
      <c r="F160" s="11" t="s">
        <v>82</v>
      </c>
      <c r="G160" s="11" t="s">
        <v>16</v>
      </c>
      <c r="H160" s="11" t="s">
        <v>126</v>
      </c>
      <c r="I160" s="11" t="s">
        <v>28</v>
      </c>
      <c r="J160" s="12">
        <f t="shared" ref="J160:AW160" si="506">J161</f>
        <v>258550</v>
      </c>
      <c r="K160" s="12">
        <f t="shared" si="506"/>
        <v>0</v>
      </c>
      <c r="L160" s="12">
        <f t="shared" si="506"/>
        <v>258550</v>
      </c>
      <c r="M160" s="12">
        <f t="shared" si="506"/>
        <v>0</v>
      </c>
      <c r="N160" s="12">
        <f t="shared" si="506"/>
        <v>0</v>
      </c>
      <c r="O160" s="12">
        <f>O161</f>
        <v>0</v>
      </c>
      <c r="P160" s="12">
        <f t="shared" si="506"/>
        <v>0</v>
      </c>
      <c r="Q160" s="12">
        <f t="shared" si="506"/>
        <v>0</v>
      </c>
      <c r="R160" s="12">
        <f t="shared" si="286"/>
        <v>258550</v>
      </c>
      <c r="S160" s="12">
        <f t="shared" si="506"/>
        <v>0</v>
      </c>
      <c r="T160" s="12">
        <f t="shared" si="506"/>
        <v>258550</v>
      </c>
      <c r="U160" s="12">
        <f t="shared" si="506"/>
        <v>0</v>
      </c>
      <c r="V160" s="12">
        <f t="shared" si="506"/>
        <v>25598</v>
      </c>
      <c r="W160" s="12">
        <f>W161</f>
        <v>0</v>
      </c>
      <c r="X160" s="12">
        <f t="shared" si="506"/>
        <v>25598</v>
      </c>
      <c r="Y160" s="12">
        <f t="shared" si="506"/>
        <v>0</v>
      </c>
      <c r="Z160" s="12">
        <f t="shared" si="459"/>
        <v>284148</v>
      </c>
      <c r="AA160" s="12">
        <f t="shared" si="495"/>
        <v>0</v>
      </c>
      <c r="AB160" s="12">
        <f t="shared" si="426"/>
        <v>284148</v>
      </c>
      <c r="AC160" s="12">
        <f t="shared" si="427"/>
        <v>0</v>
      </c>
      <c r="AD160" s="12">
        <f t="shared" si="506"/>
        <v>0</v>
      </c>
      <c r="AE160" s="12">
        <f>AE161</f>
        <v>0</v>
      </c>
      <c r="AF160" s="12">
        <f t="shared" si="506"/>
        <v>0</v>
      </c>
      <c r="AG160" s="12">
        <f t="shared" si="506"/>
        <v>0</v>
      </c>
      <c r="AH160" s="12">
        <f t="shared" si="460"/>
        <v>284148</v>
      </c>
      <c r="AI160" s="12">
        <f t="shared" si="428"/>
        <v>0</v>
      </c>
      <c r="AJ160" s="12">
        <f t="shared" si="429"/>
        <v>284148</v>
      </c>
      <c r="AK160" s="12">
        <f t="shared" si="430"/>
        <v>0</v>
      </c>
      <c r="AL160" s="12">
        <f t="shared" si="506"/>
        <v>0</v>
      </c>
      <c r="AM160" s="12">
        <f>AM161</f>
        <v>0</v>
      </c>
      <c r="AN160" s="12">
        <f t="shared" si="506"/>
        <v>0</v>
      </c>
      <c r="AO160" s="12">
        <f t="shared" si="506"/>
        <v>0</v>
      </c>
      <c r="AP160" s="12">
        <f t="shared" si="461"/>
        <v>284148</v>
      </c>
      <c r="AQ160" s="12">
        <f t="shared" si="462"/>
        <v>0</v>
      </c>
      <c r="AR160" s="12">
        <f t="shared" si="463"/>
        <v>284148</v>
      </c>
      <c r="AS160" s="12">
        <f t="shared" si="464"/>
        <v>0</v>
      </c>
      <c r="AT160" s="12">
        <f t="shared" si="506"/>
        <v>0</v>
      </c>
      <c r="AU160" s="12">
        <f>AU161</f>
        <v>0</v>
      </c>
      <c r="AV160" s="12">
        <f t="shared" si="506"/>
        <v>0</v>
      </c>
      <c r="AW160" s="12">
        <f t="shared" si="506"/>
        <v>0</v>
      </c>
      <c r="AX160" s="12">
        <f t="shared" si="465"/>
        <v>284148</v>
      </c>
      <c r="AY160" s="12">
        <f t="shared" si="466"/>
        <v>0</v>
      </c>
      <c r="AZ160" s="12">
        <f t="shared" si="467"/>
        <v>284148</v>
      </c>
      <c r="BA160" s="12">
        <f t="shared" si="468"/>
        <v>0</v>
      </c>
      <c r="BB160" s="12">
        <f t="shared" si="421"/>
        <v>0</v>
      </c>
      <c r="BC160" s="12">
        <f t="shared" si="422"/>
        <v>0</v>
      </c>
      <c r="BD160" s="12">
        <v>0</v>
      </c>
      <c r="BE160" s="12">
        <v>0</v>
      </c>
    </row>
    <row r="161" spans="1:57" ht="47.25" hidden="1" x14ac:dyDescent="0.25">
      <c r="A161" s="6" t="s">
        <v>14</v>
      </c>
      <c r="B161" s="6"/>
      <c r="C161" s="6"/>
      <c r="D161" s="6"/>
      <c r="E161" s="9">
        <v>851</v>
      </c>
      <c r="F161" s="11" t="s">
        <v>82</v>
      </c>
      <c r="G161" s="11" t="s">
        <v>16</v>
      </c>
      <c r="H161" s="11" t="s">
        <v>126</v>
      </c>
      <c r="I161" s="11" t="s">
        <v>29</v>
      </c>
      <c r="J161" s="12">
        <v>258550</v>
      </c>
      <c r="K161" s="12"/>
      <c r="L161" s="12">
        <f t="shared" si="491"/>
        <v>258550</v>
      </c>
      <c r="M161" s="12"/>
      <c r="N161" s="12"/>
      <c r="O161" s="12"/>
      <c r="P161" s="12">
        <f t="shared" ref="P161" si="507">N161</f>
        <v>0</v>
      </c>
      <c r="Q161" s="12"/>
      <c r="R161" s="12">
        <f t="shared" si="286"/>
        <v>258550</v>
      </c>
      <c r="S161" s="12"/>
      <c r="T161" s="12">
        <f t="shared" ref="T161" si="508">R161</f>
        <v>258550</v>
      </c>
      <c r="U161" s="12"/>
      <c r="V161" s="12">
        <v>25598</v>
      </c>
      <c r="W161" s="12"/>
      <c r="X161" s="12">
        <f t="shared" ref="X161" si="509">V161</f>
        <v>25598</v>
      </c>
      <c r="Y161" s="12"/>
      <c r="Z161" s="12">
        <f t="shared" si="459"/>
        <v>284148</v>
      </c>
      <c r="AA161" s="12">
        <f t="shared" si="495"/>
        <v>0</v>
      </c>
      <c r="AB161" s="12">
        <f t="shared" si="426"/>
        <v>284148</v>
      </c>
      <c r="AC161" s="12">
        <f t="shared" si="427"/>
        <v>0</v>
      </c>
      <c r="AD161" s="12"/>
      <c r="AE161" s="12"/>
      <c r="AF161" s="12">
        <f t="shared" ref="AF161" si="510">AD161</f>
        <v>0</v>
      </c>
      <c r="AG161" s="12"/>
      <c r="AH161" s="12">
        <f t="shared" si="460"/>
        <v>284148</v>
      </c>
      <c r="AI161" s="12">
        <f t="shared" si="428"/>
        <v>0</v>
      </c>
      <c r="AJ161" s="12">
        <f t="shared" si="429"/>
        <v>284148</v>
      </c>
      <c r="AK161" s="12">
        <f t="shared" si="430"/>
        <v>0</v>
      </c>
      <c r="AL161" s="12"/>
      <c r="AM161" s="12"/>
      <c r="AN161" s="12">
        <f t="shared" ref="AN161" si="511">AL161</f>
        <v>0</v>
      </c>
      <c r="AO161" s="12"/>
      <c r="AP161" s="12">
        <f t="shared" si="461"/>
        <v>284148</v>
      </c>
      <c r="AQ161" s="12">
        <f t="shared" si="462"/>
        <v>0</v>
      </c>
      <c r="AR161" s="12">
        <f t="shared" si="463"/>
        <v>284148</v>
      </c>
      <c r="AS161" s="12">
        <f t="shared" si="464"/>
        <v>0</v>
      </c>
      <c r="AT161" s="12"/>
      <c r="AU161" s="12"/>
      <c r="AV161" s="12">
        <f t="shared" ref="AV161" si="512">AT161</f>
        <v>0</v>
      </c>
      <c r="AW161" s="12"/>
      <c r="AX161" s="12">
        <f t="shared" si="465"/>
        <v>284148</v>
      </c>
      <c r="AY161" s="12">
        <f t="shared" si="466"/>
        <v>0</v>
      </c>
      <c r="AZ161" s="12">
        <f t="shared" si="467"/>
        <v>284148</v>
      </c>
      <c r="BA161" s="12">
        <f t="shared" si="468"/>
        <v>0</v>
      </c>
      <c r="BB161" s="12">
        <f t="shared" si="421"/>
        <v>0</v>
      </c>
      <c r="BC161" s="12">
        <f t="shared" si="422"/>
        <v>0</v>
      </c>
      <c r="BD161" s="12">
        <v>0</v>
      </c>
      <c r="BE161" s="12">
        <v>0</v>
      </c>
    </row>
    <row r="162" spans="1:57" ht="63" hidden="1" x14ac:dyDescent="0.25">
      <c r="A162" s="6" t="s">
        <v>58</v>
      </c>
      <c r="B162" s="6"/>
      <c r="C162" s="6"/>
      <c r="D162" s="6"/>
      <c r="E162" s="9">
        <v>851</v>
      </c>
      <c r="F162" s="11" t="s">
        <v>82</v>
      </c>
      <c r="G162" s="11" t="s">
        <v>16</v>
      </c>
      <c r="H162" s="11" t="s">
        <v>126</v>
      </c>
      <c r="I162" s="11" t="s">
        <v>116</v>
      </c>
      <c r="J162" s="12">
        <f t="shared" ref="J162:AW162" si="513">J163</f>
        <v>60000</v>
      </c>
      <c r="K162" s="12">
        <f t="shared" si="513"/>
        <v>0</v>
      </c>
      <c r="L162" s="12">
        <f t="shared" si="513"/>
        <v>60000</v>
      </c>
      <c r="M162" s="12">
        <f t="shared" si="513"/>
        <v>0</v>
      </c>
      <c r="N162" s="12">
        <f t="shared" si="513"/>
        <v>-4529</v>
      </c>
      <c r="O162" s="12">
        <f t="shared" si="513"/>
        <v>0</v>
      </c>
      <c r="P162" s="12">
        <f t="shared" si="513"/>
        <v>-4529</v>
      </c>
      <c r="Q162" s="12">
        <f t="shared" si="513"/>
        <v>0</v>
      </c>
      <c r="R162" s="12">
        <f t="shared" si="286"/>
        <v>55471</v>
      </c>
      <c r="S162" s="12">
        <f t="shared" si="513"/>
        <v>0</v>
      </c>
      <c r="T162" s="12">
        <f t="shared" si="513"/>
        <v>55471</v>
      </c>
      <c r="U162" s="12">
        <f t="shared" si="513"/>
        <v>0</v>
      </c>
      <c r="V162" s="12">
        <f t="shared" si="513"/>
        <v>0</v>
      </c>
      <c r="W162" s="12">
        <f t="shared" si="513"/>
        <v>0</v>
      </c>
      <c r="X162" s="12">
        <f t="shared" si="513"/>
        <v>0</v>
      </c>
      <c r="Y162" s="12">
        <f t="shared" si="513"/>
        <v>0</v>
      </c>
      <c r="Z162" s="12">
        <f t="shared" si="459"/>
        <v>55471</v>
      </c>
      <c r="AA162" s="12">
        <f t="shared" si="495"/>
        <v>0</v>
      </c>
      <c r="AB162" s="12">
        <f t="shared" si="426"/>
        <v>55471</v>
      </c>
      <c r="AC162" s="12">
        <f t="shared" si="427"/>
        <v>0</v>
      </c>
      <c r="AD162" s="12">
        <f t="shared" si="513"/>
        <v>0</v>
      </c>
      <c r="AE162" s="12">
        <f t="shared" si="513"/>
        <v>0</v>
      </c>
      <c r="AF162" s="12">
        <f t="shared" si="513"/>
        <v>0</v>
      </c>
      <c r="AG162" s="12">
        <f t="shared" si="513"/>
        <v>0</v>
      </c>
      <c r="AH162" s="12">
        <f t="shared" si="460"/>
        <v>55471</v>
      </c>
      <c r="AI162" s="12">
        <f t="shared" si="428"/>
        <v>0</v>
      </c>
      <c r="AJ162" s="12">
        <f t="shared" si="429"/>
        <v>55471</v>
      </c>
      <c r="AK162" s="12">
        <f t="shared" si="430"/>
        <v>0</v>
      </c>
      <c r="AL162" s="12">
        <f t="shared" si="513"/>
        <v>20250</v>
      </c>
      <c r="AM162" s="12">
        <f t="shared" si="513"/>
        <v>0</v>
      </c>
      <c r="AN162" s="12">
        <f t="shared" si="513"/>
        <v>20250</v>
      </c>
      <c r="AO162" s="12">
        <f t="shared" si="513"/>
        <v>0</v>
      </c>
      <c r="AP162" s="12">
        <f t="shared" si="461"/>
        <v>75721</v>
      </c>
      <c r="AQ162" s="12">
        <f t="shared" si="462"/>
        <v>0</v>
      </c>
      <c r="AR162" s="12">
        <f t="shared" si="463"/>
        <v>75721</v>
      </c>
      <c r="AS162" s="12">
        <f t="shared" si="464"/>
        <v>0</v>
      </c>
      <c r="AT162" s="12">
        <f t="shared" si="513"/>
        <v>0</v>
      </c>
      <c r="AU162" s="12">
        <f t="shared" si="513"/>
        <v>0</v>
      </c>
      <c r="AV162" s="12">
        <f t="shared" si="513"/>
        <v>0</v>
      </c>
      <c r="AW162" s="12">
        <f t="shared" si="513"/>
        <v>0</v>
      </c>
      <c r="AX162" s="12">
        <f t="shared" si="465"/>
        <v>75721</v>
      </c>
      <c r="AY162" s="12">
        <f t="shared" si="466"/>
        <v>0</v>
      </c>
      <c r="AZ162" s="12">
        <f t="shared" si="467"/>
        <v>75721</v>
      </c>
      <c r="BA162" s="12">
        <f t="shared" si="468"/>
        <v>0</v>
      </c>
      <c r="BB162" s="12">
        <f t="shared" si="421"/>
        <v>0</v>
      </c>
      <c r="BC162" s="12">
        <f t="shared" si="422"/>
        <v>0</v>
      </c>
      <c r="BD162" s="12">
        <v>0</v>
      </c>
      <c r="BE162" s="12">
        <v>0</v>
      </c>
    </row>
    <row r="163" spans="1:57" hidden="1" x14ac:dyDescent="0.25">
      <c r="A163" s="6" t="s">
        <v>117</v>
      </c>
      <c r="B163" s="6"/>
      <c r="C163" s="6"/>
      <c r="D163" s="6"/>
      <c r="E163" s="9">
        <v>851</v>
      </c>
      <c r="F163" s="11" t="s">
        <v>82</v>
      </c>
      <c r="G163" s="11" t="s">
        <v>16</v>
      </c>
      <c r="H163" s="11" t="s">
        <v>126</v>
      </c>
      <c r="I163" s="11" t="s">
        <v>118</v>
      </c>
      <c r="J163" s="12">
        <v>60000</v>
      </c>
      <c r="K163" s="12"/>
      <c r="L163" s="12">
        <f t="shared" si="491"/>
        <v>60000</v>
      </c>
      <c r="M163" s="12"/>
      <c r="N163" s="12">
        <v>-4529</v>
      </c>
      <c r="O163" s="12"/>
      <c r="P163" s="12">
        <f t="shared" ref="P163" si="514">N163</f>
        <v>-4529</v>
      </c>
      <c r="Q163" s="12"/>
      <c r="R163" s="12">
        <f t="shared" ref="R163:R228" si="515">J163+N163</f>
        <v>55471</v>
      </c>
      <c r="S163" s="12"/>
      <c r="T163" s="12">
        <f t="shared" ref="T163" si="516">R163</f>
        <v>55471</v>
      </c>
      <c r="U163" s="12"/>
      <c r="V163" s="12"/>
      <c r="W163" s="12"/>
      <c r="X163" s="12">
        <f t="shared" ref="X163" si="517">V163</f>
        <v>0</v>
      </c>
      <c r="Y163" s="12"/>
      <c r="Z163" s="12">
        <f t="shared" si="459"/>
        <v>55471</v>
      </c>
      <c r="AA163" s="12">
        <f t="shared" si="495"/>
        <v>0</v>
      </c>
      <c r="AB163" s="12">
        <f t="shared" si="426"/>
        <v>55471</v>
      </c>
      <c r="AC163" s="12">
        <f t="shared" si="427"/>
        <v>0</v>
      </c>
      <c r="AD163" s="12"/>
      <c r="AE163" s="12"/>
      <c r="AF163" s="12">
        <f t="shared" ref="AF163" si="518">AD163</f>
        <v>0</v>
      </c>
      <c r="AG163" s="12"/>
      <c r="AH163" s="12">
        <f t="shared" si="460"/>
        <v>55471</v>
      </c>
      <c r="AI163" s="12">
        <f t="shared" si="428"/>
        <v>0</v>
      </c>
      <c r="AJ163" s="12">
        <f t="shared" si="429"/>
        <v>55471</v>
      </c>
      <c r="AK163" s="12">
        <f t="shared" si="430"/>
        <v>0</v>
      </c>
      <c r="AL163" s="12">
        <v>20250</v>
      </c>
      <c r="AM163" s="12"/>
      <c r="AN163" s="12">
        <f t="shared" ref="AN163" si="519">AL163</f>
        <v>20250</v>
      </c>
      <c r="AO163" s="12"/>
      <c r="AP163" s="12">
        <f t="shared" si="461"/>
        <v>75721</v>
      </c>
      <c r="AQ163" s="12">
        <f t="shared" si="462"/>
        <v>0</v>
      </c>
      <c r="AR163" s="12">
        <f t="shared" si="463"/>
        <v>75721</v>
      </c>
      <c r="AS163" s="12">
        <f t="shared" si="464"/>
        <v>0</v>
      </c>
      <c r="AT163" s="12"/>
      <c r="AU163" s="12"/>
      <c r="AV163" s="12">
        <f t="shared" ref="AV163" si="520">AT163</f>
        <v>0</v>
      </c>
      <c r="AW163" s="12"/>
      <c r="AX163" s="12">
        <f t="shared" si="465"/>
        <v>75721</v>
      </c>
      <c r="AY163" s="12">
        <f t="shared" si="466"/>
        <v>0</v>
      </c>
      <c r="AZ163" s="12">
        <f t="shared" si="467"/>
        <v>75721</v>
      </c>
      <c r="BA163" s="12">
        <f t="shared" si="468"/>
        <v>0</v>
      </c>
      <c r="BB163" s="12">
        <f t="shared" si="421"/>
        <v>0</v>
      </c>
      <c r="BC163" s="12">
        <f t="shared" si="422"/>
        <v>0</v>
      </c>
      <c r="BD163" s="12">
        <v>0</v>
      </c>
      <c r="BE163" s="12">
        <v>0</v>
      </c>
    </row>
    <row r="164" spans="1:57" ht="36" customHeight="1" x14ac:dyDescent="0.25">
      <c r="A164" s="8" t="s">
        <v>379</v>
      </c>
      <c r="B164" s="6"/>
      <c r="C164" s="6"/>
      <c r="D164" s="6"/>
      <c r="E164" s="9">
        <v>851</v>
      </c>
      <c r="F164" s="11" t="s">
        <v>82</v>
      </c>
      <c r="G164" s="11" t="s">
        <v>16</v>
      </c>
      <c r="H164" s="11" t="s">
        <v>380</v>
      </c>
      <c r="I164" s="11"/>
      <c r="J164" s="12">
        <f>J165</f>
        <v>0</v>
      </c>
      <c r="K164" s="12">
        <f t="shared" ref="K164:AX164" si="521">K165</f>
        <v>0</v>
      </c>
      <c r="L164" s="12">
        <f t="shared" si="521"/>
        <v>0</v>
      </c>
      <c r="M164" s="12">
        <f t="shared" si="521"/>
        <v>0</v>
      </c>
      <c r="N164" s="12">
        <f t="shared" si="521"/>
        <v>1500000</v>
      </c>
      <c r="O164" s="12">
        <f t="shared" si="521"/>
        <v>0</v>
      </c>
      <c r="P164" s="12">
        <f t="shared" si="521"/>
        <v>1500000</v>
      </c>
      <c r="Q164" s="12">
        <f t="shared" si="521"/>
        <v>0</v>
      </c>
      <c r="R164" s="12">
        <f t="shared" si="521"/>
        <v>1500000</v>
      </c>
      <c r="S164" s="12">
        <f t="shared" si="521"/>
        <v>0</v>
      </c>
      <c r="T164" s="12">
        <f t="shared" si="521"/>
        <v>1500000</v>
      </c>
      <c r="U164" s="12">
        <f t="shared" si="521"/>
        <v>0</v>
      </c>
      <c r="V164" s="12">
        <f t="shared" si="521"/>
        <v>0</v>
      </c>
      <c r="W164" s="12">
        <f t="shared" si="521"/>
        <v>0</v>
      </c>
      <c r="X164" s="12">
        <f t="shared" si="521"/>
        <v>0</v>
      </c>
      <c r="Y164" s="12">
        <f t="shared" si="521"/>
        <v>0</v>
      </c>
      <c r="Z164" s="12">
        <f t="shared" si="521"/>
        <v>1500000</v>
      </c>
      <c r="AA164" s="12">
        <f t="shared" si="495"/>
        <v>0</v>
      </c>
      <c r="AB164" s="12">
        <f t="shared" si="426"/>
        <v>1500000</v>
      </c>
      <c r="AC164" s="12">
        <f t="shared" si="427"/>
        <v>0</v>
      </c>
      <c r="AD164" s="12">
        <f t="shared" si="521"/>
        <v>0</v>
      </c>
      <c r="AE164" s="12">
        <f t="shared" si="521"/>
        <v>0</v>
      </c>
      <c r="AF164" s="12">
        <f t="shared" si="521"/>
        <v>0</v>
      </c>
      <c r="AG164" s="12">
        <f t="shared" si="521"/>
        <v>0</v>
      </c>
      <c r="AH164" s="12">
        <f t="shared" si="521"/>
        <v>1500000</v>
      </c>
      <c r="AI164" s="12">
        <f t="shared" si="428"/>
        <v>0</v>
      </c>
      <c r="AJ164" s="12">
        <f t="shared" si="429"/>
        <v>1500000</v>
      </c>
      <c r="AK164" s="12">
        <f t="shared" si="430"/>
        <v>0</v>
      </c>
      <c r="AL164" s="12">
        <f t="shared" si="521"/>
        <v>0</v>
      </c>
      <c r="AM164" s="12">
        <f t="shared" si="521"/>
        <v>0</v>
      </c>
      <c r="AN164" s="12">
        <f t="shared" si="521"/>
        <v>0</v>
      </c>
      <c r="AO164" s="12">
        <f t="shared" si="521"/>
        <v>0</v>
      </c>
      <c r="AP164" s="12">
        <f t="shared" si="521"/>
        <v>1500000</v>
      </c>
      <c r="AQ164" s="12">
        <f t="shared" si="462"/>
        <v>0</v>
      </c>
      <c r="AR164" s="12">
        <f t="shared" si="463"/>
        <v>1500000</v>
      </c>
      <c r="AS164" s="12">
        <f t="shared" si="464"/>
        <v>0</v>
      </c>
      <c r="AT164" s="12">
        <f t="shared" si="521"/>
        <v>-405000</v>
      </c>
      <c r="AU164" s="12">
        <f t="shared" si="521"/>
        <v>0</v>
      </c>
      <c r="AV164" s="12">
        <f t="shared" si="521"/>
        <v>-405000</v>
      </c>
      <c r="AW164" s="12">
        <f t="shared" si="521"/>
        <v>0</v>
      </c>
      <c r="AX164" s="12">
        <f t="shared" si="521"/>
        <v>1095000</v>
      </c>
      <c r="AY164" s="12">
        <f t="shared" si="466"/>
        <v>0</v>
      </c>
      <c r="AZ164" s="12">
        <f t="shared" si="467"/>
        <v>1095000</v>
      </c>
      <c r="BA164" s="12">
        <f t="shared" si="468"/>
        <v>0</v>
      </c>
      <c r="BB164" s="12">
        <f t="shared" si="421"/>
        <v>0</v>
      </c>
      <c r="BC164" s="12">
        <f t="shared" si="422"/>
        <v>0</v>
      </c>
      <c r="BD164" s="12">
        <v>0</v>
      </c>
      <c r="BE164" s="12">
        <v>0</v>
      </c>
    </row>
    <row r="165" spans="1:57" ht="47.25" x14ac:dyDescent="0.25">
      <c r="A165" s="6" t="s">
        <v>27</v>
      </c>
      <c r="B165" s="6"/>
      <c r="C165" s="6"/>
      <c r="D165" s="6"/>
      <c r="E165" s="9">
        <v>851</v>
      </c>
      <c r="F165" s="11" t="s">
        <v>82</v>
      </c>
      <c r="G165" s="11" t="s">
        <v>16</v>
      </c>
      <c r="H165" s="11" t="s">
        <v>380</v>
      </c>
      <c r="I165" s="11" t="s">
        <v>28</v>
      </c>
      <c r="J165" s="12">
        <f t="shared" ref="J165:AX165" si="522">J166</f>
        <v>0</v>
      </c>
      <c r="K165" s="12">
        <f t="shared" si="522"/>
        <v>0</v>
      </c>
      <c r="L165" s="12">
        <f t="shared" si="522"/>
        <v>0</v>
      </c>
      <c r="M165" s="12">
        <f t="shared" si="522"/>
        <v>0</v>
      </c>
      <c r="N165" s="12">
        <f t="shared" si="522"/>
        <v>1500000</v>
      </c>
      <c r="O165" s="12">
        <f t="shared" si="522"/>
        <v>0</v>
      </c>
      <c r="P165" s="12">
        <f t="shared" si="522"/>
        <v>1500000</v>
      </c>
      <c r="Q165" s="12">
        <f t="shared" si="522"/>
        <v>0</v>
      </c>
      <c r="R165" s="12">
        <f t="shared" si="522"/>
        <v>1500000</v>
      </c>
      <c r="S165" s="12">
        <f t="shared" si="522"/>
        <v>0</v>
      </c>
      <c r="T165" s="12">
        <f t="shared" si="522"/>
        <v>1500000</v>
      </c>
      <c r="U165" s="12">
        <f t="shared" si="522"/>
        <v>0</v>
      </c>
      <c r="V165" s="12">
        <f t="shared" si="522"/>
        <v>0</v>
      </c>
      <c r="W165" s="12">
        <f t="shared" si="522"/>
        <v>0</v>
      </c>
      <c r="X165" s="12">
        <f t="shared" si="522"/>
        <v>0</v>
      </c>
      <c r="Y165" s="12">
        <f t="shared" si="522"/>
        <v>0</v>
      </c>
      <c r="Z165" s="12">
        <f t="shared" si="522"/>
        <v>1500000</v>
      </c>
      <c r="AA165" s="12">
        <f t="shared" si="495"/>
        <v>0</v>
      </c>
      <c r="AB165" s="12">
        <f t="shared" si="426"/>
        <v>1500000</v>
      </c>
      <c r="AC165" s="12">
        <f t="shared" si="427"/>
        <v>0</v>
      </c>
      <c r="AD165" s="12">
        <f t="shared" si="522"/>
        <v>0</v>
      </c>
      <c r="AE165" s="12">
        <f t="shared" si="522"/>
        <v>0</v>
      </c>
      <c r="AF165" s="12">
        <f t="shared" si="522"/>
        <v>0</v>
      </c>
      <c r="AG165" s="12">
        <f t="shared" si="522"/>
        <v>0</v>
      </c>
      <c r="AH165" s="12">
        <f t="shared" si="522"/>
        <v>1500000</v>
      </c>
      <c r="AI165" s="12">
        <f t="shared" si="428"/>
        <v>0</v>
      </c>
      <c r="AJ165" s="12">
        <f t="shared" si="429"/>
        <v>1500000</v>
      </c>
      <c r="AK165" s="12">
        <f t="shared" si="430"/>
        <v>0</v>
      </c>
      <c r="AL165" s="12">
        <f t="shared" si="522"/>
        <v>0</v>
      </c>
      <c r="AM165" s="12">
        <f t="shared" si="522"/>
        <v>0</v>
      </c>
      <c r="AN165" s="12">
        <f t="shared" si="522"/>
        <v>0</v>
      </c>
      <c r="AO165" s="12">
        <f t="shared" si="522"/>
        <v>0</v>
      </c>
      <c r="AP165" s="12">
        <f t="shared" si="522"/>
        <v>1500000</v>
      </c>
      <c r="AQ165" s="12">
        <f t="shared" si="462"/>
        <v>0</v>
      </c>
      <c r="AR165" s="12">
        <f t="shared" si="463"/>
        <v>1500000</v>
      </c>
      <c r="AS165" s="12">
        <f t="shared" si="464"/>
        <v>0</v>
      </c>
      <c r="AT165" s="12">
        <f t="shared" si="522"/>
        <v>-405000</v>
      </c>
      <c r="AU165" s="12">
        <f t="shared" si="522"/>
        <v>0</v>
      </c>
      <c r="AV165" s="12">
        <f t="shared" si="522"/>
        <v>-405000</v>
      </c>
      <c r="AW165" s="12">
        <f t="shared" si="522"/>
        <v>0</v>
      </c>
      <c r="AX165" s="12">
        <f t="shared" si="522"/>
        <v>1095000</v>
      </c>
      <c r="AY165" s="12">
        <f t="shared" si="466"/>
        <v>0</v>
      </c>
      <c r="AZ165" s="12">
        <f t="shared" si="467"/>
        <v>1095000</v>
      </c>
      <c r="BA165" s="12">
        <f t="shared" si="468"/>
        <v>0</v>
      </c>
      <c r="BB165" s="12">
        <f t="shared" si="421"/>
        <v>0</v>
      </c>
      <c r="BC165" s="12">
        <f t="shared" si="422"/>
        <v>0</v>
      </c>
      <c r="BD165" s="12">
        <v>0</v>
      </c>
      <c r="BE165" s="12">
        <v>0</v>
      </c>
    </row>
    <row r="166" spans="1:57" ht="47.25" x14ac:dyDescent="0.25">
      <c r="A166" s="6" t="s">
        <v>14</v>
      </c>
      <c r="B166" s="6"/>
      <c r="C166" s="6"/>
      <c r="D166" s="6"/>
      <c r="E166" s="9">
        <v>851</v>
      </c>
      <c r="F166" s="11" t="s">
        <v>82</v>
      </c>
      <c r="G166" s="11" t="s">
        <v>16</v>
      </c>
      <c r="H166" s="11" t="s">
        <v>380</v>
      </c>
      <c r="I166" s="11" t="s">
        <v>29</v>
      </c>
      <c r="J166" s="12"/>
      <c r="K166" s="12"/>
      <c r="L166" s="12"/>
      <c r="M166" s="12"/>
      <c r="N166" s="12">
        <v>1500000</v>
      </c>
      <c r="O166" s="12"/>
      <c r="P166" s="12">
        <f>N166</f>
        <v>1500000</v>
      </c>
      <c r="Q166" s="12"/>
      <c r="R166" s="12">
        <f>J166+N166</f>
        <v>1500000</v>
      </c>
      <c r="S166" s="12"/>
      <c r="T166" s="12">
        <f>R166</f>
        <v>1500000</v>
      </c>
      <c r="U166" s="12"/>
      <c r="V166" s="12"/>
      <c r="W166" s="12"/>
      <c r="X166" s="12">
        <f>V166</f>
        <v>0</v>
      </c>
      <c r="Y166" s="12"/>
      <c r="Z166" s="12">
        <f>R166+V166</f>
        <v>1500000</v>
      </c>
      <c r="AA166" s="12">
        <f t="shared" si="495"/>
        <v>0</v>
      </c>
      <c r="AB166" s="12">
        <f t="shared" si="426"/>
        <v>1500000</v>
      </c>
      <c r="AC166" s="12">
        <f t="shared" si="427"/>
        <v>0</v>
      </c>
      <c r="AD166" s="12"/>
      <c r="AE166" s="12"/>
      <c r="AF166" s="12">
        <f>AD166</f>
        <v>0</v>
      </c>
      <c r="AG166" s="12"/>
      <c r="AH166" s="12">
        <f>Z166+AD166</f>
        <v>1500000</v>
      </c>
      <c r="AI166" s="12">
        <f t="shared" si="428"/>
        <v>0</v>
      </c>
      <c r="AJ166" s="12">
        <f t="shared" si="429"/>
        <v>1500000</v>
      </c>
      <c r="AK166" s="12">
        <f t="shared" si="430"/>
        <v>0</v>
      </c>
      <c r="AL166" s="12"/>
      <c r="AM166" s="12"/>
      <c r="AN166" s="12">
        <f>AL166</f>
        <v>0</v>
      </c>
      <c r="AO166" s="12"/>
      <c r="AP166" s="12">
        <f>AH166+AL166</f>
        <v>1500000</v>
      </c>
      <c r="AQ166" s="12">
        <f t="shared" si="462"/>
        <v>0</v>
      </c>
      <c r="AR166" s="12">
        <f t="shared" si="463"/>
        <v>1500000</v>
      </c>
      <c r="AS166" s="12">
        <f t="shared" si="464"/>
        <v>0</v>
      </c>
      <c r="AT166" s="12">
        <v>-405000</v>
      </c>
      <c r="AU166" s="12"/>
      <c r="AV166" s="12">
        <f>AT166</f>
        <v>-405000</v>
      </c>
      <c r="AW166" s="12"/>
      <c r="AX166" s="12">
        <f>AP166+AT166</f>
        <v>1095000</v>
      </c>
      <c r="AY166" s="12">
        <f t="shared" si="466"/>
        <v>0</v>
      </c>
      <c r="AZ166" s="12">
        <f t="shared" si="467"/>
        <v>1095000</v>
      </c>
      <c r="BA166" s="12">
        <f t="shared" si="468"/>
        <v>0</v>
      </c>
      <c r="BB166" s="12">
        <f t="shared" si="421"/>
        <v>0</v>
      </c>
      <c r="BC166" s="12">
        <f t="shared" si="422"/>
        <v>0</v>
      </c>
      <c r="BD166" s="12">
        <v>0</v>
      </c>
      <c r="BE166" s="12">
        <v>0</v>
      </c>
    </row>
    <row r="167" spans="1:57" ht="126" hidden="1" x14ac:dyDescent="0.25">
      <c r="A167" s="31" t="s">
        <v>121</v>
      </c>
      <c r="B167" s="6"/>
      <c r="C167" s="6"/>
      <c r="D167" s="6"/>
      <c r="E167" s="9">
        <v>851</v>
      </c>
      <c r="F167" s="11" t="s">
        <v>82</v>
      </c>
      <c r="G167" s="11" t="s">
        <v>16</v>
      </c>
      <c r="H167" s="11" t="s">
        <v>122</v>
      </c>
      <c r="I167" s="33"/>
      <c r="J167" s="12">
        <f>J168+J170</f>
        <v>3800000</v>
      </c>
      <c r="K167" s="12">
        <f t="shared" ref="K167:M167" si="523">K168+K170</f>
        <v>0</v>
      </c>
      <c r="L167" s="12">
        <f t="shared" si="523"/>
        <v>0</v>
      </c>
      <c r="M167" s="12">
        <f t="shared" si="523"/>
        <v>3800000</v>
      </c>
      <c r="N167" s="12">
        <f>N168+N170</f>
        <v>0</v>
      </c>
      <c r="O167" s="12">
        <f t="shared" ref="O167:Q167" si="524">O168+O170</f>
        <v>0</v>
      </c>
      <c r="P167" s="12">
        <f t="shared" si="524"/>
        <v>0</v>
      </c>
      <c r="Q167" s="12">
        <f t="shared" si="524"/>
        <v>0</v>
      </c>
      <c r="R167" s="12">
        <f t="shared" si="515"/>
        <v>3800000</v>
      </c>
      <c r="S167" s="12">
        <f t="shared" ref="S167:U167" si="525">S168+S170</f>
        <v>0</v>
      </c>
      <c r="T167" s="12">
        <f t="shared" si="525"/>
        <v>0</v>
      </c>
      <c r="U167" s="12">
        <f t="shared" si="525"/>
        <v>3800000</v>
      </c>
      <c r="V167" s="12">
        <f>V168+V170</f>
        <v>0</v>
      </c>
      <c r="W167" s="12">
        <f t="shared" ref="W167:Y167" si="526">W168+W170</f>
        <v>0</v>
      </c>
      <c r="X167" s="12">
        <f t="shared" si="526"/>
        <v>0</v>
      </c>
      <c r="Y167" s="12">
        <f t="shared" si="526"/>
        <v>0</v>
      </c>
      <c r="Z167" s="12">
        <f t="shared" ref="Z167:Z174" si="527">R167+V167</f>
        <v>3800000</v>
      </c>
      <c r="AA167" s="12">
        <f t="shared" si="495"/>
        <v>0</v>
      </c>
      <c r="AB167" s="12">
        <f t="shared" si="426"/>
        <v>0</v>
      </c>
      <c r="AC167" s="12">
        <f t="shared" si="427"/>
        <v>3800000</v>
      </c>
      <c r="AD167" s="12">
        <f>AD168+AD170</f>
        <v>0</v>
      </c>
      <c r="AE167" s="12">
        <f t="shared" ref="AE167:AG167" si="528">AE168+AE170</f>
        <v>0</v>
      </c>
      <c r="AF167" s="12">
        <f t="shared" si="528"/>
        <v>0</v>
      </c>
      <c r="AG167" s="12">
        <f t="shared" si="528"/>
        <v>0</v>
      </c>
      <c r="AH167" s="12">
        <f t="shared" ref="AH167:AH174" si="529">Z167+AD167</f>
        <v>3800000</v>
      </c>
      <c r="AI167" s="12">
        <f t="shared" si="428"/>
        <v>0</v>
      </c>
      <c r="AJ167" s="12">
        <f t="shared" si="429"/>
        <v>0</v>
      </c>
      <c r="AK167" s="12">
        <f t="shared" si="430"/>
        <v>3800000</v>
      </c>
      <c r="AL167" s="12">
        <f>AL168+AL170</f>
        <v>0</v>
      </c>
      <c r="AM167" s="12">
        <f t="shared" ref="AM167:AO167" si="530">AM168+AM170</f>
        <v>0</v>
      </c>
      <c r="AN167" s="12">
        <f t="shared" si="530"/>
        <v>0</v>
      </c>
      <c r="AO167" s="12">
        <f t="shared" si="530"/>
        <v>0</v>
      </c>
      <c r="AP167" s="12">
        <f t="shared" ref="AP167:AP174" si="531">AH167+AL167</f>
        <v>3800000</v>
      </c>
      <c r="AQ167" s="12">
        <f t="shared" si="462"/>
        <v>0</v>
      </c>
      <c r="AR167" s="12">
        <f t="shared" si="463"/>
        <v>0</v>
      </c>
      <c r="AS167" s="12">
        <f t="shared" si="464"/>
        <v>3800000</v>
      </c>
      <c r="AT167" s="12">
        <f>AT168+AT170</f>
        <v>0</v>
      </c>
      <c r="AU167" s="12">
        <f t="shared" ref="AU167:AW167" si="532">AU168+AU170</f>
        <v>0</v>
      </c>
      <c r="AV167" s="12">
        <f t="shared" si="532"/>
        <v>0</v>
      </c>
      <c r="AW167" s="12">
        <f t="shared" si="532"/>
        <v>0</v>
      </c>
      <c r="AX167" s="12">
        <f t="shared" ref="AX167:AX174" si="533">AP167+AT167</f>
        <v>3800000</v>
      </c>
      <c r="AY167" s="12">
        <f t="shared" si="466"/>
        <v>0</v>
      </c>
      <c r="AZ167" s="12">
        <f t="shared" si="467"/>
        <v>0</v>
      </c>
      <c r="BA167" s="12">
        <f t="shared" si="468"/>
        <v>3800000</v>
      </c>
      <c r="BB167" s="12">
        <f t="shared" si="421"/>
        <v>0</v>
      </c>
      <c r="BC167" s="12">
        <f t="shared" si="422"/>
        <v>0</v>
      </c>
      <c r="BD167" s="12">
        <v>0</v>
      </c>
      <c r="BE167" s="12">
        <v>0</v>
      </c>
    </row>
    <row r="168" spans="1:57" ht="47.25" hidden="1" x14ac:dyDescent="0.25">
      <c r="A168" s="6" t="s">
        <v>27</v>
      </c>
      <c r="B168" s="6"/>
      <c r="C168" s="6"/>
      <c r="D168" s="6"/>
      <c r="E168" s="9">
        <v>851</v>
      </c>
      <c r="F168" s="11" t="s">
        <v>82</v>
      </c>
      <c r="G168" s="11" t="s">
        <v>16</v>
      </c>
      <c r="H168" s="11" t="s">
        <v>122</v>
      </c>
      <c r="I168" s="33">
        <v>200</v>
      </c>
      <c r="J168" s="12">
        <f>J169</f>
        <v>355000</v>
      </c>
      <c r="K168" s="12">
        <f t="shared" ref="K168:Y168" si="534">K169</f>
        <v>0</v>
      </c>
      <c r="L168" s="12">
        <f t="shared" si="534"/>
        <v>0</v>
      </c>
      <c r="M168" s="12">
        <f t="shared" si="534"/>
        <v>355000</v>
      </c>
      <c r="N168" s="12">
        <f>N169</f>
        <v>0</v>
      </c>
      <c r="O168" s="12">
        <f t="shared" si="534"/>
        <v>0</v>
      </c>
      <c r="P168" s="12">
        <f t="shared" si="534"/>
        <v>0</v>
      </c>
      <c r="Q168" s="12">
        <f t="shared" si="534"/>
        <v>0</v>
      </c>
      <c r="R168" s="12">
        <f t="shared" si="515"/>
        <v>355000</v>
      </c>
      <c r="S168" s="12">
        <f t="shared" si="534"/>
        <v>0</v>
      </c>
      <c r="T168" s="12">
        <f t="shared" si="534"/>
        <v>0</v>
      </c>
      <c r="U168" s="12">
        <f t="shared" si="534"/>
        <v>355000</v>
      </c>
      <c r="V168" s="12">
        <f>V169</f>
        <v>0</v>
      </c>
      <c r="W168" s="12">
        <f t="shared" si="534"/>
        <v>0</v>
      </c>
      <c r="X168" s="12">
        <f t="shared" si="534"/>
        <v>0</v>
      </c>
      <c r="Y168" s="12">
        <f t="shared" si="534"/>
        <v>0</v>
      </c>
      <c r="Z168" s="12">
        <f t="shared" si="527"/>
        <v>355000</v>
      </c>
      <c r="AA168" s="12">
        <f t="shared" si="495"/>
        <v>0</v>
      </c>
      <c r="AB168" s="12">
        <f t="shared" si="426"/>
        <v>0</v>
      </c>
      <c r="AC168" s="12">
        <f t="shared" si="427"/>
        <v>355000</v>
      </c>
      <c r="AD168" s="12">
        <f>AD169</f>
        <v>0</v>
      </c>
      <c r="AE168" s="12">
        <f t="shared" ref="AE168:AG168" si="535">AE169</f>
        <v>0</v>
      </c>
      <c r="AF168" s="12">
        <f t="shared" si="535"/>
        <v>0</v>
      </c>
      <c r="AG168" s="12">
        <f t="shared" si="535"/>
        <v>0</v>
      </c>
      <c r="AH168" s="12">
        <f t="shared" si="529"/>
        <v>355000</v>
      </c>
      <c r="AI168" s="12">
        <f t="shared" si="428"/>
        <v>0</v>
      </c>
      <c r="AJ168" s="12">
        <f t="shared" si="429"/>
        <v>0</v>
      </c>
      <c r="AK168" s="12">
        <f t="shared" si="430"/>
        <v>355000</v>
      </c>
      <c r="AL168" s="12">
        <f>AL169</f>
        <v>0</v>
      </c>
      <c r="AM168" s="12">
        <f t="shared" ref="AM168:AO168" si="536">AM169</f>
        <v>0</v>
      </c>
      <c r="AN168" s="12">
        <f t="shared" si="536"/>
        <v>0</v>
      </c>
      <c r="AO168" s="12">
        <f t="shared" si="536"/>
        <v>0</v>
      </c>
      <c r="AP168" s="12">
        <f t="shared" si="531"/>
        <v>355000</v>
      </c>
      <c r="AQ168" s="12">
        <f t="shared" si="462"/>
        <v>0</v>
      </c>
      <c r="AR168" s="12">
        <f t="shared" si="463"/>
        <v>0</v>
      </c>
      <c r="AS168" s="12">
        <f t="shared" si="464"/>
        <v>355000</v>
      </c>
      <c r="AT168" s="12">
        <f>AT169</f>
        <v>0</v>
      </c>
      <c r="AU168" s="12">
        <f t="shared" ref="AU168:AW168" si="537">AU169</f>
        <v>0</v>
      </c>
      <c r="AV168" s="12">
        <f t="shared" si="537"/>
        <v>0</v>
      </c>
      <c r="AW168" s="12">
        <f t="shared" si="537"/>
        <v>0</v>
      </c>
      <c r="AX168" s="12">
        <f t="shared" si="533"/>
        <v>355000</v>
      </c>
      <c r="AY168" s="12">
        <f t="shared" si="466"/>
        <v>0</v>
      </c>
      <c r="AZ168" s="12">
        <f t="shared" si="467"/>
        <v>0</v>
      </c>
      <c r="BA168" s="12">
        <f t="shared" si="468"/>
        <v>355000</v>
      </c>
      <c r="BB168" s="12">
        <f t="shared" si="421"/>
        <v>0</v>
      </c>
      <c r="BC168" s="12">
        <f t="shared" si="422"/>
        <v>0</v>
      </c>
      <c r="BD168" s="12">
        <v>0</v>
      </c>
      <c r="BE168" s="12">
        <v>0</v>
      </c>
    </row>
    <row r="169" spans="1:57" ht="47.25" hidden="1" x14ac:dyDescent="0.25">
      <c r="A169" s="6" t="s">
        <v>14</v>
      </c>
      <c r="B169" s="6"/>
      <c r="C169" s="6"/>
      <c r="D169" s="6"/>
      <c r="E169" s="9">
        <v>851</v>
      </c>
      <c r="F169" s="11" t="s">
        <v>82</v>
      </c>
      <c r="G169" s="11" t="s">
        <v>16</v>
      </c>
      <c r="H169" s="11" t="s">
        <v>122</v>
      </c>
      <c r="I169" s="33">
        <v>240</v>
      </c>
      <c r="J169" s="12">
        <v>355000</v>
      </c>
      <c r="K169" s="12"/>
      <c r="L169" s="12"/>
      <c r="M169" s="12">
        <f>J169</f>
        <v>355000</v>
      </c>
      <c r="N169" s="12"/>
      <c r="O169" s="12"/>
      <c r="P169" s="12"/>
      <c r="Q169" s="12">
        <f>N169</f>
        <v>0</v>
      </c>
      <c r="R169" s="12">
        <f t="shared" si="515"/>
        <v>355000</v>
      </c>
      <c r="S169" s="12"/>
      <c r="T169" s="12"/>
      <c r="U169" s="12">
        <f>R169</f>
        <v>355000</v>
      </c>
      <c r="V169" s="12"/>
      <c r="W169" s="12"/>
      <c r="X169" s="12"/>
      <c r="Y169" s="12">
        <f>V169</f>
        <v>0</v>
      </c>
      <c r="Z169" s="12">
        <f t="shared" si="527"/>
        <v>355000</v>
      </c>
      <c r="AA169" s="12">
        <f t="shared" si="495"/>
        <v>0</v>
      </c>
      <c r="AB169" s="12">
        <f t="shared" si="426"/>
        <v>0</v>
      </c>
      <c r="AC169" s="12">
        <f t="shared" si="427"/>
        <v>355000</v>
      </c>
      <c r="AD169" s="12"/>
      <c r="AE169" s="12"/>
      <c r="AF169" s="12"/>
      <c r="AG169" s="12">
        <f>AD169</f>
        <v>0</v>
      </c>
      <c r="AH169" s="12">
        <f t="shared" si="529"/>
        <v>355000</v>
      </c>
      <c r="AI169" s="12">
        <f t="shared" si="428"/>
        <v>0</v>
      </c>
      <c r="AJ169" s="12">
        <f t="shared" si="429"/>
        <v>0</v>
      </c>
      <c r="AK169" s="12">
        <f t="shared" si="430"/>
        <v>355000</v>
      </c>
      <c r="AL169" s="12"/>
      <c r="AM169" s="12"/>
      <c r="AN169" s="12"/>
      <c r="AO169" s="12">
        <f>AL169</f>
        <v>0</v>
      </c>
      <c r="AP169" s="12">
        <f t="shared" si="531"/>
        <v>355000</v>
      </c>
      <c r="AQ169" s="12">
        <f t="shared" si="462"/>
        <v>0</v>
      </c>
      <c r="AR169" s="12">
        <f t="shared" si="463"/>
        <v>0</v>
      </c>
      <c r="AS169" s="12">
        <f t="shared" si="464"/>
        <v>355000</v>
      </c>
      <c r="AT169" s="12"/>
      <c r="AU169" s="12"/>
      <c r="AV169" s="12"/>
      <c r="AW169" s="12">
        <f>AT169</f>
        <v>0</v>
      </c>
      <c r="AX169" s="12">
        <f t="shared" si="533"/>
        <v>355000</v>
      </c>
      <c r="AY169" s="12">
        <f t="shared" si="466"/>
        <v>0</v>
      </c>
      <c r="AZ169" s="12">
        <f t="shared" si="467"/>
        <v>0</v>
      </c>
      <c r="BA169" s="12">
        <f t="shared" si="468"/>
        <v>355000</v>
      </c>
      <c r="BB169" s="12">
        <f t="shared" si="421"/>
        <v>0</v>
      </c>
      <c r="BC169" s="12">
        <f t="shared" si="422"/>
        <v>0</v>
      </c>
      <c r="BD169" s="12">
        <v>0</v>
      </c>
      <c r="BE169" s="12">
        <v>0</v>
      </c>
    </row>
    <row r="170" spans="1:57" ht="63" hidden="1" x14ac:dyDescent="0.25">
      <c r="A170" s="6" t="s">
        <v>58</v>
      </c>
      <c r="B170" s="6"/>
      <c r="C170" s="6"/>
      <c r="D170" s="6"/>
      <c r="E170" s="9">
        <v>851</v>
      </c>
      <c r="F170" s="11" t="s">
        <v>82</v>
      </c>
      <c r="G170" s="11" t="s">
        <v>16</v>
      </c>
      <c r="H170" s="11" t="s">
        <v>122</v>
      </c>
      <c r="I170" s="33">
        <v>600</v>
      </c>
      <c r="J170" s="12">
        <f>J171</f>
        <v>3445000</v>
      </c>
      <c r="K170" s="12">
        <f t="shared" ref="K170:Y170" si="538">K171</f>
        <v>0</v>
      </c>
      <c r="L170" s="12">
        <f t="shared" si="538"/>
        <v>0</v>
      </c>
      <c r="M170" s="12">
        <f t="shared" si="538"/>
        <v>3445000</v>
      </c>
      <c r="N170" s="12">
        <f>N171</f>
        <v>0</v>
      </c>
      <c r="O170" s="12">
        <f t="shared" si="538"/>
        <v>0</v>
      </c>
      <c r="P170" s="12">
        <f t="shared" si="538"/>
        <v>0</v>
      </c>
      <c r="Q170" s="12">
        <f t="shared" si="538"/>
        <v>0</v>
      </c>
      <c r="R170" s="12">
        <f t="shared" si="515"/>
        <v>3445000</v>
      </c>
      <c r="S170" s="12">
        <f t="shared" si="538"/>
        <v>0</v>
      </c>
      <c r="T170" s="12">
        <f t="shared" si="538"/>
        <v>0</v>
      </c>
      <c r="U170" s="12">
        <f t="shared" si="538"/>
        <v>3445000</v>
      </c>
      <c r="V170" s="12">
        <f>V171</f>
        <v>0</v>
      </c>
      <c r="W170" s="12">
        <f t="shared" si="538"/>
        <v>0</v>
      </c>
      <c r="X170" s="12">
        <f t="shared" si="538"/>
        <v>0</v>
      </c>
      <c r="Y170" s="12">
        <f t="shared" si="538"/>
        <v>0</v>
      </c>
      <c r="Z170" s="12">
        <f t="shared" si="527"/>
        <v>3445000</v>
      </c>
      <c r="AA170" s="12">
        <f t="shared" si="495"/>
        <v>0</v>
      </c>
      <c r="AB170" s="12">
        <f t="shared" si="426"/>
        <v>0</v>
      </c>
      <c r="AC170" s="12">
        <f t="shared" si="427"/>
        <v>3445000</v>
      </c>
      <c r="AD170" s="12">
        <f>AD171</f>
        <v>0</v>
      </c>
      <c r="AE170" s="12">
        <f t="shared" ref="AE170:AG170" si="539">AE171</f>
        <v>0</v>
      </c>
      <c r="AF170" s="12">
        <f t="shared" si="539"/>
        <v>0</v>
      </c>
      <c r="AG170" s="12">
        <f t="shared" si="539"/>
        <v>0</v>
      </c>
      <c r="AH170" s="12">
        <f t="shared" si="529"/>
        <v>3445000</v>
      </c>
      <c r="AI170" s="12">
        <f t="shared" si="428"/>
        <v>0</v>
      </c>
      <c r="AJ170" s="12">
        <f t="shared" si="429"/>
        <v>0</v>
      </c>
      <c r="AK170" s="12">
        <f t="shared" si="430"/>
        <v>3445000</v>
      </c>
      <c r="AL170" s="12">
        <f>AL171</f>
        <v>0</v>
      </c>
      <c r="AM170" s="12">
        <f t="shared" ref="AM170:AO170" si="540">AM171</f>
        <v>0</v>
      </c>
      <c r="AN170" s="12">
        <f t="shared" si="540"/>
        <v>0</v>
      </c>
      <c r="AO170" s="12">
        <f t="shared" si="540"/>
        <v>0</v>
      </c>
      <c r="AP170" s="12">
        <f t="shared" si="531"/>
        <v>3445000</v>
      </c>
      <c r="AQ170" s="12">
        <f t="shared" si="462"/>
        <v>0</v>
      </c>
      <c r="AR170" s="12">
        <f t="shared" si="463"/>
        <v>0</v>
      </c>
      <c r="AS170" s="12">
        <f t="shared" si="464"/>
        <v>3445000</v>
      </c>
      <c r="AT170" s="12">
        <f>AT171</f>
        <v>0</v>
      </c>
      <c r="AU170" s="12">
        <f t="shared" ref="AU170:AW170" si="541">AU171</f>
        <v>0</v>
      </c>
      <c r="AV170" s="12">
        <f t="shared" si="541"/>
        <v>0</v>
      </c>
      <c r="AW170" s="12">
        <f t="shared" si="541"/>
        <v>0</v>
      </c>
      <c r="AX170" s="12">
        <f t="shared" si="533"/>
        <v>3445000</v>
      </c>
      <c r="AY170" s="12">
        <f t="shared" si="466"/>
        <v>0</v>
      </c>
      <c r="AZ170" s="12">
        <f t="shared" si="467"/>
        <v>0</v>
      </c>
      <c r="BA170" s="12">
        <f t="shared" si="468"/>
        <v>3445000</v>
      </c>
      <c r="BB170" s="12">
        <f t="shared" si="421"/>
        <v>0</v>
      </c>
      <c r="BC170" s="12">
        <f t="shared" si="422"/>
        <v>0</v>
      </c>
      <c r="BD170" s="12">
        <v>0</v>
      </c>
      <c r="BE170" s="12">
        <v>0</v>
      </c>
    </row>
    <row r="171" spans="1:57" hidden="1" x14ac:dyDescent="0.25">
      <c r="A171" s="6" t="s">
        <v>117</v>
      </c>
      <c r="B171" s="6"/>
      <c r="C171" s="6"/>
      <c r="D171" s="6"/>
      <c r="E171" s="9">
        <v>851</v>
      </c>
      <c r="F171" s="11" t="s">
        <v>82</v>
      </c>
      <c r="G171" s="11" t="s">
        <v>16</v>
      </c>
      <c r="H171" s="11" t="s">
        <v>122</v>
      </c>
      <c r="I171" s="11" t="s">
        <v>118</v>
      </c>
      <c r="J171" s="12">
        <v>3445000</v>
      </c>
      <c r="K171" s="12"/>
      <c r="L171" s="12"/>
      <c r="M171" s="12">
        <f t="shared" ref="M171" si="542">J171</f>
        <v>3445000</v>
      </c>
      <c r="N171" s="12"/>
      <c r="O171" s="12"/>
      <c r="P171" s="12"/>
      <c r="Q171" s="12">
        <f t="shared" ref="Q171" si="543">N171</f>
        <v>0</v>
      </c>
      <c r="R171" s="12">
        <f t="shared" si="515"/>
        <v>3445000</v>
      </c>
      <c r="S171" s="12"/>
      <c r="T171" s="12"/>
      <c r="U171" s="12">
        <f t="shared" ref="U171" si="544">R171</f>
        <v>3445000</v>
      </c>
      <c r="V171" s="12"/>
      <c r="W171" s="12"/>
      <c r="X171" s="12"/>
      <c r="Y171" s="12">
        <f t="shared" ref="Y171" si="545">V171</f>
        <v>0</v>
      </c>
      <c r="Z171" s="12">
        <f t="shared" si="527"/>
        <v>3445000</v>
      </c>
      <c r="AA171" s="12">
        <f t="shared" si="495"/>
        <v>0</v>
      </c>
      <c r="AB171" s="12">
        <f t="shared" si="426"/>
        <v>0</v>
      </c>
      <c r="AC171" s="12">
        <f t="shared" si="427"/>
        <v>3445000</v>
      </c>
      <c r="AD171" s="12"/>
      <c r="AE171" s="12"/>
      <c r="AF171" s="12"/>
      <c r="AG171" s="12">
        <f t="shared" ref="AG171" si="546">AD171</f>
        <v>0</v>
      </c>
      <c r="AH171" s="12">
        <f t="shared" si="529"/>
        <v>3445000</v>
      </c>
      <c r="AI171" s="12">
        <f t="shared" si="428"/>
        <v>0</v>
      </c>
      <c r="AJ171" s="12">
        <f t="shared" si="429"/>
        <v>0</v>
      </c>
      <c r="AK171" s="12">
        <f t="shared" si="430"/>
        <v>3445000</v>
      </c>
      <c r="AL171" s="12"/>
      <c r="AM171" s="12"/>
      <c r="AN171" s="12"/>
      <c r="AO171" s="12">
        <f t="shared" ref="AO171" si="547">AL171</f>
        <v>0</v>
      </c>
      <c r="AP171" s="12">
        <f t="shared" si="531"/>
        <v>3445000</v>
      </c>
      <c r="AQ171" s="12">
        <f t="shared" si="462"/>
        <v>0</v>
      </c>
      <c r="AR171" s="12">
        <f t="shared" si="463"/>
        <v>0</v>
      </c>
      <c r="AS171" s="12">
        <f t="shared" si="464"/>
        <v>3445000</v>
      </c>
      <c r="AT171" s="12"/>
      <c r="AU171" s="12"/>
      <c r="AV171" s="12"/>
      <c r="AW171" s="12">
        <f t="shared" ref="AW171" si="548">AT171</f>
        <v>0</v>
      </c>
      <c r="AX171" s="12">
        <f t="shared" si="533"/>
        <v>3445000</v>
      </c>
      <c r="AY171" s="12">
        <f t="shared" si="466"/>
        <v>0</v>
      </c>
      <c r="AZ171" s="12">
        <f t="shared" si="467"/>
        <v>0</v>
      </c>
      <c r="BA171" s="12">
        <f t="shared" si="468"/>
        <v>3445000</v>
      </c>
      <c r="BB171" s="12">
        <f t="shared" si="421"/>
        <v>0</v>
      </c>
      <c r="BC171" s="12">
        <f t="shared" si="422"/>
        <v>0</v>
      </c>
      <c r="BD171" s="12">
        <v>0</v>
      </c>
      <c r="BE171" s="12">
        <v>0</v>
      </c>
    </row>
    <row r="172" spans="1:57" ht="63" hidden="1" x14ac:dyDescent="0.25">
      <c r="A172" s="31" t="s">
        <v>401</v>
      </c>
      <c r="B172" s="6"/>
      <c r="C172" s="6"/>
      <c r="D172" s="6"/>
      <c r="E172" s="9">
        <v>851</v>
      </c>
      <c r="F172" s="10" t="s">
        <v>82</v>
      </c>
      <c r="G172" s="10" t="s">
        <v>16</v>
      </c>
      <c r="H172" s="11" t="s">
        <v>385</v>
      </c>
      <c r="I172" s="10"/>
      <c r="J172" s="12">
        <f>J173</f>
        <v>0</v>
      </c>
      <c r="K172" s="12">
        <f t="shared" ref="K172:Y179" si="549">K173</f>
        <v>0</v>
      </c>
      <c r="L172" s="12">
        <f t="shared" si="549"/>
        <v>0</v>
      </c>
      <c r="M172" s="12">
        <f t="shared" si="549"/>
        <v>0</v>
      </c>
      <c r="N172" s="12">
        <f>N173</f>
        <v>82346</v>
      </c>
      <c r="O172" s="12">
        <f t="shared" si="549"/>
        <v>0</v>
      </c>
      <c r="P172" s="12">
        <f t="shared" si="549"/>
        <v>82346</v>
      </c>
      <c r="Q172" s="12">
        <f t="shared" si="549"/>
        <v>0</v>
      </c>
      <c r="R172" s="12">
        <f t="shared" si="515"/>
        <v>82346</v>
      </c>
      <c r="S172" s="12">
        <f t="shared" si="549"/>
        <v>0</v>
      </c>
      <c r="T172" s="12">
        <f t="shared" si="549"/>
        <v>82346</v>
      </c>
      <c r="U172" s="12">
        <f t="shared" si="549"/>
        <v>0</v>
      </c>
      <c r="V172" s="12">
        <f>V173</f>
        <v>1600000</v>
      </c>
      <c r="W172" s="12">
        <f t="shared" si="549"/>
        <v>1600000</v>
      </c>
      <c r="X172" s="12">
        <f t="shared" si="549"/>
        <v>0</v>
      </c>
      <c r="Y172" s="12">
        <f t="shared" si="549"/>
        <v>0</v>
      </c>
      <c r="Z172" s="12">
        <f t="shared" si="527"/>
        <v>1682346</v>
      </c>
      <c r="AA172" s="12">
        <f t="shared" si="495"/>
        <v>1600000</v>
      </c>
      <c r="AB172" s="12">
        <f t="shared" si="426"/>
        <v>82346</v>
      </c>
      <c r="AC172" s="12">
        <f t="shared" si="427"/>
        <v>0</v>
      </c>
      <c r="AD172" s="12">
        <f>AD173</f>
        <v>0</v>
      </c>
      <c r="AE172" s="12">
        <f t="shared" ref="AE172:AG173" si="550">AE173</f>
        <v>0</v>
      </c>
      <c r="AF172" s="12">
        <f t="shared" si="550"/>
        <v>0</v>
      </c>
      <c r="AG172" s="12">
        <f t="shared" si="550"/>
        <v>0</v>
      </c>
      <c r="AH172" s="12">
        <f t="shared" si="529"/>
        <v>1682346</v>
      </c>
      <c r="AI172" s="12">
        <f t="shared" si="428"/>
        <v>1600000</v>
      </c>
      <c r="AJ172" s="12">
        <f t="shared" si="429"/>
        <v>82346</v>
      </c>
      <c r="AK172" s="12">
        <f t="shared" si="430"/>
        <v>0</v>
      </c>
      <c r="AL172" s="12">
        <f>AL173</f>
        <v>0</v>
      </c>
      <c r="AM172" s="12">
        <f t="shared" ref="AM172:AO173" si="551">AM173</f>
        <v>0</v>
      </c>
      <c r="AN172" s="12">
        <f t="shared" si="551"/>
        <v>0</v>
      </c>
      <c r="AO172" s="12">
        <f t="shared" si="551"/>
        <v>0</v>
      </c>
      <c r="AP172" s="12">
        <f t="shared" si="531"/>
        <v>1682346</v>
      </c>
      <c r="AQ172" s="12">
        <f t="shared" si="462"/>
        <v>1600000</v>
      </c>
      <c r="AR172" s="12">
        <f t="shared" si="463"/>
        <v>82346</v>
      </c>
      <c r="AS172" s="12">
        <f t="shared" si="464"/>
        <v>0</v>
      </c>
      <c r="AT172" s="12">
        <f>AT173</f>
        <v>0</v>
      </c>
      <c r="AU172" s="12">
        <f t="shared" ref="AU172:AW173" si="552">AU173</f>
        <v>0</v>
      </c>
      <c r="AV172" s="12">
        <f t="shared" si="552"/>
        <v>0</v>
      </c>
      <c r="AW172" s="12">
        <f t="shared" si="552"/>
        <v>0</v>
      </c>
      <c r="AX172" s="12">
        <f t="shared" si="533"/>
        <v>1682346</v>
      </c>
      <c r="AY172" s="12">
        <f t="shared" si="466"/>
        <v>1600000</v>
      </c>
      <c r="AZ172" s="12">
        <f t="shared" si="467"/>
        <v>82346</v>
      </c>
      <c r="BA172" s="12">
        <f t="shared" si="468"/>
        <v>0</v>
      </c>
      <c r="BB172" s="12">
        <f t="shared" si="421"/>
        <v>0</v>
      </c>
      <c r="BC172" s="12">
        <f t="shared" si="422"/>
        <v>0</v>
      </c>
      <c r="BD172" s="12">
        <v>0</v>
      </c>
      <c r="BE172" s="12">
        <v>0</v>
      </c>
    </row>
    <row r="173" spans="1:57" ht="63" hidden="1" x14ac:dyDescent="0.25">
      <c r="A173" s="6" t="s">
        <v>58</v>
      </c>
      <c r="B173" s="6"/>
      <c r="C173" s="6"/>
      <c r="D173" s="6"/>
      <c r="E173" s="9">
        <v>851</v>
      </c>
      <c r="F173" s="11" t="s">
        <v>82</v>
      </c>
      <c r="G173" s="11" t="s">
        <v>16</v>
      </c>
      <c r="H173" s="11" t="s">
        <v>385</v>
      </c>
      <c r="I173" s="11" t="s">
        <v>116</v>
      </c>
      <c r="J173" s="12">
        <f>J174</f>
        <v>0</v>
      </c>
      <c r="K173" s="12">
        <f t="shared" si="549"/>
        <v>0</v>
      </c>
      <c r="L173" s="12">
        <f t="shared" si="549"/>
        <v>0</v>
      </c>
      <c r="M173" s="12">
        <f t="shared" si="549"/>
        <v>0</v>
      </c>
      <c r="N173" s="12">
        <f>N174</f>
        <v>82346</v>
      </c>
      <c r="O173" s="12">
        <f t="shared" si="549"/>
        <v>0</v>
      </c>
      <c r="P173" s="12">
        <f t="shared" si="549"/>
        <v>82346</v>
      </c>
      <c r="Q173" s="12">
        <f t="shared" si="549"/>
        <v>0</v>
      </c>
      <c r="R173" s="12">
        <f t="shared" si="515"/>
        <v>82346</v>
      </c>
      <c r="S173" s="12">
        <f t="shared" si="549"/>
        <v>0</v>
      </c>
      <c r="T173" s="12">
        <f t="shared" si="549"/>
        <v>82346</v>
      </c>
      <c r="U173" s="12">
        <f t="shared" si="549"/>
        <v>0</v>
      </c>
      <c r="V173" s="12">
        <f>V174</f>
        <v>1600000</v>
      </c>
      <c r="W173" s="12">
        <f t="shared" ref="W173:Y173" si="553">W174</f>
        <v>1600000</v>
      </c>
      <c r="X173" s="12">
        <f t="shared" si="553"/>
        <v>0</v>
      </c>
      <c r="Y173" s="12">
        <f t="shared" si="553"/>
        <v>0</v>
      </c>
      <c r="Z173" s="12">
        <f t="shared" si="527"/>
        <v>1682346</v>
      </c>
      <c r="AA173" s="12">
        <f t="shared" si="495"/>
        <v>1600000</v>
      </c>
      <c r="AB173" s="12">
        <f t="shared" si="426"/>
        <v>82346</v>
      </c>
      <c r="AC173" s="12">
        <f t="shared" si="427"/>
        <v>0</v>
      </c>
      <c r="AD173" s="12">
        <f>AD174</f>
        <v>0</v>
      </c>
      <c r="AE173" s="12">
        <f t="shared" si="550"/>
        <v>0</v>
      </c>
      <c r="AF173" s="12">
        <f t="shared" si="550"/>
        <v>0</v>
      </c>
      <c r="AG173" s="12">
        <f t="shared" si="550"/>
        <v>0</v>
      </c>
      <c r="AH173" s="12">
        <f t="shared" si="529"/>
        <v>1682346</v>
      </c>
      <c r="AI173" s="12">
        <f t="shared" si="428"/>
        <v>1600000</v>
      </c>
      <c r="AJ173" s="12">
        <f t="shared" si="429"/>
        <v>82346</v>
      </c>
      <c r="AK173" s="12">
        <f t="shared" si="430"/>
        <v>0</v>
      </c>
      <c r="AL173" s="12">
        <f>AL174</f>
        <v>0</v>
      </c>
      <c r="AM173" s="12">
        <f t="shared" si="551"/>
        <v>0</v>
      </c>
      <c r="AN173" s="12">
        <f t="shared" si="551"/>
        <v>0</v>
      </c>
      <c r="AO173" s="12">
        <f t="shared" si="551"/>
        <v>0</v>
      </c>
      <c r="AP173" s="12">
        <f t="shared" si="531"/>
        <v>1682346</v>
      </c>
      <c r="AQ173" s="12">
        <f t="shared" si="462"/>
        <v>1600000</v>
      </c>
      <c r="AR173" s="12">
        <f t="shared" si="463"/>
        <v>82346</v>
      </c>
      <c r="AS173" s="12">
        <f t="shared" si="464"/>
        <v>0</v>
      </c>
      <c r="AT173" s="12">
        <f>AT174</f>
        <v>0</v>
      </c>
      <c r="AU173" s="12">
        <f t="shared" si="552"/>
        <v>0</v>
      </c>
      <c r="AV173" s="12">
        <f t="shared" si="552"/>
        <v>0</v>
      </c>
      <c r="AW173" s="12">
        <f t="shared" si="552"/>
        <v>0</v>
      </c>
      <c r="AX173" s="12">
        <f t="shared" si="533"/>
        <v>1682346</v>
      </c>
      <c r="AY173" s="12">
        <f t="shared" si="466"/>
        <v>1600000</v>
      </c>
      <c r="AZ173" s="12">
        <f t="shared" si="467"/>
        <v>82346</v>
      </c>
      <c r="BA173" s="12">
        <f t="shared" si="468"/>
        <v>0</v>
      </c>
      <c r="BB173" s="12">
        <f t="shared" si="421"/>
        <v>0</v>
      </c>
      <c r="BC173" s="12">
        <f t="shared" si="422"/>
        <v>0</v>
      </c>
      <c r="BD173" s="12">
        <v>0</v>
      </c>
      <c r="BE173" s="12">
        <v>0</v>
      </c>
    </row>
    <row r="174" spans="1:57" hidden="1" x14ac:dyDescent="0.25">
      <c r="A174" s="6" t="s">
        <v>59</v>
      </c>
      <c r="B174" s="6"/>
      <c r="C174" s="6"/>
      <c r="D174" s="6"/>
      <c r="E174" s="9">
        <v>851</v>
      </c>
      <c r="F174" s="11" t="s">
        <v>82</v>
      </c>
      <c r="G174" s="11" t="s">
        <v>16</v>
      </c>
      <c r="H174" s="11" t="s">
        <v>385</v>
      </c>
      <c r="I174" s="11" t="s">
        <v>118</v>
      </c>
      <c r="J174" s="12"/>
      <c r="K174" s="12"/>
      <c r="L174" s="12"/>
      <c r="M174" s="12"/>
      <c r="N174" s="12">
        <f>66667+15679</f>
        <v>82346</v>
      </c>
      <c r="O174" s="12"/>
      <c r="P174" s="12">
        <f>N174</f>
        <v>82346</v>
      </c>
      <c r="Q174" s="12"/>
      <c r="R174" s="12">
        <f t="shared" si="515"/>
        <v>82346</v>
      </c>
      <c r="S174" s="12"/>
      <c r="T174" s="12">
        <f>R174</f>
        <v>82346</v>
      </c>
      <c r="U174" s="12"/>
      <c r="V174" s="12">
        <v>1600000</v>
      </c>
      <c r="W174" s="12">
        <f>V174</f>
        <v>1600000</v>
      </c>
      <c r="X174" s="12"/>
      <c r="Y174" s="12"/>
      <c r="Z174" s="12">
        <f t="shared" si="527"/>
        <v>1682346</v>
      </c>
      <c r="AA174" s="12">
        <f t="shared" si="495"/>
        <v>1600000</v>
      </c>
      <c r="AB174" s="12">
        <f t="shared" si="426"/>
        <v>82346</v>
      </c>
      <c r="AC174" s="12">
        <f t="shared" si="427"/>
        <v>0</v>
      </c>
      <c r="AD174" s="12"/>
      <c r="AE174" s="12">
        <f>AD174</f>
        <v>0</v>
      </c>
      <c r="AF174" s="12"/>
      <c r="AG174" s="12"/>
      <c r="AH174" s="12">
        <f t="shared" si="529"/>
        <v>1682346</v>
      </c>
      <c r="AI174" s="12">
        <f t="shared" si="428"/>
        <v>1600000</v>
      </c>
      <c r="AJ174" s="12">
        <f t="shared" si="429"/>
        <v>82346</v>
      </c>
      <c r="AK174" s="12">
        <f t="shared" si="430"/>
        <v>0</v>
      </c>
      <c r="AL174" s="12"/>
      <c r="AM174" s="12">
        <f>AL174</f>
        <v>0</v>
      </c>
      <c r="AN174" s="12"/>
      <c r="AO174" s="12"/>
      <c r="AP174" s="12">
        <f t="shared" si="531"/>
        <v>1682346</v>
      </c>
      <c r="AQ174" s="12">
        <f t="shared" si="462"/>
        <v>1600000</v>
      </c>
      <c r="AR174" s="12">
        <f t="shared" si="463"/>
        <v>82346</v>
      </c>
      <c r="AS174" s="12">
        <f t="shared" si="464"/>
        <v>0</v>
      </c>
      <c r="AT174" s="12"/>
      <c r="AU174" s="12">
        <f>AT174</f>
        <v>0</v>
      </c>
      <c r="AV174" s="12"/>
      <c r="AW174" s="12"/>
      <c r="AX174" s="12">
        <f t="shared" si="533"/>
        <v>1682346</v>
      </c>
      <c r="AY174" s="12">
        <f t="shared" si="466"/>
        <v>1600000</v>
      </c>
      <c r="AZ174" s="12">
        <f t="shared" si="467"/>
        <v>82346</v>
      </c>
      <c r="BA174" s="12">
        <f t="shared" si="468"/>
        <v>0</v>
      </c>
      <c r="BB174" s="12">
        <f t="shared" si="421"/>
        <v>0</v>
      </c>
      <c r="BC174" s="12">
        <f t="shared" si="422"/>
        <v>0</v>
      </c>
      <c r="BD174" s="12">
        <v>0</v>
      </c>
      <c r="BE174" s="12">
        <v>0</v>
      </c>
    </row>
    <row r="175" spans="1:57" hidden="1" x14ac:dyDescent="0.25">
      <c r="A175" s="8" t="s">
        <v>403</v>
      </c>
      <c r="B175" s="6"/>
      <c r="C175" s="6"/>
      <c r="D175" s="6"/>
      <c r="E175" s="9">
        <v>851</v>
      </c>
      <c r="F175" s="11" t="s">
        <v>82</v>
      </c>
      <c r="G175" s="11" t="s">
        <v>16</v>
      </c>
      <c r="H175" s="11" t="s">
        <v>393</v>
      </c>
      <c r="I175" s="11"/>
      <c r="J175" s="12"/>
      <c r="K175" s="12"/>
      <c r="L175" s="12"/>
      <c r="M175" s="12"/>
      <c r="N175" s="12">
        <f>N176</f>
        <v>4529</v>
      </c>
      <c r="O175" s="12">
        <f t="shared" ref="O175:AX176" si="554">O176</f>
        <v>0</v>
      </c>
      <c r="P175" s="12">
        <f t="shared" si="554"/>
        <v>4529</v>
      </c>
      <c r="Q175" s="12">
        <f t="shared" si="554"/>
        <v>0</v>
      </c>
      <c r="R175" s="12">
        <f t="shared" si="554"/>
        <v>4529</v>
      </c>
      <c r="S175" s="12">
        <f t="shared" si="554"/>
        <v>0</v>
      </c>
      <c r="T175" s="12">
        <f t="shared" si="554"/>
        <v>4529</v>
      </c>
      <c r="U175" s="12">
        <f t="shared" si="554"/>
        <v>0</v>
      </c>
      <c r="V175" s="12">
        <f>V176</f>
        <v>108696</v>
      </c>
      <c r="W175" s="12">
        <f t="shared" si="554"/>
        <v>108696</v>
      </c>
      <c r="X175" s="12">
        <f t="shared" si="554"/>
        <v>0</v>
      </c>
      <c r="Y175" s="12">
        <f t="shared" si="554"/>
        <v>0</v>
      </c>
      <c r="Z175" s="12">
        <f t="shared" si="554"/>
        <v>113225</v>
      </c>
      <c r="AA175" s="12">
        <f t="shared" si="495"/>
        <v>108696</v>
      </c>
      <c r="AB175" s="12">
        <f t="shared" si="426"/>
        <v>4529</v>
      </c>
      <c r="AC175" s="12">
        <f t="shared" si="427"/>
        <v>0</v>
      </c>
      <c r="AD175" s="12">
        <f>AD176</f>
        <v>0</v>
      </c>
      <c r="AE175" s="12">
        <f t="shared" si="554"/>
        <v>0</v>
      </c>
      <c r="AF175" s="12">
        <f t="shared" si="554"/>
        <v>0</v>
      </c>
      <c r="AG175" s="12">
        <f t="shared" si="554"/>
        <v>0</v>
      </c>
      <c r="AH175" s="12">
        <f t="shared" si="554"/>
        <v>113225</v>
      </c>
      <c r="AI175" s="12">
        <f t="shared" si="428"/>
        <v>108696</v>
      </c>
      <c r="AJ175" s="12">
        <f t="shared" si="429"/>
        <v>4529</v>
      </c>
      <c r="AK175" s="12">
        <f t="shared" si="430"/>
        <v>0</v>
      </c>
      <c r="AL175" s="12">
        <f>AL176</f>
        <v>0</v>
      </c>
      <c r="AM175" s="12">
        <f t="shared" si="554"/>
        <v>0</v>
      </c>
      <c r="AN175" s="12">
        <f t="shared" si="554"/>
        <v>0</v>
      </c>
      <c r="AO175" s="12">
        <f t="shared" si="554"/>
        <v>0</v>
      </c>
      <c r="AP175" s="12">
        <f t="shared" si="554"/>
        <v>113225</v>
      </c>
      <c r="AQ175" s="12">
        <f t="shared" si="462"/>
        <v>108696</v>
      </c>
      <c r="AR175" s="12">
        <f t="shared" si="463"/>
        <v>4529</v>
      </c>
      <c r="AS175" s="12">
        <f t="shared" si="464"/>
        <v>0</v>
      </c>
      <c r="AT175" s="12">
        <f>AT176</f>
        <v>0</v>
      </c>
      <c r="AU175" s="12">
        <f t="shared" si="554"/>
        <v>0</v>
      </c>
      <c r="AV175" s="12">
        <f t="shared" si="554"/>
        <v>0</v>
      </c>
      <c r="AW175" s="12">
        <f t="shared" si="554"/>
        <v>0</v>
      </c>
      <c r="AX175" s="12">
        <f t="shared" si="554"/>
        <v>113225</v>
      </c>
      <c r="AY175" s="12">
        <f t="shared" si="466"/>
        <v>108696</v>
      </c>
      <c r="AZ175" s="12">
        <f t="shared" si="467"/>
        <v>4529</v>
      </c>
      <c r="BA175" s="12">
        <f t="shared" si="468"/>
        <v>0</v>
      </c>
      <c r="BB175" s="12">
        <f t="shared" si="421"/>
        <v>0</v>
      </c>
      <c r="BC175" s="12">
        <f t="shared" si="422"/>
        <v>0</v>
      </c>
      <c r="BD175" s="12">
        <v>0</v>
      </c>
      <c r="BE175" s="12">
        <v>0</v>
      </c>
    </row>
    <row r="176" spans="1:57" ht="63" hidden="1" x14ac:dyDescent="0.25">
      <c r="A176" s="6" t="s">
        <v>58</v>
      </c>
      <c r="B176" s="6"/>
      <c r="C176" s="6"/>
      <c r="D176" s="6"/>
      <c r="E176" s="9">
        <v>851</v>
      </c>
      <c r="F176" s="11" t="s">
        <v>82</v>
      </c>
      <c r="G176" s="11" t="s">
        <v>16</v>
      </c>
      <c r="H176" s="11" t="s">
        <v>393</v>
      </c>
      <c r="I176" s="11" t="s">
        <v>116</v>
      </c>
      <c r="J176" s="12"/>
      <c r="K176" s="12"/>
      <c r="L176" s="12"/>
      <c r="M176" s="12"/>
      <c r="N176" s="12">
        <f>N177</f>
        <v>4529</v>
      </c>
      <c r="O176" s="12">
        <f t="shared" si="554"/>
        <v>0</v>
      </c>
      <c r="P176" s="12">
        <f t="shared" si="554"/>
        <v>4529</v>
      </c>
      <c r="Q176" s="12">
        <f t="shared" si="554"/>
        <v>0</v>
      </c>
      <c r="R176" s="12">
        <f t="shared" si="554"/>
        <v>4529</v>
      </c>
      <c r="S176" s="12">
        <f t="shared" si="554"/>
        <v>0</v>
      </c>
      <c r="T176" s="12">
        <f t="shared" si="554"/>
        <v>4529</v>
      </c>
      <c r="U176" s="12">
        <f t="shared" si="554"/>
        <v>0</v>
      </c>
      <c r="V176" s="12">
        <f>V177</f>
        <v>108696</v>
      </c>
      <c r="W176" s="12">
        <f t="shared" si="554"/>
        <v>108696</v>
      </c>
      <c r="X176" s="12">
        <f t="shared" si="554"/>
        <v>0</v>
      </c>
      <c r="Y176" s="12">
        <f t="shared" si="554"/>
        <v>0</v>
      </c>
      <c r="Z176" s="12">
        <f t="shared" si="554"/>
        <v>113225</v>
      </c>
      <c r="AA176" s="12">
        <f t="shared" si="495"/>
        <v>108696</v>
      </c>
      <c r="AB176" s="12">
        <f t="shared" si="426"/>
        <v>4529</v>
      </c>
      <c r="AC176" s="12">
        <f t="shared" si="427"/>
        <v>0</v>
      </c>
      <c r="AD176" s="12">
        <f>AD177</f>
        <v>0</v>
      </c>
      <c r="AE176" s="12">
        <f t="shared" si="554"/>
        <v>0</v>
      </c>
      <c r="AF176" s="12">
        <f t="shared" si="554"/>
        <v>0</v>
      </c>
      <c r="AG176" s="12">
        <f t="shared" si="554"/>
        <v>0</v>
      </c>
      <c r="AH176" s="12">
        <f t="shared" si="554"/>
        <v>113225</v>
      </c>
      <c r="AI176" s="12">
        <f t="shared" si="428"/>
        <v>108696</v>
      </c>
      <c r="AJ176" s="12">
        <f t="shared" si="429"/>
        <v>4529</v>
      </c>
      <c r="AK176" s="12">
        <f t="shared" si="430"/>
        <v>0</v>
      </c>
      <c r="AL176" s="12">
        <f>AL177</f>
        <v>0</v>
      </c>
      <c r="AM176" s="12">
        <f t="shared" si="554"/>
        <v>0</v>
      </c>
      <c r="AN176" s="12">
        <f t="shared" si="554"/>
        <v>0</v>
      </c>
      <c r="AO176" s="12">
        <f t="shared" si="554"/>
        <v>0</v>
      </c>
      <c r="AP176" s="12">
        <f t="shared" si="554"/>
        <v>113225</v>
      </c>
      <c r="AQ176" s="12">
        <f t="shared" si="462"/>
        <v>108696</v>
      </c>
      <c r="AR176" s="12">
        <f t="shared" si="463"/>
        <v>4529</v>
      </c>
      <c r="AS176" s="12">
        <f t="shared" si="464"/>
        <v>0</v>
      </c>
      <c r="AT176" s="12">
        <f>AT177</f>
        <v>0</v>
      </c>
      <c r="AU176" s="12">
        <f t="shared" si="554"/>
        <v>0</v>
      </c>
      <c r="AV176" s="12">
        <f t="shared" si="554"/>
        <v>0</v>
      </c>
      <c r="AW176" s="12">
        <f t="shared" si="554"/>
        <v>0</v>
      </c>
      <c r="AX176" s="12">
        <f t="shared" si="554"/>
        <v>113225</v>
      </c>
      <c r="AY176" s="12">
        <f t="shared" si="466"/>
        <v>108696</v>
      </c>
      <c r="AZ176" s="12">
        <f t="shared" si="467"/>
        <v>4529</v>
      </c>
      <c r="BA176" s="12">
        <f t="shared" si="468"/>
        <v>0</v>
      </c>
      <c r="BB176" s="12">
        <f t="shared" si="421"/>
        <v>0</v>
      </c>
      <c r="BC176" s="12">
        <f t="shared" si="422"/>
        <v>0</v>
      </c>
      <c r="BD176" s="12">
        <v>0</v>
      </c>
      <c r="BE176" s="12">
        <v>0</v>
      </c>
    </row>
    <row r="177" spans="1:57" hidden="1" x14ac:dyDescent="0.25">
      <c r="A177" s="6" t="s">
        <v>59</v>
      </c>
      <c r="B177" s="6"/>
      <c r="C177" s="6"/>
      <c r="D177" s="6"/>
      <c r="E177" s="9">
        <v>851</v>
      </c>
      <c r="F177" s="11" t="s">
        <v>82</v>
      </c>
      <c r="G177" s="11" t="s">
        <v>16</v>
      </c>
      <c r="H177" s="11" t="s">
        <v>393</v>
      </c>
      <c r="I177" s="11" t="s">
        <v>118</v>
      </c>
      <c r="J177" s="12"/>
      <c r="K177" s="12"/>
      <c r="L177" s="12"/>
      <c r="M177" s="12"/>
      <c r="N177" s="12">
        <v>4529</v>
      </c>
      <c r="O177" s="12"/>
      <c r="P177" s="12">
        <f>N177</f>
        <v>4529</v>
      </c>
      <c r="Q177" s="12"/>
      <c r="R177" s="12">
        <f t="shared" si="515"/>
        <v>4529</v>
      </c>
      <c r="S177" s="12"/>
      <c r="T177" s="12">
        <f>R177</f>
        <v>4529</v>
      </c>
      <c r="U177" s="12"/>
      <c r="V177" s="12">
        <v>108696</v>
      </c>
      <c r="W177" s="12">
        <v>108696</v>
      </c>
      <c r="X177" s="12"/>
      <c r="Y177" s="12"/>
      <c r="Z177" s="12">
        <f t="shared" ref="Z177" si="555">R177+V177</f>
        <v>113225</v>
      </c>
      <c r="AA177" s="12">
        <f t="shared" si="495"/>
        <v>108696</v>
      </c>
      <c r="AB177" s="12">
        <f t="shared" si="426"/>
        <v>4529</v>
      </c>
      <c r="AC177" s="12">
        <f t="shared" si="427"/>
        <v>0</v>
      </c>
      <c r="AD177" s="12"/>
      <c r="AE177" s="12"/>
      <c r="AF177" s="12"/>
      <c r="AG177" s="12"/>
      <c r="AH177" s="12">
        <f t="shared" ref="AH177" si="556">Z177+AD177</f>
        <v>113225</v>
      </c>
      <c r="AI177" s="12">
        <f t="shared" si="428"/>
        <v>108696</v>
      </c>
      <c r="AJ177" s="12">
        <f t="shared" si="429"/>
        <v>4529</v>
      </c>
      <c r="AK177" s="12">
        <f t="shared" si="430"/>
        <v>0</v>
      </c>
      <c r="AL177" s="12"/>
      <c r="AM177" s="12"/>
      <c r="AN177" s="12"/>
      <c r="AO177" s="12"/>
      <c r="AP177" s="12">
        <f t="shared" ref="AP177" si="557">AH177+AL177</f>
        <v>113225</v>
      </c>
      <c r="AQ177" s="12">
        <f t="shared" si="462"/>
        <v>108696</v>
      </c>
      <c r="AR177" s="12">
        <f t="shared" si="463"/>
        <v>4529</v>
      </c>
      <c r="AS177" s="12">
        <f t="shared" si="464"/>
        <v>0</v>
      </c>
      <c r="AT177" s="12"/>
      <c r="AU177" s="12"/>
      <c r="AV177" s="12"/>
      <c r="AW177" s="12"/>
      <c r="AX177" s="12">
        <f t="shared" ref="AX177" si="558">AP177+AT177</f>
        <v>113225</v>
      </c>
      <c r="AY177" s="12">
        <f t="shared" si="466"/>
        <v>108696</v>
      </c>
      <c r="AZ177" s="12">
        <f t="shared" si="467"/>
        <v>4529</v>
      </c>
      <c r="BA177" s="12">
        <f t="shared" si="468"/>
        <v>0</v>
      </c>
      <c r="BB177" s="12">
        <f t="shared" si="421"/>
        <v>0</v>
      </c>
      <c r="BC177" s="12">
        <f t="shared" si="422"/>
        <v>0</v>
      </c>
      <c r="BD177" s="12">
        <v>0</v>
      </c>
      <c r="BE177" s="12">
        <v>0</v>
      </c>
    </row>
    <row r="178" spans="1:57" ht="78.75" hidden="1" x14ac:dyDescent="0.25">
      <c r="A178" s="8" t="s">
        <v>410</v>
      </c>
      <c r="B178" s="6"/>
      <c r="C178" s="6"/>
      <c r="D178" s="6"/>
      <c r="E178" s="9">
        <v>851</v>
      </c>
      <c r="F178" s="10" t="s">
        <v>82</v>
      </c>
      <c r="G178" s="10" t="s">
        <v>16</v>
      </c>
      <c r="H178" s="11" t="s">
        <v>388</v>
      </c>
      <c r="I178" s="10"/>
      <c r="J178" s="12">
        <f>J179</f>
        <v>0</v>
      </c>
      <c r="K178" s="12">
        <f t="shared" si="549"/>
        <v>0</v>
      </c>
      <c r="L178" s="12">
        <f t="shared" si="549"/>
        <v>0</v>
      </c>
      <c r="M178" s="12">
        <f t="shared" si="549"/>
        <v>0</v>
      </c>
      <c r="N178" s="12">
        <f>N179</f>
        <v>11067</v>
      </c>
      <c r="O178" s="12">
        <f t="shared" ref="O178:AX179" si="559">O179</f>
        <v>0</v>
      </c>
      <c r="P178" s="12">
        <f t="shared" si="559"/>
        <v>11067</v>
      </c>
      <c r="Q178" s="12">
        <f t="shared" si="559"/>
        <v>0</v>
      </c>
      <c r="R178" s="12">
        <f t="shared" si="559"/>
        <v>11067</v>
      </c>
      <c r="S178" s="12">
        <f t="shared" si="559"/>
        <v>0</v>
      </c>
      <c r="T178" s="12">
        <f t="shared" si="559"/>
        <v>11067</v>
      </c>
      <c r="U178" s="12">
        <f t="shared" si="559"/>
        <v>0</v>
      </c>
      <c r="V178" s="12">
        <f>V179</f>
        <v>210274</v>
      </c>
      <c r="W178" s="12">
        <f t="shared" si="559"/>
        <v>210274</v>
      </c>
      <c r="X178" s="12">
        <f t="shared" si="559"/>
        <v>0</v>
      </c>
      <c r="Y178" s="12">
        <f t="shared" si="559"/>
        <v>0</v>
      </c>
      <c r="Z178" s="12">
        <f t="shared" si="559"/>
        <v>221341</v>
      </c>
      <c r="AA178" s="12">
        <f t="shared" si="495"/>
        <v>210274</v>
      </c>
      <c r="AB178" s="12">
        <f t="shared" si="426"/>
        <v>11067</v>
      </c>
      <c r="AC178" s="12">
        <f t="shared" si="427"/>
        <v>0</v>
      </c>
      <c r="AD178" s="12">
        <f>AD179</f>
        <v>0</v>
      </c>
      <c r="AE178" s="12">
        <f t="shared" si="559"/>
        <v>0</v>
      </c>
      <c r="AF178" s="12">
        <f t="shared" si="559"/>
        <v>0</v>
      </c>
      <c r="AG178" s="12">
        <f t="shared" si="559"/>
        <v>0</v>
      </c>
      <c r="AH178" s="12">
        <f t="shared" si="559"/>
        <v>221341</v>
      </c>
      <c r="AI178" s="12">
        <f t="shared" si="428"/>
        <v>210274</v>
      </c>
      <c r="AJ178" s="12">
        <f t="shared" si="429"/>
        <v>11067</v>
      </c>
      <c r="AK178" s="12">
        <f t="shared" si="430"/>
        <v>0</v>
      </c>
      <c r="AL178" s="12">
        <f>AL179</f>
        <v>0</v>
      </c>
      <c r="AM178" s="12">
        <f t="shared" si="559"/>
        <v>0</v>
      </c>
      <c r="AN178" s="12">
        <f t="shared" si="559"/>
        <v>0</v>
      </c>
      <c r="AO178" s="12">
        <f t="shared" si="559"/>
        <v>0</v>
      </c>
      <c r="AP178" s="12">
        <f t="shared" si="559"/>
        <v>221341</v>
      </c>
      <c r="AQ178" s="12">
        <f t="shared" si="462"/>
        <v>210274</v>
      </c>
      <c r="AR178" s="12">
        <f t="shared" si="463"/>
        <v>11067</v>
      </c>
      <c r="AS178" s="12">
        <f t="shared" si="464"/>
        <v>0</v>
      </c>
      <c r="AT178" s="12">
        <f>AT179</f>
        <v>0</v>
      </c>
      <c r="AU178" s="12">
        <f t="shared" si="559"/>
        <v>0</v>
      </c>
      <c r="AV178" s="12">
        <f t="shared" si="559"/>
        <v>0</v>
      </c>
      <c r="AW178" s="12">
        <f t="shared" si="559"/>
        <v>0</v>
      </c>
      <c r="AX178" s="12">
        <f t="shared" si="559"/>
        <v>221341</v>
      </c>
      <c r="AY178" s="12">
        <f t="shared" si="466"/>
        <v>210274</v>
      </c>
      <c r="AZ178" s="12">
        <f t="shared" si="467"/>
        <v>11067</v>
      </c>
      <c r="BA178" s="12">
        <f t="shared" si="468"/>
        <v>0</v>
      </c>
      <c r="BB178" s="12">
        <f t="shared" si="421"/>
        <v>0</v>
      </c>
      <c r="BC178" s="12">
        <f t="shared" si="422"/>
        <v>0</v>
      </c>
      <c r="BD178" s="12">
        <v>0</v>
      </c>
      <c r="BE178" s="12">
        <v>0</v>
      </c>
    </row>
    <row r="179" spans="1:57" ht="63" hidden="1" x14ac:dyDescent="0.25">
      <c r="A179" s="6" t="s">
        <v>58</v>
      </c>
      <c r="B179" s="6"/>
      <c r="C179" s="6"/>
      <c r="D179" s="6"/>
      <c r="E179" s="9">
        <v>851</v>
      </c>
      <c r="F179" s="11" t="s">
        <v>82</v>
      </c>
      <c r="G179" s="11" t="s">
        <v>16</v>
      </c>
      <c r="H179" s="11" t="s">
        <v>388</v>
      </c>
      <c r="I179" s="11" t="s">
        <v>116</v>
      </c>
      <c r="J179" s="12">
        <f>J180</f>
        <v>0</v>
      </c>
      <c r="K179" s="12">
        <f t="shared" si="549"/>
        <v>0</v>
      </c>
      <c r="L179" s="12">
        <f t="shared" si="549"/>
        <v>0</v>
      </c>
      <c r="M179" s="12">
        <f t="shared" si="549"/>
        <v>0</v>
      </c>
      <c r="N179" s="12">
        <f>N180</f>
        <v>11067</v>
      </c>
      <c r="O179" s="12">
        <f t="shared" si="559"/>
        <v>0</v>
      </c>
      <c r="P179" s="12">
        <f t="shared" si="559"/>
        <v>11067</v>
      </c>
      <c r="Q179" s="12">
        <f t="shared" si="559"/>
        <v>0</v>
      </c>
      <c r="R179" s="12">
        <f t="shared" si="559"/>
        <v>11067</v>
      </c>
      <c r="S179" s="12">
        <f t="shared" si="559"/>
        <v>0</v>
      </c>
      <c r="T179" s="12">
        <f t="shared" si="559"/>
        <v>11067</v>
      </c>
      <c r="U179" s="12">
        <f t="shared" si="559"/>
        <v>0</v>
      </c>
      <c r="V179" s="12">
        <f>V180</f>
        <v>210274</v>
      </c>
      <c r="W179" s="12">
        <f t="shared" si="559"/>
        <v>210274</v>
      </c>
      <c r="X179" s="12">
        <f t="shared" si="559"/>
        <v>0</v>
      </c>
      <c r="Y179" s="12">
        <f t="shared" si="559"/>
        <v>0</v>
      </c>
      <c r="Z179" s="12">
        <f t="shared" si="559"/>
        <v>221341</v>
      </c>
      <c r="AA179" s="12">
        <f t="shared" si="495"/>
        <v>210274</v>
      </c>
      <c r="AB179" s="12">
        <f t="shared" si="426"/>
        <v>11067</v>
      </c>
      <c r="AC179" s="12">
        <f t="shared" si="427"/>
        <v>0</v>
      </c>
      <c r="AD179" s="12">
        <f>AD180</f>
        <v>0</v>
      </c>
      <c r="AE179" s="12">
        <f t="shared" si="559"/>
        <v>0</v>
      </c>
      <c r="AF179" s="12">
        <f t="shared" si="559"/>
        <v>0</v>
      </c>
      <c r="AG179" s="12">
        <f t="shared" si="559"/>
        <v>0</v>
      </c>
      <c r="AH179" s="12">
        <f t="shared" si="559"/>
        <v>221341</v>
      </c>
      <c r="AI179" s="12">
        <f t="shared" si="428"/>
        <v>210274</v>
      </c>
      <c r="AJ179" s="12">
        <f t="shared" si="429"/>
        <v>11067</v>
      </c>
      <c r="AK179" s="12">
        <f t="shared" si="430"/>
        <v>0</v>
      </c>
      <c r="AL179" s="12">
        <f>AL180</f>
        <v>0</v>
      </c>
      <c r="AM179" s="12">
        <f t="shared" si="559"/>
        <v>0</v>
      </c>
      <c r="AN179" s="12">
        <f t="shared" si="559"/>
        <v>0</v>
      </c>
      <c r="AO179" s="12">
        <f t="shared" si="559"/>
        <v>0</v>
      </c>
      <c r="AP179" s="12">
        <f t="shared" si="559"/>
        <v>221341</v>
      </c>
      <c r="AQ179" s="12">
        <f t="shared" si="462"/>
        <v>210274</v>
      </c>
      <c r="AR179" s="12">
        <f t="shared" si="463"/>
        <v>11067</v>
      </c>
      <c r="AS179" s="12">
        <f t="shared" si="464"/>
        <v>0</v>
      </c>
      <c r="AT179" s="12">
        <f>AT180</f>
        <v>0</v>
      </c>
      <c r="AU179" s="12">
        <f t="shared" si="559"/>
        <v>0</v>
      </c>
      <c r="AV179" s="12">
        <f t="shared" si="559"/>
        <v>0</v>
      </c>
      <c r="AW179" s="12">
        <f t="shared" si="559"/>
        <v>0</v>
      </c>
      <c r="AX179" s="12">
        <f t="shared" si="559"/>
        <v>221341</v>
      </c>
      <c r="AY179" s="12">
        <f t="shared" si="466"/>
        <v>210274</v>
      </c>
      <c r="AZ179" s="12">
        <f t="shared" si="467"/>
        <v>11067</v>
      </c>
      <c r="BA179" s="12">
        <f t="shared" si="468"/>
        <v>0</v>
      </c>
      <c r="BB179" s="12">
        <f t="shared" si="421"/>
        <v>0</v>
      </c>
      <c r="BC179" s="12">
        <f t="shared" si="422"/>
        <v>0</v>
      </c>
      <c r="BD179" s="12">
        <v>0</v>
      </c>
      <c r="BE179" s="12">
        <v>0</v>
      </c>
    </row>
    <row r="180" spans="1:57" hidden="1" x14ac:dyDescent="0.25">
      <c r="A180" s="6" t="s">
        <v>117</v>
      </c>
      <c r="B180" s="6"/>
      <c r="C180" s="6"/>
      <c r="D180" s="6"/>
      <c r="E180" s="9">
        <v>851</v>
      </c>
      <c r="F180" s="11" t="s">
        <v>82</v>
      </c>
      <c r="G180" s="11" t="s">
        <v>16</v>
      </c>
      <c r="H180" s="11" t="s">
        <v>388</v>
      </c>
      <c r="I180" s="11" t="s">
        <v>118</v>
      </c>
      <c r="J180" s="12"/>
      <c r="K180" s="12"/>
      <c r="L180" s="12"/>
      <c r="M180" s="12"/>
      <c r="N180" s="12">
        <f>10330+737</f>
        <v>11067</v>
      </c>
      <c r="O180" s="12"/>
      <c r="P180" s="12">
        <f>N180</f>
        <v>11067</v>
      </c>
      <c r="Q180" s="12"/>
      <c r="R180" s="12">
        <f>N180+J180</f>
        <v>11067</v>
      </c>
      <c r="S180" s="12"/>
      <c r="T180" s="12">
        <f>R180</f>
        <v>11067</v>
      </c>
      <c r="U180" s="12"/>
      <c r="V180" s="12">
        <v>210274</v>
      </c>
      <c r="W180" s="12">
        <v>210274</v>
      </c>
      <c r="X180" s="12"/>
      <c r="Y180" s="12"/>
      <c r="Z180" s="12">
        <f>V180+R180</f>
        <v>221341</v>
      </c>
      <c r="AA180" s="12">
        <f t="shared" si="495"/>
        <v>210274</v>
      </c>
      <c r="AB180" s="12">
        <f t="shared" si="426"/>
        <v>11067</v>
      </c>
      <c r="AC180" s="12">
        <f t="shared" si="427"/>
        <v>0</v>
      </c>
      <c r="AD180" s="12"/>
      <c r="AE180" s="12"/>
      <c r="AF180" s="12"/>
      <c r="AG180" s="12"/>
      <c r="AH180" s="12">
        <f>AD180+Z180</f>
        <v>221341</v>
      </c>
      <c r="AI180" s="12">
        <f t="shared" si="428"/>
        <v>210274</v>
      </c>
      <c r="AJ180" s="12">
        <f t="shared" si="429"/>
        <v>11067</v>
      </c>
      <c r="AK180" s="12">
        <f t="shared" si="430"/>
        <v>0</v>
      </c>
      <c r="AL180" s="12"/>
      <c r="AM180" s="12"/>
      <c r="AN180" s="12"/>
      <c r="AO180" s="12"/>
      <c r="AP180" s="12">
        <f>AL180+AH180</f>
        <v>221341</v>
      </c>
      <c r="AQ180" s="12">
        <f t="shared" si="462"/>
        <v>210274</v>
      </c>
      <c r="AR180" s="12">
        <f t="shared" si="463"/>
        <v>11067</v>
      </c>
      <c r="AS180" s="12">
        <f t="shared" si="464"/>
        <v>0</v>
      </c>
      <c r="AT180" s="12"/>
      <c r="AU180" s="12"/>
      <c r="AV180" s="12"/>
      <c r="AW180" s="12"/>
      <c r="AX180" s="12">
        <f>AT180+AP180</f>
        <v>221341</v>
      </c>
      <c r="AY180" s="12">
        <f t="shared" si="466"/>
        <v>210274</v>
      </c>
      <c r="AZ180" s="12">
        <f t="shared" si="467"/>
        <v>11067</v>
      </c>
      <c r="BA180" s="12">
        <f t="shared" si="468"/>
        <v>0</v>
      </c>
      <c r="BB180" s="12">
        <f t="shared" si="421"/>
        <v>0</v>
      </c>
      <c r="BC180" s="12">
        <f t="shared" si="422"/>
        <v>0</v>
      </c>
      <c r="BD180" s="12">
        <v>0</v>
      </c>
      <c r="BE180" s="12">
        <v>0</v>
      </c>
    </row>
    <row r="181" spans="1:57" ht="31.5" hidden="1" x14ac:dyDescent="0.25">
      <c r="A181" s="8" t="s">
        <v>419</v>
      </c>
      <c r="B181" s="6"/>
      <c r="C181" s="6"/>
      <c r="D181" s="6"/>
      <c r="E181" s="9">
        <v>851</v>
      </c>
      <c r="F181" s="10" t="s">
        <v>82</v>
      </c>
      <c r="G181" s="10" t="s">
        <v>16</v>
      </c>
      <c r="H181" s="11" t="s">
        <v>418</v>
      </c>
      <c r="I181" s="10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>
        <f>AD182</f>
        <v>1000000</v>
      </c>
      <c r="AE181" s="12">
        <f>AE182</f>
        <v>850000</v>
      </c>
      <c r="AF181" s="12">
        <f t="shared" ref="AF181:AH182" si="560">AF182</f>
        <v>150000</v>
      </c>
      <c r="AG181" s="12">
        <f t="shared" si="560"/>
        <v>0</v>
      </c>
      <c r="AH181" s="12">
        <f t="shared" si="560"/>
        <v>1000000</v>
      </c>
      <c r="AI181" s="12">
        <f t="shared" ref="AI181:AI183" si="561">AA181+AE181</f>
        <v>850000</v>
      </c>
      <c r="AJ181" s="12">
        <f t="shared" ref="AJ181:AJ183" si="562">AB181+AF181</f>
        <v>150000</v>
      </c>
      <c r="AK181" s="12">
        <f t="shared" ref="AK181:AK183" si="563">AC181+AG181</f>
        <v>0</v>
      </c>
      <c r="AL181" s="12">
        <f>AL182</f>
        <v>0</v>
      </c>
      <c r="AM181" s="12">
        <f>AM182</f>
        <v>0</v>
      </c>
      <c r="AN181" s="12">
        <f t="shared" ref="AN181:AN182" si="564">AN182</f>
        <v>0</v>
      </c>
      <c r="AO181" s="12">
        <f t="shared" ref="AO181:AO182" si="565">AO182</f>
        <v>0</v>
      </c>
      <c r="AP181" s="12">
        <f t="shared" ref="AP181:AP182" si="566">AP182</f>
        <v>1000000</v>
      </c>
      <c r="AQ181" s="12">
        <f t="shared" ref="AQ181:AQ182" si="567">AQ182</f>
        <v>850000</v>
      </c>
      <c r="AR181" s="12">
        <f t="shared" ref="AR181:AR182" si="568">AR182</f>
        <v>150000</v>
      </c>
      <c r="AS181" s="12">
        <f t="shared" ref="AS181:AS182" si="569">AS182</f>
        <v>0</v>
      </c>
      <c r="AT181" s="12">
        <f>AT182</f>
        <v>0</v>
      </c>
      <c r="AU181" s="12">
        <f>AU182</f>
        <v>0</v>
      </c>
      <c r="AV181" s="12">
        <f t="shared" ref="AV181:BA182" si="570">AV182</f>
        <v>0</v>
      </c>
      <c r="AW181" s="12">
        <f t="shared" si="570"/>
        <v>0</v>
      </c>
      <c r="AX181" s="12">
        <f t="shared" si="570"/>
        <v>1000000</v>
      </c>
      <c r="AY181" s="12">
        <f t="shared" si="570"/>
        <v>850000</v>
      </c>
      <c r="AZ181" s="12">
        <f t="shared" si="570"/>
        <v>150000</v>
      </c>
      <c r="BA181" s="12">
        <f t="shared" si="570"/>
        <v>0</v>
      </c>
      <c r="BB181" s="12">
        <f t="shared" si="421"/>
        <v>0</v>
      </c>
      <c r="BC181" s="12">
        <f t="shared" si="422"/>
        <v>0</v>
      </c>
      <c r="BD181" s="12">
        <v>0</v>
      </c>
      <c r="BE181" s="12">
        <v>0</v>
      </c>
    </row>
    <row r="182" spans="1:57" ht="63" hidden="1" x14ac:dyDescent="0.25">
      <c r="A182" s="6" t="s">
        <v>58</v>
      </c>
      <c r="B182" s="6"/>
      <c r="C182" s="6"/>
      <c r="D182" s="6"/>
      <c r="E182" s="9">
        <v>851</v>
      </c>
      <c r="F182" s="11" t="s">
        <v>82</v>
      </c>
      <c r="G182" s="11" t="s">
        <v>16</v>
      </c>
      <c r="H182" s="11" t="s">
        <v>418</v>
      </c>
      <c r="I182" s="11" t="s">
        <v>116</v>
      </c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>
        <f>AD183</f>
        <v>1000000</v>
      </c>
      <c r="AE182" s="12">
        <f>AE183</f>
        <v>850000</v>
      </c>
      <c r="AF182" s="12">
        <f t="shared" si="560"/>
        <v>150000</v>
      </c>
      <c r="AG182" s="12">
        <f t="shared" si="560"/>
        <v>0</v>
      </c>
      <c r="AH182" s="12">
        <f t="shared" si="560"/>
        <v>1000000</v>
      </c>
      <c r="AI182" s="12">
        <f t="shared" si="561"/>
        <v>850000</v>
      </c>
      <c r="AJ182" s="12">
        <f t="shared" si="562"/>
        <v>150000</v>
      </c>
      <c r="AK182" s="12">
        <f t="shared" si="563"/>
        <v>0</v>
      </c>
      <c r="AL182" s="12">
        <f>AL183</f>
        <v>0</v>
      </c>
      <c r="AM182" s="12">
        <f>AM183</f>
        <v>0</v>
      </c>
      <c r="AN182" s="12">
        <f t="shared" si="564"/>
        <v>0</v>
      </c>
      <c r="AO182" s="12">
        <f t="shared" si="565"/>
        <v>0</v>
      </c>
      <c r="AP182" s="12">
        <f t="shared" si="566"/>
        <v>1000000</v>
      </c>
      <c r="AQ182" s="12">
        <f t="shared" si="567"/>
        <v>850000</v>
      </c>
      <c r="AR182" s="12">
        <f t="shared" si="568"/>
        <v>150000</v>
      </c>
      <c r="AS182" s="12">
        <f t="shared" si="569"/>
        <v>0</v>
      </c>
      <c r="AT182" s="12">
        <f>AT183</f>
        <v>0</v>
      </c>
      <c r="AU182" s="12">
        <f>AU183</f>
        <v>0</v>
      </c>
      <c r="AV182" s="12">
        <f t="shared" si="570"/>
        <v>0</v>
      </c>
      <c r="AW182" s="12">
        <f t="shared" si="570"/>
        <v>0</v>
      </c>
      <c r="AX182" s="12">
        <f t="shared" si="570"/>
        <v>1000000</v>
      </c>
      <c r="AY182" s="12">
        <f t="shared" si="570"/>
        <v>850000</v>
      </c>
      <c r="AZ182" s="12">
        <f t="shared" si="570"/>
        <v>150000</v>
      </c>
      <c r="BA182" s="12">
        <f t="shared" si="570"/>
        <v>0</v>
      </c>
      <c r="BB182" s="12">
        <f t="shared" si="421"/>
        <v>0</v>
      </c>
      <c r="BC182" s="12">
        <f t="shared" si="422"/>
        <v>0</v>
      </c>
      <c r="BD182" s="12">
        <v>0</v>
      </c>
      <c r="BE182" s="12">
        <v>0</v>
      </c>
    </row>
    <row r="183" spans="1:57" hidden="1" x14ac:dyDescent="0.25">
      <c r="A183" s="6" t="s">
        <v>117</v>
      </c>
      <c r="B183" s="6"/>
      <c r="C183" s="6"/>
      <c r="D183" s="6"/>
      <c r="E183" s="9">
        <v>851</v>
      </c>
      <c r="F183" s="11" t="s">
        <v>82</v>
      </c>
      <c r="G183" s="11" t="s">
        <v>16</v>
      </c>
      <c r="H183" s="11" t="s">
        <v>418</v>
      </c>
      <c r="I183" s="11" t="s">
        <v>118</v>
      </c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>
        <f>850000+100000+50000</f>
        <v>1000000</v>
      </c>
      <c r="AE183" s="12">
        <v>850000</v>
      </c>
      <c r="AF183" s="12">
        <v>150000</v>
      </c>
      <c r="AG183" s="12"/>
      <c r="AH183" s="12">
        <f>Z183+AD183</f>
        <v>1000000</v>
      </c>
      <c r="AI183" s="12">
        <f t="shared" si="561"/>
        <v>850000</v>
      </c>
      <c r="AJ183" s="12">
        <f t="shared" si="562"/>
        <v>150000</v>
      </c>
      <c r="AK183" s="12">
        <f t="shared" si="563"/>
        <v>0</v>
      </c>
      <c r="AL183" s="12"/>
      <c r="AM183" s="12"/>
      <c r="AN183" s="12"/>
      <c r="AO183" s="12"/>
      <c r="AP183" s="12">
        <f>AH183+AL183</f>
        <v>1000000</v>
      </c>
      <c r="AQ183" s="12">
        <f t="shared" ref="AQ183" si="571">AI183+AM183</f>
        <v>850000</v>
      </c>
      <c r="AR183" s="12">
        <f t="shared" ref="AR183" si="572">AJ183+AN183</f>
        <v>150000</v>
      </c>
      <c r="AS183" s="12">
        <f t="shared" ref="AS183" si="573">AK183+AO183</f>
        <v>0</v>
      </c>
      <c r="AT183" s="12"/>
      <c r="AU183" s="12"/>
      <c r="AV183" s="12"/>
      <c r="AW183" s="12"/>
      <c r="AX183" s="12">
        <f>AP183+AT183</f>
        <v>1000000</v>
      </c>
      <c r="AY183" s="12">
        <f t="shared" ref="AY183:AY237" si="574">AQ183+AU183</f>
        <v>850000</v>
      </c>
      <c r="AZ183" s="12">
        <f t="shared" ref="AZ183:AZ237" si="575">AR183+AV183</f>
        <v>150000</v>
      </c>
      <c r="BA183" s="12">
        <f t="shared" ref="BA183:BA237" si="576">AS183+AW183</f>
        <v>0</v>
      </c>
      <c r="BB183" s="12">
        <f t="shared" si="421"/>
        <v>0</v>
      </c>
      <c r="BC183" s="12">
        <f t="shared" si="422"/>
        <v>0</v>
      </c>
      <c r="BD183" s="12">
        <v>0</v>
      </c>
      <c r="BE183" s="12">
        <v>0</v>
      </c>
    </row>
    <row r="184" spans="1:57" ht="31.5" hidden="1" x14ac:dyDescent="0.25">
      <c r="A184" s="26" t="s">
        <v>127</v>
      </c>
      <c r="B184" s="27"/>
      <c r="C184" s="27"/>
      <c r="D184" s="27"/>
      <c r="E184" s="9">
        <v>851</v>
      </c>
      <c r="F184" s="28" t="s">
        <v>82</v>
      </c>
      <c r="G184" s="28" t="s">
        <v>18</v>
      </c>
      <c r="H184" s="28"/>
      <c r="I184" s="28"/>
      <c r="J184" s="40">
        <f t="shared" ref="J184:AW186" si="577">J185</f>
        <v>5000</v>
      </c>
      <c r="K184" s="40">
        <f t="shared" si="577"/>
        <v>0</v>
      </c>
      <c r="L184" s="40">
        <f t="shared" si="577"/>
        <v>5000</v>
      </c>
      <c r="M184" s="40">
        <f t="shared" si="577"/>
        <v>0</v>
      </c>
      <c r="N184" s="40">
        <f t="shared" si="577"/>
        <v>0</v>
      </c>
      <c r="O184" s="40">
        <f t="shared" si="577"/>
        <v>0</v>
      </c>
      <c r="P184" s="40">
        <f t="shared" si="577"/>
        <v>0</v>
      </c>
      <c r="Q184" s="40">
        <f t="shared" si="577"/>
        <v>0</v>
      </c>
      <c r="R184" s="12">
        <f t="shared" si="515"/>
        <v>5000</v>
      </c>
      <c r="S184" s="40">
        <f t="shared" si="577"/>
        <v>0</v>
      </c>
      <c r="T184" s="40">
        <f t="shared" si="577"/>
        <v>5000</v>
      </c>
      <c r="U184" s="40">
        <f t="shared" si="577"/>
        <v>0</v>
      </c>
      <c r="V184" s="40">
        <f t="shared" si="577"/>
        <v>0</v>
      </c>
      <c r="W184" s="40">
        <f t="shared" si="577"/>
        <v>0</v>
      </c>
      <c r="X184" s="40">
        <f t="shared" si="577"/>
        <v>0</v>
      </c>
      <c r="Y184" s="40">
        <f t="shared" si="577"/>
        <v>0</v>
      </c>
      <c r="Z184" s="12">
        <f t="shared" ref="Z184:Z251" si="578">R184+V184</f>
        <v>5000</v>
      </c>
      <c r="AA184" s="12">
        <f t="shared" si="495"/>
        <v>0</v>
      </c>
      <c r="AB184" s="12">
        <f t="shared" si="426"/>
        <v>5000</v>
      </c>
      <c r="AC184" s="12">
        <f t="shared" si="427"/>
        <v>0</v>
      </c>
      <c r="AD184" s="40">
        <f t="shared" si="577"/>
        <v>0</v>
      </c>
      <c r="AE184" s="40">
        <f t="shared" si="577"/>
        <v>0</v>
      </c>
      <c r="AF184" s="40">
        <f t="shared" si="577"/>
        <v>0</v>
      </c>
      <c r="AG184" s="40">
        <f t="shared" si="577"/>
        <v>0</v>
      </c>
      <c r="AH184" s="12">
        <f t="shared" ref="AH184:AH251" si="579">Z184+AD184</f>
        <v>5000</v>
      </c>
      <c r="AI184" s="12">
        <f t="shared" si="428"/>
        <v>0</v>
      </c>
      <c r="AJ184" s="12">
        <f t="shared" si="429"/>
        <v>5000</v>
      </c>
      <c r="AK184" s="12">
        <f t="shared" si="430"/>
        <v>0</v>
      </c>
      <c r="AL184" s="40">
        <f t="shared" si="577"/>
        <v>0</v>
      </c>
      <c r="AM184" s="40">
        <f t="shared" si="577"/>
        <v>0</v>
      </c>
      <c r="AN184" s="40">
        <f t="shared" si="577"/>
        <v>0</v>
      </c>
      <c r="AO184" s="40">
        <f t="shared" si="577"/>
        <v>0</v>
      </c>
      <c r="AP184" s="12">
        <f t="shared" ref="AP184:AP251" si="580">AH184+AL184</f>
        <v>5000</v>
      </c>
      <c r="AQ184" s="12">
        <f t="shared" ref="AQ184:AQ255" si="581">AI184+AM184</f>
        <v>0</v>
      </c>
      <c r="AR184" s="12">
        <f t="shared" ref="AR184:AR255" si="582">AJ184+AN184</f>
        <v>5000</v>
      </c>
      <c r="AS184" s="12">
        <f t="shared" ref="AS184:AS255" si="583">AK184+AO184</f>
        <v>0</v>
      </c>
      <c r="AT184" s="40">
        <f t="shared" si="577"/>
        <v>0</v>
      </c>
      <c r="AU184" s="40">
        <f t="shared" si="577"/>
        <v>0</v>
      </c>
      <c r="AV184" s="40">
        <f t="shared" si="577"/>
        <v>0</v>
      </c>
      <c r="AW184" s="40">
        <f t="shared" si="577"/>
        <v>0</v>
      </c>
      <c r="AX184" s="12">
        <f t="shared" ref="AX184:AX237" si="584">AP184+AT184</f>
        <v>5000</v>
      </c>
      <c r="AY184" s="12">
        <f t="shared" si="574"/>
        <v>0</v>
      </c>
      <c r="AZ184" s="12">
        <f t="shared" si="575"/>
        <v>5000</v>
      </c>
      <c r="BA184" s="12">
        <f t="shared" si="576"/>
        <v>0</v>
      </c>
      <c r="BB184" s="12">
        <f t="shared" si="421"/>
        <v>0</v>
      </c>
      <c r="BC184" s="12">
        <f t="shared" si="422"/>
        <v>0</v>
      </c>
      <c r="BD184" s="12">
        <v>0</v>
      </c>
      <c r="BE184" s="12">
        <v>0</v>
      </c>
    </row>
    <row r="185" spans="1:57" ht="47.25" hidden="1" x14ac:dyDescent="0.25">
      <c r="A185" s="31" t="s">
        <v>128</v>
      </c>
      <c r="B185" s="6"/>
      <c r="C185" s="6"/>
      <c r="D185" s="6"/>
      <c r="E185" s="9">
        <v>851</v>
      </c>
      <c r="F185" s="11" t="s">
        <v>82</v>
      </c>
      <c r="G185" s="11" t="s">
        <v>18</v>
      </c>
      <c r="H185" s="11" t="s">
        <v>129</v>
      </c>
      <c r="I185" s="11"/>
      <c r="J185" s="12">
        <f t="shared" si="577"/>
        <v>5000</v>
      </c>
      <c r="K185" s="12">
        <f t="shared" si="577"/>
        <v>0</v>
      </c>
      <c r="L185" s="12">
        <f t="shared" si="577"/>
        <v>5000</v>
      </c>
      <c r="M185" s="12">
        <f t="shared" si="577"/>
        <v>0</v>
      </c>
      <c r="N185" s="12">
        <f t="shared" si="577"/>
        <v>0</v>
      </c>
      <c r="O185" s="12">
        <f t="shared" si="577"/>
        <v>0</v>
      </c>
      <c r="P185" s="12">
        <f t="shared" si="577"/>
        <v>0</v>
      </c>
      <c r="Q185" s="12">
        <f t="shared" si="577"/>
        <v>0</v>
      </c>
      <c r="R185" s="12">
        <f t="shared" si="515"/>
        <v>5000</v>
      </c>
      <c r="S185" s="12">
        <f t="shared" si="577"/>
        <v>0</v>
      </c>
      <c r="T185" s="12">
        <f t="shared" si="577"/>
        <v>5000</v>
      </c>
      <c r="U185" s="12">
        <f t="shared" si="577"/>
        <v>0</v>
      </c>
      <c r="V185" s="12">
        <f t="shared" si="577"/>
        <v>0</v>
      </c>
      <c r="W185" s="12">
        <f t="shared" si="577"/>
        <v>0</v>
      </c>
      <c r="X185" s="12">
        <f t="shared" si="577"/>
        <v>0</v>
      </c>
      <c r="Y185" s="12">
        <f t="shared" si="577"/>
        <v>0</v>
      </c>
      <c r="Z185" s="12">
        <f t="shared" si="578"/>
        <v>5000</v>
      </c>
      <c r="AA185" s="12">
        <f t="shared" si="495"/>
        <v>0</v>
      </c>
      <c r="AB185" s="12">
        <f t="shared" si="426"/>
        <v>5000</v>
      </c>
      <c r="AC185" s="12">
        <f t="shared" si="427"/>
        <v>0</v>
      </c>
      <c r="AD185" s="12">
        <f t="shared" si="577"/>
        <v>0</v>
      </c>
      <c r="AE185" s="12">
        <f t="shared" si="577"/>
        <v>0</v>
      </c>
      <c r="AF185" s="12">
        <f t="shared" si="577"/>
        <v>0</v>
      </c>
      <c r="AG185" s="12">
        <f t="shared" si="577"/>
        <v>0</v>
      </c>
      <c r="AH185" s="12">
        <f t="shared" si="579"/>
        <v>5000</v>
      </c>
      <c r="AI185" s="12">
        <f t="shared" si="428"/>
        <v>0</v>
      </c>
      <c r="AJ185" s="12">
        <f t="shared" si="429"/>
        <v>5000</v>
      </c>
      <c r="AK185" s="12">
        <f t="shared" si="430"/>
        <v>0</v>
      </c>
      <c r="AL185" s="12">
        <f t="shared" si="577"/>
        <v>0</v>
      </c>
      <c r="AM185" s="12">
        <f t="shared" si="577"/>
        <v>0</v>
      </c>
      <c r="AN185" s="12">
        <f t="shared" si="577"/>
        <v>0</v>
      </c>
      <c r="AO185" s="12">
        <f t="shared" si="577"/>
        <v>0</v>
      </c>
      <c r="AP185" s="12">
        <f t="shared" si="580"/>
        <v>5000</v>
      </c>
      <c r="AQ185" s="12">
        <f t="shared" si="581"/>
        <v>0</v>
      </c>
      <c r="AR185" s="12">
        <f t="shared" si="582"/>
        <v>5000</v>
      </c>
      <c r="AS185" s="12">
        <f t="shared" si="583"/>
        <v>0</v>
      </c>
      <c r="AT185" s="12">
        <f t="shared" si="577"/>
        <v>0</v>
      </c>
      <c r="AU185" s="12">
        <f t="shared" si="577"/>
        <v>0</v>
      </c>
      <c r="AV185" s="12">
        <f t="shared" si="577"/>
        <v>0</v>
      </c>
      <c r="AW185" s="12">
        <f t="shared" si="577"/>
        <v>0</v>
      </c>
      <c r="AX185" s="12">
        <f t="shared" si="584"/>
        <v>5000</v>
      </c>
      <c r="AY185" s="12">
        <f t="shared" si="574"/>
        <v>0</v>
      </c>
      <c r="AZ185" s="12">
        <f t="shared" si="575"/>
        <v>5000</v>
      </c>
      <c r="BA185" s="12">
        <f t="shared" si="576"/>
        <v>0</v>
      </c>
      <c r="BB185" s="12">
        <f t="shared" si="421"/>
        <v>0</v>
      </c>
      <c r="BC185" s="12">
        <f t="shared" si="422"/>
        <v>0</v>
      </c>
      <c r="BD185" s="12">
        <v>0</v>
      </c>
      <c r="BE185" s="12">
        <v>0</v>
      </c>
    </row>
    <row r="186" spans="1:57" ht="47.25" hidden="1" x14ac:dyDescent="0.25">
      <c r="A186" s="6" t="s">
        <v>27</v>
      </c>
      <c r="B186" s="4"/>
      <c r="C186" s="4"/>
      <c r="D186" s="4"/>
      <c r="E186" s="9">
        <v>851</v>
      </c>
      <c r="F186" s="11" t="s">
        <v>82</v>
      </c>
      <c r="G186" s="11" t="s">
        <v>18</v>
      </c>
      <c r="H186" s="11" t="s">
        <v>129</v>
      </c>
      <c r="I186" s="11" t="s">
        <v>28</v>
      </c>
      <c r="J186" s="12">
        <f t="shared" si="577"/>
        <v>5000</v>
      </c>
      <c r="K186" s="12">
        <f t="shared" si="577"/>
        <v>0</v>
      </c>
      <c r="L186" s="12">
        <f t="shared" si="577"/>
        <v>5000</v>
      </c>
      <c r="M186" s="12">
        <f t="shared" si="577"/>
        <v>0</v>
      </c>
      <c r="N186" s="12">
        <f t="shared" si="577"/>
        <v>0</v>
      </c>
      <c r="O186" s="12">
        <f t="shared" si="577"/>
        <v>0</v>
      </c>
      <c r="P186" s="12">
        <f t="shared" si="577"/>
        <v>0</v>
      </c>
      <c r="Q186" s="12">
        <f t="shared" si="577"/>
        <v>0</v>
      </c>
      <c r="R186" s="12">
        <f t="shared" si="515"/>
        <v>5000</v>
      </c>
      <c r="S186" s="12">
        <f t="shared" si="577"/>
        <v>0</v>
      </c>
      <c r="T186" s="12">
        <f t="shared" si="577"/>
        <v>5000</v>
      </c>
      <c r="U186" s="12">
        <f t="shared" si="577"/>
        <v>0</v>
      </c>
      <c r="V186" s="12">
        <f t="shared" si="577"/>
        <v>0</v>
      </c>
      <c r="W186" s="12">
        <f t="shared" si="577"/>
        <v>0</v>
      </c>
      <c r="X186" s="12">
        <f t="shared" si="577"/>
        <v>0</v>
      </c>
      <c r="Y186" s="12">
        <f t="shared" si="577"/>
        <v>0</v>
      </c>
      <c r="Z186" s="12">
        <f t="shared" si="578"/>
        <v>5000</v>
      </c>
      <c r="AA186" s="12">
        <f t="shared" si="495"/>
        <v>0</v>
      </c>
      <c r="AB186" s="12">
        <f t="shared" si="426"/>
        <v>5000</v>
      </c>
      <c r="AC186" s="12">
        <f t="shared" si="427"/>
        <v>0</v>
      </c>
      <c r="AD186" s="12">
        <f t="shared" si="577"/>
        <v>0</v>
      </c>
      <c r="AE186" s="12">
        <f t="shared" si="577"/>
        <v>0</v>
      </c>
      <c r="AF186" s="12">
        <f t="shared" si="577"/>
        <v>0</v>
      </c>
      <c r="AG186" s="12">
        <f t="shared" si="577"/>
        <v>0</v>
      </c>
      <c r="AH186" s="12">
        <f t="shared" si="579"/>
        <v>5000</v>
      </c>
      <c r="AI186" s="12">
        <f t="shared" si="428"/>
        <v>0</v>
      </c>
      <c r="AJ186" s="12">
        <f t="shared" si="429"/>
        <v>5000</v>
      </c>
      <c r="AK186" s="12">
        <f t="shared" si="430"/>
        <v>0</v>
      </c>
      <c r="AL186" s="12">
        <f t="shared" si="577"/>
        <v>0</v>
      </c>
      <c r="AM186" s="12">
        <f t="shared" si="577"/>
        <v>0</v>
      </c>
      <c r="AN186" s="12">
        <f t="shared" si="577"/>
        <v>0</v>
      </c>
      <c r="AO186" s="12">
        <f t="shared" si="577"/>
        <v>0</v>
      </c>
      <c r="AP186" s="12">
        <f t="shared" si="580"/>
        <v>5000</v>
      </c>
      <c r="AQ186" s="12">
        <f t="shared" si="581"/>
        <v>0</v>
      </c>
      <c r="AR186" s="12">
        <f t="shared" si="582"/>
        <v>5000</v>
      </c>
      <c r="AS186" s="12">
        <f t="shared" si="583"/>
        <v>0</v>
      </c>
      <c r="AT186" s="12">
        <f t="shared" si="577"/>
        <v>0</v>
      </c>
      <c r="AU186" s="12">
        <f t="shared" si="577"/>
        <v>0</v>
      </c>
      <c r="AV186" s="12">
        <f t="shared" si="577"/>
        <v>0</v>
      </c>
      <c r="AW186" s="12">
        <f t="shared" si="577"/>
        <v>0</v>
      </c>
      <c r="AX186" s="12">
        <f t="shared" si="584"/>
        <v>5000</v>
      </c>
      <c r="AY186" s="12">
        <f t="shared" si="574"/>
        <v>0</v>
      </c>
      <c r="AZ186" s="12">
        <f t="shared" si="575"/>
        <v>5000</v>
      </c>
      <c r="BA186" s="12">
        <f t="shared" si="576"/>
        <v>0</v>
      </c>
      <c r="BB186" s="12">
        <f t="shared" si="421"/>
        <v>0</v>
      </c>
      <c r="BC186" s="12">
        <f t="shared" si="422"/>
        <v>0</v>
      </c>
      <c r="BD186" s="12">
        <v>0</v>
      </c>
      <c r="BE186" s="12">
        <v>0</v>
      </c>
    </row>
    <row r="187" spans="1:57" ht="47.25" hidden="1" x14ac:dyDescent="0.25">
      <c r="A187" s="6" t="s">
        <v>14</v>
      </c>
      <c r="B187" s="6"/>
      <c r="C187" s="6"/>
      <c r="D187" s="6"/>
      <c r="E187" s="9">
        <v>851</v>
      </c>
      <c r="F187" s="11" t="s">
        <v>82</v>
      </c>
      <c r="G187" s="11" t="s">
        <v>18</v>
      </c>
      <c r="H187" s="11" t="s">
        <v>129</v>
      </c>
      <c r="I187" s="11" t="s">
        <v>29</v>
      </c>
      <c r="J187" s="12">
        <v>5000</v>
      </c>
      <c r="K187" s="12"/>
      <c r="L187" s="12">
        <f>J187</f>
        <v>5000</v>
      </c>
      <c r="M187" s="12"/>
      <c r="N187" s="12"/>
      <c r="O187" s="12"/>
      <c r="P187" s="12">
        <f>N187</f>
        <v>0</v>
      </c>
      <c r="Q187" s="12"/>
      <c r="R187" s="12">
        <f t="shared" si="515"/>
        <v>5000</v>
      </c>
      <c r="S187" s="12"/>
      <c r="T187" s="12">
        <f>R187</f>
        <v>5000</v>
      </c>
      <c r="U187" s="12"/>
      <c r="V187" s="12"/>
      <c r="W187" s="12"/>
      <c r="X187" s="12">
        <f>V187</f>
        <v>0</v>
      </c>
      <c r="Y187" s="12"/>
      <c r="Z187" s="12">
        <f t="shared" si="578"/>
        <v>5000</v>
      </c>
      <c r="AA187" s="12">
        <f t="shared" si="495"/>
        <v>0</v>
      </c>
      <c r="AB187" s="12">
        <f t="shared" si="426"/>
        <v>5000</v>
      </c>
      <c r="AC187" s="12">
        <f t="shared" si="427"/>
        <v>0</v>
      </c>
      <c r="AD187" s="12"/>
      <c r="AE187" s="12"/>
      <c r="AF187" s="12">
        <f>AD187</f>
        <v>0</v>
      </c>
      <c r="AG187" s="12"/>
      <c r="AH187" s="12">
        <f t="shared" si="579"/>
        <v>5000</v>
      </c>
      <c r="AI187" s="12">
        <f t="shared" si="428"/>
        <v>0</v>
      </c>
      <c r="AJ187" s="12">
        <f t="shared" si="429"/>
        <v>5000</v>
      </c>
      <c r="AK187" s="12">
        <f t="shared" si="430"/>
        <v>0</v>
      </c>
      <c r="AL187" s="12"/>
      <c r="AM187" s="12"/>
      <c r="AN187" s="12">
        <f>AL187</f>
        <v>0</v>
      </c>
      <c r="AO187" s="12"/>
      <c r="AP187" s="12">
        <f t="shared" si="580"/>
        <v>5000</v>
      </c>
      <c r="AQ187" s="12">
        <f t="shared" si="581"/>
        <v>0</v>
      </c>
      <c r="AR187" s="12">
        <f t="shared" si="582"/>
        <v>5000</v>
      </c>
      <c r="AS187" s="12">
        <f t="shared" si="583"/>
        <v>0</v>
      </c>
      <c r="AT187" s="12"/>
      <c r="AU187" s="12"/>
      <c r="AV187" s="12">
        <f>AT187</f>
        <v>0</v>
      </c>
      <c r="AW187" s="12"/>
      <c r="AX187" s="12">
        <f t="shared" si="584"/>
        <v>5000</v>
      </c>
      <c r="AY187" s="12">
        <f t="shared" si="574"/>
        <v>0</v>
      </c>
      <c r="AZ187" s="12">
        <f t="shared" si="575"/>
        <v>5000</v>
      </c>
      <c r="BA187" s="12">
        <f t="shared" si="576"/>
        <v>0</v>
      </c>
      <c r="BB187" s="12">
        <f t="shared" si="421"/>
        <v>0</v>
      </c>
      <c r="BC187" s="12">
        <f t="shared" si="422"/>
        <v>0</v>
      </c>
      <c r="BD187" s="12">
        <v>0</v>
      </c>
      <c r="BE187" s="12">
        <v>0</v>
      </c>
    </row>
    <row r="188" spans="1:57" x14ac:dyDescent="0.25">
      <c r="A188" s="26" t="s">
        <v>130</v>
      </c>
      <c r="B188" s="27"/>
      <c r="C188" s="27"/>
      <c r="D188" s="27"/>
      <c r="E188" s="9">
        <v>851</v>
      </c>
      <c r="F188" s="28" t="s">
        <v>131</v>
      </c>
      <c r="G188" s="28"/>
      <c r="H188" s="28"/>
      <c r="I188" s="28"/>
      <c r="J188" s="29">
        <f t="shared" ref="J188" si="585">J189+J193+J203+J210</f>
        <v>16251899</v>
      </c>
      <c r="K188" s="29">
        <f t="shared" ref="K188:N188" si="586">K189+K193+K203+K210</f>
        <v>11830560</v>
      </c>
      <c r="L188" s="29">
        <f t="shared" si="586"/>
        <v>4421339</v>
      </c>
      <c r="M188" s="29">
        <f t="shared" si="586"/>
        <v>0</v>
      </c>
      <c r="N188" s="29">
        <f t="shared" si="586"/>
        <v>0</v>
      </c>
      <c r="O188" s="29">
        <f t="shared" ref="O188:V188" si="587">O189+O193+O203+O210</f>
        <v>0</v>
      </c>
      <c r="P188" s="29">
        <f t="shared" si="587"/>
        <v>0</v>
      </c>
      <c r="Q188" s="29">
        <f t="shared" si="587"/>
        <v>0</v>
      </c>
      <c r="R188" s="12">
        <f t="shared" si="515"/>
        <v>16251899</v>
      </c>
      <c r="S188" s="29">
        <f t="shared" si="587"/>
        <v>11830560</v>
      </c>
      <c r="T188" s="29">
        <f t="shared" si="587"/>
        <v>4421339</v>
      </c>
      <c r="U188" s="29">
        <f t="shared" si="587"/>
        <v>0</v>
      </c>
      <c r="V188" s="29">
        <f t="shared" si="587"/>
        <v>3537600.1</v>
      </c>
      <c r="W188" s="29">
        <f t="shared" ref="W188:Y188" si="588">W189+W193+W203+W210</f>
        <v>3485956.5</v>
      </c>
      <c r="X188" s="29">
        <f t="shared" si="588"/>
        <v>51643.6</v>
      </c>
      <c r="Y188" s="29">
        <f t="shared" si="588"/>
        <v>0</v>
      </c>
      <c r="Z188" s="12">
        <f t="shared" si="578"/>
        <v>19789499.100000001</v>
      </c>
      <c r="AA188" s="12">
        <f t="shared" si="495"/>
        <v>15316516.5</v>
      </c>
      <c r="AB188" s="12">
        <f t="shared" si="426"/>
        <v>4472982.5999999996</v>
      </c>
      <c r="AC188" s="12">
        <f t="shared" si="427"/>
        <v>0</v>
      </c>
      <c r="AD188" s="29">
        <f t="shared" ref="AD188:AG188" si="589">AD189+AD193+AD203+AD210</f>
        <v>0</v>
      </c>
      <c r="AE188" s="29">
        <f t="shared" si="589"/>
        <v>0</v>
      </c>
      <c r="AF188" s="29">
        <f t="shared" si="589"/>
        <v>0</v>
      </c>
      <c r="AG188" s="29">
        <f t="shared" si="589"/>
        <v>0</v>
      </c>
      <c r="AH188" s="12">
        <f t="shared" si="579"/>
        <v>19789499.100000001</v>
      </c>
      <c r="AI188" s="12">
        <f t="shared" si="428"/>
        <v>15316516.5</v>
      </c>
      <c r="AJ188" s="12">
        <f t="shared" si="429"/>
        <v>4472982.5999999996</v>
      </c>
      <c r="AK188" s="12">
        <f t="shared" si="430"/>
        <v>0</v>
      </c>
      <c r="AL188" s="29">
        <f t="shared" ref="AL188:AO188" si="590">AL189+AL193+AL203+AL210</f>
        <v>90000</v>
      </c>
      <c r="AM188" s="29">
        <f t="shared" si="590"/>
        <v>0</v>
      </c>
      <c r="AN188" s="29">
        <f t="shared" si="590"/>
        <v>90000</v>
      </c>
      <c r="AO188" s="29">
        <f t="shared" si="590"/>
        <v>0</v>
      </c>
      <c r="AP188" s="12">
        <f t="shared" si="580"/>
        <v>19879499.100000001</v>
      </c>
      <c r="AQ188" s="12">
        <f t="shared" si="581"/>
        <v>15316516.5</v>
      </c>
      <c r="AR188" s="12">
        <f t="shared" si="582"/>
        <v>4562982.5999999996</v>
      </c>
      <c r="AS188" s="12">
        <f t="shared" si="583"/>
        <v>0</v>
      </c>
      <c r="AT188" s="29">
        <f t="shared" ref="AT188:AW188" si="591">AT189+AT193+AT203+AT210</f>
        <v>3892427.17</v>
      </c>
      <c r="AU188" s="29">
        <f t="shared" si="591"/>
        <v>3959358</v>
      </c>
      <c r="AV188" s="29">
        <f t="shared" si="591"/>
        <v>-66930.830000000016</v>
      </c>
      <c r="AW188" s="29">
        <f t="shared" si="591"/>
        <v>0</v>
      </c>
      <c r="AX188" s="12">
        <f t="shared" si="584"/>
        <v>23771926.270000003</v>
      </c>
      <c r="AY188" s="12">
        <f t="shared" si="574"/>
        <v>19275874.5</v>
      </c>
      <c r="AZ188" s="12">
        <f t="shared" si="575"/>
        <v>4496051.7699999996</v>
      </c>
      <c r="BA188" s="12">
        <f t="shared" si="576"/>
        <v>0</v>
      </c>
      <c r="BB188" s="12">
        <f t="shared" si="421"/>
        <v>3.7252902984619141E-9</v>
      </c>
      <c r="BC188" s="12">
        <f t="shared" si="422"/>
        <v>-5.8207660913467407E-11</v>
      </c>
      <c r="BD188" s="12">
        <v>0</v>
      </c>
      <c r="BE188" s="12">
        <v>0</v>
      </c>
    </row>
    <row r="189" spans="1:57" x14ac:dyDescent="0.25">
      <c r="A189" s="26" t="s">
        <v>132</v>
      </c>
      <c r="B189" s="27"/>
      <c r="C189" s="27"/>
      <c r="D189" s="27"/>
      <c r="E189" s="9">
        <v>851</v>
      </c>
      <c r="F189" s="28" t="s">
        <v>131</v>
      </c>
      <c r="G189" s="28" t="s">
        <v>16</v>
      </c>
      <c r="H189" s="28"/>
      <c r="I189" s="28"/>
      <c r="J189" s="29">
        <f t="shared" ref="J189:AW191" si="592">J190</f>
        <v>3078600</v>
      </c>
      <c r="K189" s="29">
        <f t="shared" si="592"/>
        <v>0</v>
      </c>
      <c r="L189" s="29">
        <f t="shared" si="592"/>
        <v>3078600</v>
      </c>
      <c r="M189" s="29">
        <f t="shared" si="592"/>
        <v>0</v>
      </c>
      <c r="N189" s="29">
        <f t="shared" si="592"/>
        <v>0</v>
      </c>
      <c r="O189" s="29">
        <f t="shared" si="592"/>
        <v>0</v>
      </c>
      <c r="P189" s="29">
        <f t="shared" si="592"/>
        <v>0</v>
      </c>
      <c r="Q189" s="29">
        <f t="shared" si="592"/>
        <v>0</v>
      </c>
      <c r="R189" s="12">
        <f t="shared" si="515"/>
        <v>3078600</v>
      </c>
      <c r="S189" s="29">
        <f t="shared" si="592"/>
        <v>0</v>
      </c>
      <c r="T189" s="29">
        <f t="shared" si="592"/>
        <v>3078600</v>
      </c>
      <c r="U189" s="29">
        <f t="shared" si="592"/>
        <v>0</v>
      </c>
      <c r="V189" s="29">
        <f t="shared" si="592"/>
        <v>0</v>
      </c>
      <c r="W189" s="29">
        <f t="shared" si="592"/>
        <v>0</v>
      </c>
      <c r="X189" s="29">
        <f t="shared" si="592"/>
        <v>0</v>
      </c>
      <c r="Y189" s="29">
        <f t="shared" si="592"/>
        <v>0</v>
      </c>
      <c r="Z189" s="12">
        <f t="shared" si="578"/>
        <v>3078600</v>
      </c>
      <c r="AA189" s="12">
        <f t="shared" si="495"/>
        <v>0</v>
      </c>
      <c r="AB189" s="12">
        <f t="shared" si="426"/>
        <v>3078600</v>
      </c>
      <c r="AC189" s="12">
        <f t="shared" si="427"/>
        <v>0</v>
      </c>
      <c r="AD189" s="29">
        <f t="shared" si="592"/>
        <v>0</v>
      </c>
      <c r="AE189" s="29">
        <f t="shared" si="592"/>
        <v>0</v>
      </c>
      <c r="AF189" s="29">
        <f t="shared" si="592"/>
        <v>0</v>
      </c>
      <c r="AG189" s="29">
        <f t="shared" si="592"/>
        <v>0</v>
      </c>
      <c r="AH189" s="12">
        <f t="shared" si="579"/>
        <v>3078600</v>
      </c>
      <c r="AI189" s="12">
        <f t="shared" si="428"/>
        <v>0</v>
      </c>
      <c r="AJ189" s="12">
        <f t="shared" si="429"/>
        <v>3078600</v>
      </c>
      <c r="AK189" s="12">
        <f t="shared" si="430"/>
        <v>0</v>
      </c>
      <c r="AL189" s="29">
        <f t="shared" si="592"/>
        <v>0</v>
      </c>
      <c r="AM189" s="29">
        <f t="shared" si="592"/>
        <v>0</v>
      </c>
      <c r="AN189" s="29">
        <f t="shared" si="592"/>
        <v>0</v>
      </c>
      <c r="AO189" s="29">
        <f t="shared" si="592"/>
        <v>0</v>
      </c>
      <c r="AP189" s="12">
        <f t="shared" si="580"/>
        <v>3078600</v>
      </c>
      <c r="AQ189" s="12">
        <f t="shared" si="581"/>
        <v>0</v>
      </c>
      <c r="AR189" s="12">
        <f t="shared" si="582"/>
        <v>3078600</v>
      </c>
      <c r="AS189" s="12">
        <f t="shared" si="583"/>
        <v>0</v>
      </c>
      <c r="AT189" s="29">
        <f t="shared" si="592"/>
        <v>-135789.23000000001</v>
      </c>
      <c r="AU189" s="29">
        <f t="shared" si="592"/>
        <v>0</v>
      </c>
      <c r="AV189" s="29">
        <f t="shared" si="592"/>
        <v>-135789.23000000001</v>
      </c>
      <c r="AW189" s="29">
        <f t="shared" si="592"/>
        <v>0</v>
      </c>
      <c r="AX189" s="12">
        <f t="shared" si="584"/>
        <v>2942810.77</v>
      </c>
      <c r="AY189" s="12">
        <f t="shared" si="574"/>
        <v>0</v>
      </c>
      <c r="AZ189" s="12">
        <f t="shared" si="575"/>
        <v>2942810.77</v>
      </c>
      <c r="BA189" s="12">
        <f t="shared" si="576"/>
        <v>0</v>
      </c>
      <c r="BB189" s="12">
        <f t="shared" si="421"/>
        <v>0</v>
      </c>
      <c r="BC189" s="12">
        <f t="shared" si="422"/>
        <v>0</v>
      </c>
      <c r="BD189" s="12">
        <v>0</v>
      </c>
      <c r="BE189" s="12">
        <v>0</v>
      </c>
    </row>
    <row r="190" spans="1:57" ht="31.5" x14ac:dyDescent="0.25">
      <c r="A190" s="31" t="s">
        <v>133</v>
      </c>
      <c r="B190" s="6"/>
      <c r="C190" s="6"/>
      <c r="D190" s="6"/>
      <c r="E190" s="9">
        <v>851</v>
      </c>
      <c r="F190" s="11" t="s">
        <v>131</v>
      </c>
      <c r="G190" s="11" t="s">
        <v>16</v>
      </c>
      <c r="H190" s="11" t="s">
        <v>134</v>
      </c>
      <c r="I190" s="11"/>
      <c r="J190" s="12">
        <f t="shared" si="592"/>
        <v>3078600</v>
      </c>
      <c r="K190" s="12">
        <f t="shared" si="592"/>
        <v>0</v>
      </c>
      <c r="L190" s="12">
        <f t="shared" si="592"/>
        <v>3078600</v>
      </c>
      <c r="M190" s="12">
        <f t="shared" si="592"/>
        <v>0</v>
      </c>
      <c r="N190" s="12">
        <f t="shared" si="592"/>
        <v>0</v>
      </c>
      <c r="O190" s="12">
        <f t="shared" si="592"/>
        <v>0</v>
      </c>
      <c r="P190" s="12">
        <f t="shared" si="592"/>
        <v>0</v>
      </c>
      <c r="Q190" s="12">
        <f t="shared" si="592"/>
        <v>0</v>
      </c>
      <c r="R190" s="12">
        <f t="shared" si="515"/>
        <v>3078600</v>
      </c>
      <c r="S190" s="12">
        <f t="shared" si="592"/>
        <v>0</v>
      </c>
      <c r="T190" s="12">
        <f t="shared" si="592"/>
        <v>3078600</v>
      </c>
      <c r="U190" s="12">
        <f t="shared" si="592"/>
        <v>0</v>
      </c>
      <c r="V190" s="12">
        <f t="shared" si="592"/>
        <v>0</v>
      </c>
      <c r="W190" s="12">
        <f t="shared" si="592"/>
        <v>0</v>
      </c>
      <c r="X190" s="12">
        <f t="shared" si="592"/>
        <v>0</v>
      </c>
      <c r="Y190" s="12">
        <f t="shared" si="592"/>
        <v>0</v>
      </c>
      <c r="Z190" s="12">
        <f t="shared" si="578"/>
        <v>3078600</v>
      </c>
      <c r="AA190" s="12">
        <f t="shared" si="495"/>
        <v>0</v>
      </c>
      <c r="AB190" s="12">
        <f t="shared" si="426"/>
        <v>3078600</v>
      </c>
      <c r="AC190" s="12">
        <f t="shared" si="427"/>
        <v>0</v>
      </c>
      <c r="AD190" s="12">
        <f t="shared" si="592"/>
        <v>0</v>
      </c>
      <c r="AE190" s="12">
        <f t="shared" si="592"/>
        <v>0</v>
      </c>
      <c r="AF190" s="12">
        <f t="shared" si="592"/>
        <v>0</v>
      </c>
      <c r="AG190" s="12">
        <f t="shared" si="592"/>
        <v>0</v>
      </c>
      <c r="AH190" s="12">
        <f t="shared" si="579"/>
        <v>3078600</v>
      </c>
      <c r="AI190" s="12">
        <f t="shared" si="428"/>
        <v>0</v>
      </c>
      <c r="AJ190" s="12">
        <f t="shared" si="429"/>
        <v>3078600</v>
      </c>
      <c r="AK190" s="12">
        <f t="shared" si="430"/>
        <v>0</v>
      </c>
      <c r="AL190" s="12">
        <f t="shared" si="592"/>
        <v>0</v>
      </c>
      <c r="AM190" s="12">
        <f t="shared" si="592"/>
        <v>0</v>
      </c>
      <c r="AN190" s="12">
        <f t="shared" si="592"/>
        <v>0</v>
      </c>
      <c r="AO190" s="12">
        <f t="shared" si="592"/>
        <v>0</v>
      </c>
      <c r="AP190" s="12">
        <f t="shared" si="580"/>
        <v>3078600</v>
      </c>
      <c r="AQ190" s="12">
        <f t="shared" si="581"/>
        <v>0</v>
      </c>
      <c r="AR190" s="12">
        <f t="shared" si="582"/>
        <v>3078600</v>
      </c>
      <c r="AS190" s="12">
        <f t="shared" si="583"/>
        <v>0</v>
      </c>
      <c r="AT190" s="12">
        <f t="shared" si="592"/>
        <v>-135789.23000000001</v>
      </c>
      <c r="AU190" s="12">
        <f t="shared" si="592"/>
        <v>0</v>
      </c>
      <c r="AV190" s="12">
        <f t="shared" si="592"/>
        <v>-135789.23000000001</v>
      </c>
      <c r="AW190" s="12">
        <f t="shared" si="592"/>
        <v>0</v>
      </c>
      <c r="AX190" s="12">
        <f t="shared" si="584"/>
        <v>2942810.77</v>
      </c>
      <c r="AY190" s="12">
        <f t="shared" si="574"/>
        <v>0</v>
      </c>
      <c r="AZ190" s="12">
        <f t="shared" si="575"/>
        <v>2942810.77</v>
      </c>
      <c r="BA190" s="12">
        <f t="shared" si="576"/>
        <v>0</v>
      </c>
      <c r="BB190" s="12">
        <f t="shared" si="421"/>
        <v>0</v>
      </c>
      <c r="BC190" s="12">
        <f t="shared" si="422"/>
        <v>0</v>
      </c>
      <c r="BD190" s="12">
        <v>0</v>
      </c>
      <c r="BE190" s="12">
        <v>0</v>
      </c>
    </row>
    <row r="191" spans="1:57" ht="31.5" x14ac:dyDescent="0.25">
      <c r="A191" s="4" t="s">
        <v>135</v>
      </c>
      <c r="B191" s="4"/>
      <c r="C191" s="4"/>
      <c r="D191" s="4"/>
      <c r="E191" s="9">
        <v>851</v>
      </c>
      <c r="F191" s="11" t="s">
        <v>131</v>
      </c>
      <c r="G191" s="11" t="s">
        <v>16</v>
      </c>
      <c r="H191" s="11" t="s">
        <v>134</v>
      </c>
      <c r="I191" s="11" t="s">
        <v>136</v>
      </c>
      <c r="J191" s="12">
        <f t="shared" si="592"/>
        <v>3078600</v>
      </c>
      <c r="K191" s="12">
        <f t="shared" si="592"/>
        <v>0</v>
      </c>
      <c r="L191" s="12">
        <f t="shared" si="592"/>
        <v>3078600</v>
      </c>
      <c r="M191" s="12">
        <f t="shared" si="592"/>
        <v>0</v>
      </c>
      <c r="N191" s="12">
        <f t="shared" si="592"/>
        <v>0</v>
      </c>
      <c r="O191" s="12">
        <f t="shared" si="592"/>
        <v>0</v>
      </c>
      <c r="P191" s="12">
        <f t="shared" si="592"/>
        <v>0</v>
      </c>
      <c r="Q191" s="12">
        <f t="shared" si="592"/>
        <v>0</v>
      </c>
      <c r="R191" s="12">
        <f t="shared" si="515"/>
        <v>3078600</v>
      </c>
      <c r="S191" s="12">
        <f t="shared" si="592"/>
        <v>0</v>
      </c>
      <c r="T191" s="12">
        <f t="shared" si="592"/>
        <v>3078600</v>
      </c>
      <c r="U191" s="12">
        <f t="shared" si="592"/>
        <v>0</v>
      </c>
      <c r="V191" s="12">
        <f t="shared" si="592"/>
        <v>0</v>
      </c>
      <c r="W191" s="12">
        <f t="shared" si="592"/>
        <v>0</v>
      </c>
      <c r="X191" s="12">
        <f t="shared" si="592"/>
        <v>0</v>
      </c>
      <c r="Y191" s="12">
        <f t="shared" si="592"/>
        <v>0</v>
      </c>
      <c r="Z191" s="12">
        <f t="shared" si="578"/>
        <v>3078600</v>
      </c>
      <c r="AA191" s="12">
        <f t="shared" si="495"/>
        <v>0</v>
      </c>
      <c r="AB191" s="12">
        <f t="shared" si="426"/>
        <v>3078600</v>
      </c>
      <c r="AC191" s="12">
        <f t="shared" si="427"/>
        <v>0</v>
      </c>
      <c r="AD191" s="12">
        <f t="shared" si="592"/>
        <v>0</v>
      </c>
      <c r="AE191" s="12">
        <f t="shared" si="592"/>
        <v>0</v>
      </c>
      <c r="AF191" s="12">
        <f t="shared" si="592"/>
        <v>0</v>
      </c>
      <c r="AG191" s="12">
        <f t="shared" si="592"/>
        <v>0</v>
      </c>
      <c r="AH191" s="12">
        <f t="shared" si="579"/>
        <v>3078600</v>
      </c>
      <c r="AI191" s="12">
        <f t="shared" si="428"/>
        <v>0</v>
      </c>
      <c r="AJ191" s="12">
        <f t="shared" si="429"/>
        <v>3078600</v>
      </c>
      <c r="AK191" s="12">
        <f t="shared" si="430"/>
        <v>0</v>
      </c>
      <c r="AL191" s="12">
        <f t="shared" si="592"/>
        <v>0</v>
      </c>
      <c r="AM191" s="12">
        <f t="shared" si="592"/>
        <v>0</v>
      </c>
      <c r="AN191" s="12">
        <f t="shared" si="592"/>
        <v>0</v>
      </c>
      <c r="AO191" s="12">
        <f t="shared" si="592"/>
        <v>0</v>
      </c>
      <c r="AP191" s="12">
        <f t="shared" si="580"/>
        <v>3078600</v>
      </c>
      <c r="AQ191" s="12">
        <f t="shared" si="581"/>
        <v>0</v>
      </c>
      <c r="AR191" s="12">
        <f t="shared" si="582"/>
        <v>3078600</v>
      </c>
      <c r="AS191" s="12">
        <f t="shared" si="583"/>
        <v>0</v>
      </c>
      <c r="AT191" s="12">
        <f t="shared" si="592"/>
        <v>-135789.23000000001</v>
      </c>
      <c r="AU191" s="12">
        <f t="shared" si="592"/>
        <v>0</v>
      </c>
      <c r="AV191" s="12">
        <f t="shared" si="592"/>
        <v>-135789.23000000001</v>
      </c>
      <c r="AW191" s="12">
        <f t="shared" si="592"/>
        <v>0</v>
      </c>
      <c r="AX191" s="12">
        <f t="shared" si="584"/>
        <v>2942810.77</v>
      </c>
      <c r="AY191" s="12">
        <f t="shared" si="574"/>
        <v>0</v>
      </c>
      <c r="AZ191" s="12">
        <f t="shared" si="575"/>
        <v>2942810.77</v>
      </c>
      <c r="BA191" s="12">
        <f t="shared" si="576"/>
        <v>0</v>
      </c>
      <c r="BB191" s="12">
        <f t="shared" si="421"/>
        <v>0</v>
      </c>
      <c r="BC191" s="12">
        <f t="shared" si="422"/>
        <v>0</v>
      </c>
      <c r="BD191" s="12">
        <v>0</v>
      </c>
      <c r="BE191" s="12">
        <v>0</v>
      </c>
    </row>
    <row r="192" spans="1:57" ht="47.25" x14ac:dyDescent="0.25">
      <c r="A192" s="4" t="s">
        <v>137</v>
      </c>
      <c r="B192" s="6"/>
      <c r="C192" s="6"/>
      <c r="D192" s="39"/>
      <c r="E192" s="9">
        <v>851</v>
      </c>
      <c r="F192" s="11" t="s">
        <v>131</v>
      </c>
      <c r="G192" s="11" t="s">
        <v>16</v>
      </c>
      <c r="H192" s="11" t="s">
        <v>134</v>
      </c>
      <c r="I192" s="11" t="s">
        <v>138</v>
      </c>
      <c r="J192" s="12">
        <v>3078600</v>
      </c>
      <c r="K192" s="12"/>
      <c r="L192" s="12">
        <f>J192</f>
        <v>3078600</v>
      </c>
      <c r="M192" s="12"/>
      <c r="N192" s="12"/>
      <c r="O192" s="12"/>
      <c r="P192" s="12">
        <f>N192</f>
        <v>0</v>
      </c>
      <c r="Q192" s="12"/>
      <c r="R192" s="12">
        <f t="shared" si="515"/>
        <v>3078600</v>
      </c>
      <c r="S192" s="12"/>
      <c r="T192" s="12">
        <f>R192</f>
        <v>3078600</v>
      </c>
      <c r="U192" s="12"/>
      <c r="V192" s="12"/>
      <c r="W192" s="12"/>
      <c r="X192" s="12">
        <f>V192</f>
        <v>0</v>
      </c>
      <c r="Y192" s="12"/>
      <c r="Z192" s="12">
        <f t="shared" si="578"/>
        <v>3078600</v>
      </c>
      <c r="AA192" s="12">
        <f t="shared" si="495"/>
        <v>0</v>
      </c>
      <c r="AB192" s="12">
        <f t="shared" si="426"/>
        <v>3078600</v>
      </c>
      <c r="AC192" s="12">
        <f t="shared" si="427"/>
        <v>0</v>
      </c>
      <c r="AD192" s="12"/>
      <c r="AE192" s="12"/>
      <c r="AF192" s="12">
        <f>AD192</f>
        <v>0</v>
      </c>
      <c r="AG192" s="12"/>
      <c r="AH192" s="12">
        <f t="shared" si="579"/>
        <v>3078600</v>
      </c>
      <c r="AI192" s="12">
        <f t="shared" si="428"/>
        <v>0</v>
      </c>
      <c r="AJ192" s="12">
        <f t="shared" si="429"/>
        <v>3078600</v>
      </c>
      <c r="AK192" s="12">
        <f t="shared" si="430"/>
        <v>0</v>
      </c>
      <c r="AL192" s="12"/>
      <c r="AM192" s="12"/>
      <c r="AN192" s="12">
        <f>AL192</f>
        <v>0</v>
      </c>
      <c r="AO192" s="12"/>
      <c r="AP192" s="12">
        <f t="shared" si="580"/>
        <v>3078600</v>
      </c>
      <c r="AQ192" s="12">
        <f t="shared" si="581"/>
        <v>0</v>
      </c>
      <c r="AR192" s="12">
        <f t="shared" si="582"/>
        <v>3078600</v>
      </c>
      <c r="AS192" s="12">
        <f t="shared" si="583"/>
        <v>0</v>
      </c>
      <c r="AT192" s="12">
        <f>-135789.23</f>
        <v>-135789.23000000001</v>
      </c>
      <c r="AU192" s="12"/>
      <c r="AV192" s="12">
        <f>AT192</f>
        <v>-135789.23000000001</v>
      </c>
      <c r="AW192" s="12"/>
      <c r="AX192" s="12">
        <f t="shared" si="584"/>
        <v>2942810.77</v>
      </c>
      <c r="AY192" s="12">
        <f t="shared" si="574"/>
        <v>0</v>
      </c>
      <c r="AZ192" s="12">
        <f t="shared" si="575"/>
        <v>2942810.77</v>
      </c>
      <c r="BA192" s="12">
        <f t="shared" si="576"/>
        <v>0</v>
      </c>
      <c r="BB192" s="12">
        <f t="shared" si="421"/>
        <v>0</v>
      </c>
      <c r="BC192" s="12">
        <f t="shared" si="422"/>
        <v>0</v>
      </c>
      <c r="BD192" s="12">
        <v>0</v>
      </c>
      <c r="BE192" s="12">
        <v>0</v>
      </c>
    </row>
    <row r="193" spans="1:57" x14ac:dyDescent="0.25">
      <c r="A193" s="26" t="s">
        <v>139</v>
      </c>
      <c r="B193" s="27"/>
      <c r="C193" s="27"/>
      <c r="D193" s="27"/>
      <c r="E193" s="9">
        <v>851</v>
      </c>
      <c r="F193" s="28" t="s">
        <v>131</v>
      </c>
      <c r="G193" s="28" t="s">
        <v>63</v>
      </c>
      <c r="H193" s="28"/>
      <c r="I193" s="28"/>
      <c r="J193" s="29">
        <f>J200+J197+J194</f>
        <v>1342739</v>
      </c>
      <c r="K193" s="29">
        <f t="shared" ref="K193:M193" si="593">K200+K197+K194</f>
        <v>0</v>
      </c>
      <c r="L193" s="29">
        <f t="shared" si="593"/>
        <v>1342739</v>
      </c>
      <c r="M193" s="29">
        <f t="shared" si="593"/>
        <v>0</v>
      </c>
      <c r="N193" s="29">
        <f>N200+N197+N194</f>
        <v>0</v>
      </c>
      <c r="O193" s="29">
        <f t="shared" ref="O193:Q193" si="594">O200+O197+O194</f>
        <v>0</v>
      </c>
      <c r="P193" s="29">
        <f t="shared" si="594"/>
        <v>0</v>
      </c>
      <c r="Q193" s="29">
        <f t="shared" si="594"/>
        <v>0</v>
      </c>
      <c r="R193" s="12">
        <f t="shared" si="515"/>
        <v>1342739</v>
      </c>
      <c r="S193" s="29">
        <f t="shared" ref="S193:U193" si="595">S200+S197+S194</f>
        <v>0</v>
      </c>
      <c r="T193" s="29">
        <f t="shared" si="595"/>
        <v>1342739</v>
      </c>
      <c r="U193" s="29">
        <f t="shared" si="595"/>
        <v>0</v>
      </c>
      <c r="V193" s="29">
        <f>V200+V197+V194</f>
        <v>3537600.1</v>
      </c>
      <c r="W193" s="29">
        <f t="shared" ref="W193:Y193" si="596">W200+W197+W194</f>
        <v>3485956.5</v>
      </c>
      <c r="X193" s="29">
        <f t="shared" si="596"/>
        <v>51643.6</v>
      </c>
      <c r="Y193" s="29">
        <f t="shared" si="596"/>
        <v>0</v>
      </c>
      <c r="Z193" s="12">
        <f t="shared" si="578"/>
        <v>4880339.0999999996</v>
      </c>
      <c r="AA193" s="12">
        <f t="shared" si="495"/>
        <v>3485956.5</v>
      </c>
      <c r="AB193" s="12">
        <f t="shared" si="426"/>
        <v>1394382.6</v>
      </c>
      <c r="AC193" s="12">
        <f t="shared" si="427"/>
        <v>0</v>
      </c>
      <c r="AD193" s="29">
        <f>AD200+AD197+AD194</f>
        <v>0</v>
      </c>
      <c r="AE193" s="29">
        <f t="shared" ref="AE193:AG193" si="597">AE200+AE197+AE194</f>
        <v>0</v>
      </c>
      <c r="AF193" s="29">
        <f t="shared" si="597"/>
        <v>0</v>
      </c>
      <c r="AG193" s="29">
        <f t="shared" si="597"/>
        <v>0</v>
      </c>
      <c r="AH193" s="12">
        <f t="shared" si="579"/>
        <v>4880339.0999999996</v>
      </c>
      <c r="AI193" s="12">
        <f t="shared" si="428"/>
        <v>3485956.5</v>
      </c>
      <c r="AJ193" s="12">
        <f t="shared" si="429"/>
        <v>1394382.6</v>
      </c>
      <c r="AK193" s="12">
        <f t="shared" si="430"/>
        <v>0</v>
      </c>
      <c r="AL193" s="29">
        <f>AL200+AL197+AL194</f>
        <v>90000</v>
      </c>
      <c r="AM193" s="29">
        <f t="shared" ref="AM193:AO193" si="598">AM200+AM197+AM194</f>
        <v>0</v>
      </c>
      <c r="AN193" s="29">
        <f t="shared" si="598"/>
        <v>90000</v>
      </c>
      <c r="AO193" s="29">
        <f t="shared" si="598"/>
        <v>0</v>
      </c>
      <c r="AP193" s="12">
        <f t="shared" si="580"/>
        <v>4970339.0999999996</v>
      </c>
      <c r="AQ193" s="12">
        <f t="shared" si="581"/>
        <v>3485956.5</v>
      </c>
      <c r="AR193" s="12">
        <f t="shared" si="582"/>
        <v>1484382.6</v>
      </c>
      <c r="AS193" s="12">
        <f t="shared" si="583"/>
        <v>0</v>
      </c>
      <c r="AT193" s="29">
        <f>AT200+AT197+AT194</f>
        <v>241004.4</v>
      </c>
      <c r="AU193" s="29">
        <f t="shared" ref="AU193:AW193" si="599">AU200+AU197+AU194</f>
        <v>172146</v>
      </c>
      <c r="AV193" s="29">
        <f t="shared" si="599"/>
        <v>68858.399999999994</v>
      </c>
      <c r="AW193" s="29">
        <f t="shared" si="599"/>
        <v>0</v>
      </c>
      <c r="AX193" s="12">
        <f t="shared" si="584"/>
        <v>5211343.5</v>
      </c>
      <c r="AY193" s="12">
        <f t="shared" si="574"/>
        <v>3658102.5</v>
      </c>
      <c r="AZ193" s="12">
        <f t="shared" si="575"/>
        <v>1553241</v>
      </c>
      <c r="BA193" s="12">
        <f t="shared" si="576"/>
        <v>0</v>
      </c>
      <c r="BB193" s="12">
        <f t="shared" si="421"/>
        <v>0</v>
      </c>
      <c r="BC193" s="12">
        <f t="shared" si="422"/>
        <v>0</v>
      </c>
      <c r="BD193" s="12">
        <v>0</v>
      </c>
      <c r="BE193" s="12">
        <v>0</v>
      </c>
    </row>
    <row r="194" spans="1:57" ht="31.5" x14ac:dyDescent="0.25">
      <c r="A194" s="31" t="s">
        <v>402</v>
      </c>
      <c r="B194" s="4"/>
      <c r="C194" s="4"/>
      <c r="D194" s="4"/>
      <c r="E194" s="9">
        <v>851</v>
      </c>
      <c r="F194" s="11" t="s">
        <v>131</v>
      </c>
      <c r="G194" s="11" t="s">
        <v>63</v>
      </c>
      <c r="H194" s="11" t="s">
        <v>342</v>
      </c>
      <c r="I194" s="11"/>
      <c r="J194" s="12">
        <f t="shared" ref="J194:AW198" si="600">J195</f>
        <v>1342739</v>
      </c>
      <c r="K194" s="12">
        <f t="shared" si="600"/>
        <v>0</v>
      </c>
      <c r="L194" s="12">
        <f t="shared" si="600"/>
        <v>1342739</v>
      </c>
      <c r="M194" s="12">
        <f t="shared" si="600"/>
        <v>0</v>
      </c>
      <c r="N194" s="12">
        <f t="shared" si="600"/>
        <v>0</v>
      </c>
      <c r="O194" s="12">
        <f t="shared" si="600"/>
        <v>0</v>
      </c>
      <c r="P194" s="12">
        <f t="shared" si="600"/>
        <v>0</v>
      </c>
      <c r="Q194" s="12">
        <f t="shared" si="600"/>
        <v>0</v>
      </c>
      <c r="R194" s="12">
        <f t="shared" si="515"/>
        <v>1342739</v>
      </c>
      <c r="S194" s="12">
        <f t="shared" si="600"/>
        <v>0</v>
      </c>
      <c r="T194" s="12">
        <f t="shared" si="600"/>
        <v>1342739</v>
      </c>
      <c r="U194" s="12">
        <f t="shared" si="600"/>
        <v>0</v>
      </c>
      <c r="V194" s="12">
        <f t="shared" si="600"/>
        <v>3537600.1</v>
      </c>
      <c r="W194" s="12">
        <f t="shared" si="600"/>
        <v>3485956.5</v>
      </c>
      <c r="X194" s="12">
        <f t="shared" si="600"/>
        <v>51643.6</v>
      </c>
      <c r="Y194" s="12">
        <f t="shared" si="600"/>
        <v>0</v>
      </c>
      <c r="Z194" s="12">
        <f t="shared" si="578"/>
        <v>4880339.0999999996</v>
      </c>
      <c r="AA194" s="12">
        <f t="shared" si="495"/>
        <v>3485956.5</v>
      </c>
      <c r="AB194" s="12">
        <f t="shared" si="426"/>
        <v>1394382.6</v>
      </c>
      <c r="AC194" s="12">
        <f t="shared" si="427"/>
        <v>0</v>
      </c>
      <c r="AD194" s="12">
        <f t="shared" si="600"/>
        <v>0</v>
      </c>
      <c r="AE194" s="12">
        <f t="shared" si="600"/>
        <v>0</v>
      </c>
      <c r="AF194" s="12">
        <f t="shared" si="600"/>
        <v>0</v>
      </c>
      <c r="AG194" s="12">
        <f t="shared" si="600"/>
        <v>0</v>
      </c>
      <c r="AH194" s="12">
        <f t="shared" si="579"/>
        <v>4880339.0999999996</v>
      </c>
      <c r="AI194" s="12">
        <f t="shared" si="428"/>
        <v>3485956.5</v>
      </c>
      <c r="AJ194" s="12">
        <f t="shared" si="429"/>
        <v>1394382.6</v>
      </c>
      <c r="AK194" s="12">
        <f t="shared" si="430"/>
        <v>0</v>
      </c>
      <c r="AL194" s="12">
        <f t="shared" si="600"/>
        <v>0</v>
      </c>
      <c r="AM194" s="12">
        <f t="shared" si="600"/>
        <v>0</v>
      </c>
      <c r="AN194" s="12">
        <f t="shared" si="600"/>
        <v>0</v>
      </c>
      <c r="AO194" s="12">
        <f t="shared" si="600"/>
        <v>0</v>
      </c>
      <c r="AP194" s="12">
        <f t="shared" si="580"/>
        <v>4880339.0999999996</v>
      </c>
      <c r="AQ194" s="12">
        <f t="shared" si="581"/>
        <v>3485956.5</v>
      </c>
      <c r="AR194" s="12">
        <f t="shared" si="582"/>
        <v>1394382.6</v>
      </c>
      <c r="AS194" s="12">
        <f t="shared" si="583"/>
        <v>0</v>
      </c>
      <c r="AT194" s="12">
        <f t="shared" si="600"/>
        <v>241004.4</v>
      </c>
      <c r="AU194" s="12">
        <f t="shared" si="600"/>
        <v>172146</v>
      </c>
      <c r="AV194" s="12">
        <f t="shared" si="600"/>
        <v>68858.399999999994</v>
      </c>
      <c r="AW194" s="12">
        <f t="shared" si="600"/>
        <v>0</v>
      </c>
      <c r="AX194" s="12">
        <f t="shared" si="584"/>
        <v>5121343.5</v>
      </c>
      <c r="AY194" s="12">
        <f t="shared" si="574"/>
        <v>3658102.5</v>
      </c>
      <c r="AZ194" s="12">
        <f t="shared" si="575"/>
        <v>1463241</v>
      </c>
      <c r="BA194" s="12">
        <f t="shared" si="576"/>
        <v>0</v>
      </c>
      <c r="BB194" s="12">
        <f t="shared" si="421"/>
        <v>0</v>
      </c>
      <c r="BC194" s="12">
        <f t="shared" si="422"/>
        <v>0</v>
      </c>
      <c r="BD194" s="12">
        <v>0</v>
      </c>
      <c r="BE194" s="12">
        <v>0</v>
      </c>
    </row>
    <row r="195" spans="1:57" ht="31.5" x14ac:dyDescent="0.25">
      <c r="A195" s="4" t="s">
        <v>135</v>
      </c>
      <c r="B195" s="4"/>
      <c r="C195" s="4"/>
      <c r="D195" s="4"/>
      <c r="E195" s="9">
        <v>851</v>
      </c>
      <c r="F195" s="11" t="s">
        <v>131</v>
      </c>
      <c r="G195" s="11" t="s">
        <v>63</v>
      </c>
      <c r="H195" s="11" t="s">
        <v>342</v>
      </c>
      <c r="I195" s="11" t="s">
        <v>136</v>
      </c>
      <c r="J195" s="12">
        <f t="shared" si="600"/>
        <v>1342739</v>
      </c>
      <c r="K195" s="12">
        <f t="shared" si="600"/>
        <v>0</v>
      </c>
      <c r="L195" s="12">
        <f t="shared" si="600"/>
        <v>1342739</v>
      </c>
      <c r="M195" s="12">
        <f t="shared" si="600"/>
        <v>0</v>
      </c>
      <c r="N195" s="12">
        <f t="shared" si="600"/>
        <v>0</v>
      </c>
      <c r="O195" s="12">
        <f t="shared" si="600"/>
        <v>0</v>
      </c>
      <c r="P195" s="12">
        <f t="shared" si="600"/>
        <v>0</v>
      </c>
      <c r="Q195" s="12">
        <f t="shared" si="600"/>
        <v>0</v>
      </c>
      <c r="R195" s="12">
        <f t="shared" si="515"/>
        <v>1342739</v>
      </c>
      <c r="S195" s="12">
        <f t="shared" si="600"/>
        <v>0</v>
      </c>
      <c r="T195" s="12">
        <f t="shared" si="600"/>
        <v>1342739</v>
      </c>
      <c r="U195" s="12">
        <f t="shared" si="600"/>
        <v>0</v>
      </c>
      <c r="V195" s="12">
        <f t="shared" si="600"/>
        <v>3537600.1</v>
      </c>
      <c r="W195" s="12">
        <f t="shared" si="600"/>
        <v>3485956.5</v>
      </c>
      <c r="X195" s="12">
        <f t="shared" si="600"/>
        <v>51643.6</v>
      </c>
      <c r="Y195" s="12">
        <f t="shared" si="600"/>
        <v>0</v>
      </c>
      <c r="Z195" s="12">
        <f t="shared" si="578"/>
        <v>4880339.0999999996</v>
      </c>
      <c r="AA195" s="12">
        <f t="shared" si="495"/>
        <v>3485956.5</v>
      </c>
      <c r="AB195" s="12">
        <f t="shared" si="426"/>
        <v>1394382.6</v>
      </c>
      <c r="AC195" s="12">
        <f t="shared" si="427"/>
        <v>0</v>
      </c>
      <c r="AD195" s="12">
        <f t="shared" si="600"/>
        <v>0</v>
      </c>
      <c r="AE195" s="12">
        <f t="shared" si="600"/>
        <v>0</v>
      </c>
      <c r="AF195" s="12">
        <f t="shared" si="600"/>
        <v>0</v>
      </c>
      <c r="AG195" s="12">
        <f t="shared" si="600"/>
        <v>0</v>
      </c>
      <c r="AH195" s="12">
        <f t="shared" si="579"/>
        <v>4880339.0999999996</v>
      </c>
      <c r="AI195" s="12">
        <f t="shared" si="428"/>
        <v>3485956.5</v>
      </c>
      <c r="AJ195" s="12">
        <f t="shared" si="429"/>
        <v>1394382.6</v>
      </c>
      <c r="AK195" s="12">
        <f t="shared" si="430"/>
        <v>0</v>
      </c>
      <c r="AL195" s="12">
        <f t="shared" si="600"/>
        <v>0</v>
      </c>
      <c r="AM195" s="12">
        <f t="shared" si="600"/>
        <v>0</v>
      </c>
      <c r="AN195" s="12">
        <f t="shared" si="600"/>
        <v>0</v>
      </c>
      <c r="AO195" s="12">
        <f t="shared" si="600"/>
        <v>0</v>
      </c>
      <c r="AP195" s="12">
        <f t="shared" si="580"/>
        <v>4880339.0999999996</v>
      </c>
      <c r="AQ195" s="12">
        <f t="shared" si="581"/>
        <v>3485956.5</v>
      </c>
      <c r="AR195" s="12">
        <f t="shared" si="582"/>
        <v>1394382.6</v>
      </c>
      <c r="AS195" s="12">
        <f t="shared" si="583"/>
        <v>0</v>
      </c>
      <c r="AT195" s="12">
        <f t="shared" si="600"/>
        <v>241004.4</v>
      </c>
      <c r="AU195" s="12">
        <f t="shared" si="600"/>
        <v>172146</v>
      </c>
      <c r="AV195" s="12">
        <f t="shared" si="600"/>
        <v>68858.399999999994</v>
      </c>
      <c r="AW195" s="12">
        <f t="shared" si="600"/>
        <v>0</v>
      </c>
      <c r="AX195" s="12">
        <f t="shared" si="584"/>
        <v>5121343.5</v>
      </c>
      <c r="AY195" s="12">
        <f t="shared" si="574"/>
        <v>3658102.5</v>
      </c>
      <c r="AZ195" s="12">
        <f t="shared" si="575"/>
        <v>1463241</v>
      </c>
      <c r="BA195" s="12">
        <f t="shared" si="576"/>
        <v>0</v>
      </c>
      <c r="BB195" s="12">
        <f t="shared" si="421"/>
        <v>0</v>
      </c>
      <c r="BC195" s="12">
        <f t="shared" si="422"/>
        <v>0</v>
      </c>
      <c r="BD195" s="12">
        <v>0</v>
      </c>
      <c r="BE195" s="12">
        <v>0</v>
      </c>
    </row>
    <row r="196" spans="1:57" ht="47.25" x14ac:dyDescent="0.25">
      <c r="A196" s="4" t="s">
        <v>137</v>
      </c>
      <c r="B196" s="4"/>
      <c r="C196" s="4"/>
      <c r="D196" s="4"/>
      <c r="E196" s="9">
        <v>851</v>
      </c>
      <c r="F196" s="11" t="s">
        <v>131</v>
      </c>
      <c r="G196" s="11" t="s">
        <v>63</v>
      </c>
      <c r="H196" s="11" t="s">
        <v>342</v>
      </c>
      <c r="I196" s="11" t="s">
        <v>138</v>
      </c>
      <c r="J196" s="12">
        <v>1342739</v>
      </c>
      <c r="K196" s="12"/>
      <c r="L196" s="12">
        <f>J196</f>
        <v>1342739</v>
      </c>
      <c r="M196" s="12"/>
      <c r="N196" s="12"/>
      <c r="O196" s="12"/>
      <c r="P196" s="12">
        <f>N196</f>
        <v>0</v>
      </c>
      <c r="Q196" s="12"/>
      <c r="R196" s="12">
        <f t="shared" si="515"/>
        <v>1342739</v>
      </c>
      <c r="S196" s="12"/>
      <c r="T196" s="12">
        <f>R196</f>
        <v>1342739</v>
      </c>
      <c r="U196" s="12"/>
      <c r="V196" s="12">
        <f>3485956.5+51643.6</f>
        <v>3537600.1</v>
      </c>
      <c r="W196" s="12">
        <f>3485956.5</f>
        <v>3485956.5</v>
      </c>
      <c r="X196" s="12">
        <v>51643.6</v>
      </c>
      <c r="Y196" s="12"/>
      <c r="Z196" s="12">
        <f t="shared" si="578"/>
        <v>4880339.0999999996</v>
      </c>
      <c r="AA196" s="12">
        <f t="shared" si="495"/>
        <v>3485956.5</v>
      </c>
      <c r="AB196" s="12">
        <f t="shared" si="426"/>
        <v>1394382.6</v>
      </c>
      <c r="AC196" s="12">
        <f t="shared" si="427"/>
        <v>0</v>
      </c>
      <c r="AD196" s="12"/>
      <c r="AE196" s="12"/>
      <c r="AF196" s="12"/>
      <c r="AG196" s="12"/>
      <c r="AH196" s="12">
        <f t="shared" si="579"/>
        <v>4880339.0999999996</v>
      </c>
      <c r="AI196" s="12">
        <f t="shared" si="428"/>
        <v>3485956.5</v>
      </c>
      <c r="AJ196" s="12">
        <f t="shared" si="429"/>
        <v>1394382.6</v>
      </c>
      <c r="AK196" s="12">
        <f t="shared" si="430"/>
        <v>0</v>
      </c>
      <c r="AL196" s="12"/>
      <c r="AM196" s="12"/>
      <c r="AN196" s="12"/>
      <c r="AO196" s="12"/>
      <c r="AP196" s="12">
        <f t="shared" si="580"/>
        <v>4880339.0999999996</v>
      </c>
      <c r="AQ196" s="12">
        <f t="shared" si="581"/>
        <v>3485956.5</v>
      </c>
      <c r="AR196" s="12">
        <f t="shared" si="582"/>
        <v>1394382.6</v>
      </c>
      <c r="AS196" s="12">
        <f t="shared" si="583"/>
        <v>0</v>
      </c>
      <c r="AT196" s="12">
        <f>68858.4+172146</f>
        <v>241004.4</v>
      </c>
      <c r="AU196" s="35">
        <v>172146</v>
      </c>
      <c r="AV196" s="12">
        <v>68858.399999999994</v>
      </c>
      <c r="AW196" s="12"/>
      <c r="AX196" s="12">
        <f t="shared" si="584"/>
        <v>5121343.5</v>
      </c>
      <c r="AY196" s="12">
        <f>AQ196+AU196</f>
        <v>3658102.5</v>
      </c>
      <c r="AZ196" s="12">
        <f t="shared" si="575"/>
        <v>1463241</v>
      </c>
      <c r="BA196" s="12">
        <f t="shared" si="576"/>
        <v>0</v>
      </c>
      <c r="BB196" s="12">
        <f t="shared" si="421"/>
        <v>0</v>
      </c>
      <c r="BC196" s="12">
        <f t="shared" si="422"/>
        <v>0</v>
      </c>
      <c r="BD196" s="12">
        <v>0</v>
      </c>
      <c r="BE196" s="12">
        <v>0</v>
      </c>
    </row>
    <row r="197" spans="1:57" ht="63" hidden="1" x14ac:dyDescent="0.25">
      <c r="A197" s="31" t="s">
        <v>140</v>
      </c>
      <c r="B197" s="4"/>
      <c r="C197" s="4"/>
      <c r="D197" s="4"/>
      <c r="E197" s="9">
        <v>851</v>
      </c>
      <c r="F197" s="11" t="s">
        <v>131</v>
      </c>
      <c r="G197" s="11" t="s">
        <v>63</v>
      </c>
      <c r="H197" s="11" t="s">
        <v>354</v>
      </c>
      <c r="I197" s="11"/>
      <c r="J197" s="12">
        <f>J198</f>
        <v>0</v>
      </c>
      <c r="K197" s="12">
        <f t="shared" ref="K197:Y197" si="601">K198</f>
        <v>0</v>
      </c>
      <c r="L197" s="12">
        <f t="shared" si="601"/>
        <v>0</v>
      </c>
      <c r="M197" s="12">
        <f t="shared" si="601"/>
        <v>0</v>
      </c>
      <c r="N197" s="12">
        <f>N198</f>
        <v>0</v>
      </c>
      <c r="O197" s="12">
        <f t="shared" si="601"/>
        <v>0</v>
      </c>
      <c r="P197" s="12">
        <f t="shared" si="601"/>
        <v>0</v>
      </c>
      <c r="Q197" s="12">
        <f t="shared" si="601"/>
        <v>0</v>
      </c>
      <c r="R197" s="12">
        <f t="shared" si="515"/>
        <v>0</v>
      </c>
      <c r="S197" s="12">
        <f t="shared" si="601"/>
        <v>0</v>
      </c>
      <c r="T197" s="12">
        <f t="shared" si="601"/>
        <v>0</v>
      </c>
      <c r="U197" s="12">
        <f t="shared" si="601"/>
        <v>0</v>
      </c>
      <c r="V197" s="12">
        <f>V198</f>
        <v>0</v>
      </c>
      <c r="W197" s="12">
        <f t="shared" si="601"/>
        <v>0</v>
      </c>
      <c r="X197" s="12">
        <f t="shared" si="601"/>
        <v>0</v>
      </c>
      <c r="Y197" s="12">
        <f t="shared" si="601"/>
        <v>0</v>
      </c>
      <c r="Z197" s="12">
        <f t="shared" si="578"/>
        <v>0</v>
      </c>
      <c r="AA197" s="12">
        <f t="shared" si="495"/>
        <v>0</v>
      </c>
      <c r="AB197" s="12">
        <f t="shared" si="426"/>
        <v>0</v>
      </c>
      <c r="AC197" s="12">
        <f t="shared" si="427"/>
        <v>0</v>
      </c>
      <c r="AD197" s="12">
        <f>AD198</f>
        <v>0</v>
      </c>
      <c r="AE197" s="12">
        <f t="shared" ref="AE197:AG197" si="602">AE198</f>
        <v>0</v>
      </c>
      <c r="AF197" s="12">
        <f t="shared" si="602"/>
        <v>0</v>
      </c>
      <c r="AG197" s="12">
        <f t="shared" si="602"/>
        <v>0</v>
      </c>
      <c r="AH197" s="12">
        <f t="shared" si="579"/>
        <v>0</v>
      </c>
      <c r="AI197" s="12">
        <f t="shared" si="428"/>
        <v>0</v>
      </c>
      <c r="AJ197" s="12">
        <f t="shared" si="429"/>
        <v>0</v>
      </c>
      <c r="AK197" s="12">
        <f t="shared" si="430"/>
        <v>0</v>
      </c>
      <c r="AL197" s="12">
        <f>AL198</f>
        <v>0</v>
      </c>
      <c r="AM197" s="12">
        <f t="shared" ref="AM197:AO197" si="603">AM198</f>
        <v>0</v>
      </c>
      <c r="AN197" s="12">
        <f t="shared" si="603"/>
        <v>0</v>
      </c>
      <c r="AO197" s="12">
        <f t="shared" si="603"/>
        <v>0</v>
      </c>
      <c r="AP197" s="12">
        <f t="shared" si="580"/>
        <v>0</v>
      </c>
      <c r="AQ197" s="12">
        <f t="shared" si="581"/>
        <v>0</v>
      </c>
      <c r="AR197" s="12">
        <f t="shared" si="582"/>
        <v>0</v>
      </c>
      <c r="AS197" s="12">
        <f t="shared" si="583"/>
        <v>0</v>
      </c>
      <c r="AT197" s="12">
        <f>AT198</f>
        <v>0</v>
      </c>
      <c r="AU197" s="12">
        <f t="shared" ref="AU197:AW197" si="604">AU198</f>
        <v>0</v>
      </c>
      <c r="AV197" s="12">
        <f t="shared" si="604"/>
        <v>0</v>
      </c>
      <c r="AW197" s="12">
        <f t="shared" si="604"/>
        <v>0</v>
      </c>
      <c r="AX197" s="12">
        <f t="shared" si="584"/>
        <v>0</v>
      </c>
      <c r="AY197" s="12">
        <f t="shared" si="574"/>
        <v>0</v>
      </c>
      <c r="AZ197" s="12">
        <f t="shared" si="575"/>
        <v>0</v>
      </c>
      <c r="BA197" s="12">
        <f t="shared" si="576"/>
        <v>0</v>
      </c>
      <c r="BB197" s="12">
        <f t="shared" si="421"/>
        <v>0</v>
      </c>
      <c r="BC197" s="12">
        <f t="shared" si="422"/>
        <v>0</v>
      </c>
      <c r="BD197" s="12">
        <v>0</v>
      </c>
      <c r="BE197" s="12">
        <v>0</v>
      </c>
    </row>
    <row r="198" spans="1:57" ht="31.5" hidden="1" x14ac:dyDescent="0.25">
      <c r="A198" s="4" t="s">
        <v>135</v>
      </c>
      <c r="B198" s="4"/>
      <c r="C198" s="4"/>
      <c r="D198" s="4"/>
      <c r="E198" s="9">
        <v>851</v>
      </c>
      <c r="F198" s="11" t="s">
        <v>131</v>
      </c>
      <c r="G198" s="11" t="s">
        <v>63</v>
      </c>
      <c r="H198" s="11" t="s">
        <v>354</v>
      </c>
      <c r="I198" s="11" t="s">
        <v>136</v>
      </c>
      <c r="J198" s="12">
        <f t="shared" si="600"/>
        <v>0</v>
      </c>
      <c r="K198" s="12">
        <f t="shared" si="600"/>
        <v>0</v>
      </c>
      <c r="L198" s="12">
        <f t="shared" si="600"/>
        <v>0</v>
      </c>
      <c r="M198" s="12">
        <f t="shared" si="600"/>
        <v>0</v>
      </c>
      <c r="N198" s="12">
        <f t="shared" si="600"/>
        <v>0</v>
      </c>
      <c r="O198" s="12">
        <f t="shared" si="600"/>
        <v>0</v>
      </c>
      <c r="P198" s="12">
        <f t="shared" si="600"/>
        <v>0</v>
      </c>
      <c r="Q198" s="12">
        <f t="shared" si="600"/>
        <v>0</v>
      </c>
      <c r="R198" s="12">
        <f t="shared" si="515"/>
        <v>0</v>
      </c>
      <c r="S198" s="12">
        <f t="shared" si="600"/>
        <v>0</v>
      </c>
      <c r="T198" s="12">
        <f t="shared" si="600"/>
        <v>0</v>
      </c>
      <c r="U198" s="12">
        <f t="shared" si="600"/>
        <v>0</v>
      </c>
      <c r="V198" s="12">
        <f t="shared" si="600"/>
        <v>0</v>
      </c>
      <c r="W198" s="12">
        <f t="shared" si="600"/>
        <v>0</v>
      </c>
      <c r="X198" s="12">
        <f t="shared" si="600"/>
        <v>0</v>
      </c>
      <c r="Y198" s="12">
        <f t="shared" si="600"/>
        <v>0</v>
      </c>
      <c r="Z198" s="12">
        <f t="shared" si="578"/>
        <v>0</v>
      </c>
      <c r="AA198" s="12">
        <f t="shared" si="495"/>
        <v>0</v>
      </c>
      <c r="AB198" s="12">
        <f t="shared" si="426"/>
        <v>0</v>
      </c>
      <c r="AC198" s="12">
        <f t="shared" si="427"/>
        <v>0</v>
      </c>
      <c r="AD198" s="12">
        <f t="shared" si="600"/>
        <v>0</v>
      </c>
      <c r="AE198" s="12">
        <f t="shared" si="600"/>
        <v>0</v>
      </c>
      <c r="AF198" s="12">
        <f t="shared" si="600"/>
        <v>0</v>
      </c>
      <c r="AG198" s="12">
        <f t="shared" si="600"/>
        <v>0</v>
      </c>
      <c r="AH198" s="12">
        <f t="shared" si="579"/>
        <v>0</v>
      </c>
      <c r="AI198" s="12">
        <f t="shared" si="428"/>
        <v>0</v>
      </c>
      <c r="AJ198" s="12">
        <f t="shared" si="429"/>
        <v>0</v>
      </c>
      <c r="AK198" s="12">
        <f t="shared" si="430"/>
        <v>0</v>
      </c>
      <c r="AL198" s="12">
        <f t="shared" si="600"/>
        <v>0</v>
      </c>
      <c r="AM198" s="12">
        <f t="shared" si="600"/>
        <v>0</v>
      </c>
      <c r="AN198" s="12">
        <f t="shared" si="600"/>
        <v>0</v>
      </c>
      <c r="AO198" s="12">
        <f t="shared" si="600"/>
        <v>0</v>
      </c>
      <c r="AP198" s="12">
        <f t="shared" si="580"/>
        <v>0</v>
      </c>
      <c r="AQ198" s="12">
        <f t="shared" si="581"/>
        <v>0</v>
      </c>
      <c r="AR198" s="12">
        <f t="shared" si="582"/>
        <v>0</v>
      </c>
      <c r="AS198" s="12">
        <f t="shared" si="583"/>
        <v>0</v>
      </c>
      <c r="AT198" s="12">
        <f t="shared" si="600"/>
        <v>0</v>
      </c>
      <c r="AU198" s="12">
        <f t="shared" si="600"/>
        <v>0</v>
      </c>
      <c r="AV198" s="12">
        <f t="shared" si="600"/>
        <v>0</v>
      </c>
      <c r="AW198" s="12">
        <f t="shared" si="600"/>
        <v>0</v>
      </c>
      <c r="AX198" s="12">
        <f t="shared" si="584"/>
        <v>0</v>
      </c>
      <c r="AY198" s="12">
        <f t="shared" si="574"/>
        <v>0</v>
      </c>
      <c r="AZ198" s="12">
        <f t="shared" si="575"/>
        <v>0</v>
      </c>
      <c r="BA198" s="12">
        <f t="shared" si="576"/>
        <v>0</v>
      </c>
      <c r="BB198" s="12">
        <f t="shared" si="421"/>
        <v>0</v>
      </c>
      <c r="BC198" s="12">
        <f t="shared" si="422"/>
        <v>0</v>
      </c>
      <c r="BD198" s="12">
        <v>0</v>
      </c>
      <c r="BE198" s="12">
        <v>0</v>
      </c>
    </row>
    <row r="199" spans="1:57" ht="47.25" hidden="1" x14ac:dyDescent="0.25">
      <c r="A199" s="4" t="s">
        <v>137</v>
      </c>
      <c r="B199" s="4"/>
      <c r="C199" s="4"/>
      <c r="D199" s="4"/>
      <c r="E199" s="9">
        <v>851</v>
      </c>
      <c r="F199" s="11" t="s">
        <v>131</v>
      </c>
      <c r="G199" s="11" t="s">
        <v>63</v>
      </c>
      <c r="H199" s="11" t="s">
        <v>354</v>
      </c>
      <c r="I199" s="11" t="s">
        <v>138</v>
      </c>
      <c r="J199" s="12"/>
      <c r="K199" s="12">
        <f>J199</f>
        <v>0</v>
      </c>
      <c r="L199" s="12"/>
      <c r="M199" s="12"/>
      <c r="N199" s="12"/>
      <c r="O199" s="12">
        <f>N199</f>
        <v>0</v>
      </c>
      <c r="P199" s="12"/>
      <c r="Q199" s="12"/>
      <c r="R199" s="12">
        <f t="shared" si="515"/>
        <v>0</v>
      </c>
      <c r="S199" s="12">
        <f>R199</f>
        <v>0</v>
      </c>
      <c r="T199" s="12"/>
      <c r="U199" s="12"/>
      <c r="V199" s="12"/>
      <c r="W199" s="12">
        <f>V199</f>
        <v>0</v>
      </c>
      <c r="X199" s="12"/>
      <c r="Y199" s="12"/>
      <c r="Z199" s="12">
        <f t="shared" si="578"/>
        <v>0</v>
      </c>
      <c r="AA199" s="12">
        <f t="shared" si="495"/>
        <v>0</v>
      </c>
      <c r="AB199" s="12">
        <f t="shared" si="426"/>
        <v>0</v>
      </c>
      <c r="AC199" s="12">
        <f t="shared" si="427"/>
        <v>0</v>
      </c>
      <c r="AD199" s="12"/>
      <c r="AE199" s="12">
        <f>AD199</f>
        <v>0</v>
      </c>
      <c r="AF199" s="12"/>
      <c r="AG199" s="12"/>
      <c r="AH199" s="12">
        <f t="shared" si="579"/>
        <v>0</v>
      </c>
      <c r="AI199" s="12">
        <f t="shared" si="428"/>
        <v>0</v>
      </c>
      <c r="AJ199" s="12">
        <f t="shared" si="429"/>
        <v>0</v>
      </c>
      <c r="AK199" s="12">
        <f t="shared" si="430"/>
        <v>0</v>
      </c>
      <c r="AL199" s="12"/>
      <c r="AM199" s="12">
        <f>AL199</f>
        <v>0</v>
      </c>
      <c r="AN199" s="12"/>
      <c r="AO199" s="12"/>
      <c r="AP199" s="12">
        <f t="shared" si="580"/>
        <v>0</v>
      </c>
      <c r="AQ199" s="12">
        <f t="shared" si="581"/>
        <v>0</v>
      </c>
      <c r="AR199" s="12">
        <f t="shared" si="582"/>
        <v>0</v>
      </c>
      <c r="AS199" s="12">
        <f t="shared" si="583"/>
        <v>0</v>
      </c>
      <c r="AT199" s="12"/>
      <c r="AU199" s="12">
        <f>AT199</f>
        <v>0</v>
      </c>
      <c r="AV199" s="12"/>
      <c r="AW199" s="12"/>
      <c r="AX199" s="12">
        <f t="shared" si="584"/>
        <v>0</v>
      </c>
      <c r="AY199" s="12">
        <f t="shared" si="574"/>
        <v>0</v>
      </c>
      <c r="AZ199" s="12">
        <f t="shared" si="575"/>
        <v>0</v>
      </c>
      <c r="BA199" s="12">
        <f t="shared" si="576"/>
        <v>0</v>
      </c>
      <c r="BB199" s="12">
        <f t="shared" si="421"/>
        <v>0</v>
      </c>
      <c r="BC199" s="12">
        <f t="shared" si="422"/>
        <v>0</v>
      </c>
      <c r="BD199" s="12">
        <v>0</v>
      </c>
      <c r="BE199" s="12">
        <v>0</v>
      </c>
    </row>
    <row r="200" spans="1:57" ht="31.5" hidden="1" x14ac:dyDescent="0.25">
      <c r="A200" s="31" t="s">
        <v>141</v>
      </c>
      <c r="B200" s="6"/>
      <c r="C200" s="6"/>
      <c r="D200" s="39"/>
      <c r="E200" s="9">
        <v>851</v>
      </c>
      <c r="F200" s="11" t="s">
        <v>131</v>
      </c>
      <c r="G200" s="11" t="s">
        <v>63</v>
      </c>
      <c r="H200" s="11" t="s">
        <v>330</v>
      </c>
      <c r="I200" s="11"/>
      <c r="J200" s="12">
        <f>J201</f>
        <v>0</v>
      </c>
      <c r="K200" s="12">
        <f t="shared" ref="K200:Y201" si="605">K201</f>
        <v>0</v>
      </c>
      <c r="L200" s="12">
        <f t="shared" si="605"/>
        <v>0</v>
      </c>
      <c r="M200" s="12">
        <f t="shared" si="605"/>
        <v>0</v>
      </c>
      <c r="N200" s="12">
        <f>N201</f>
        <v>0</v>
      </c>
      <c r="O200" s="12">
        <f t="shared" si="605"/>
        <v>0</v>
      </c>
      <c r="P200" s="12">
        <f t="shared" si="605"/>
        <v>0</v>
      </c>
      <c r="Q200" s="12">
        <f t="shared" si="605"/>
        <v>0</v>
      </c>
      <c r="R200" s="12">
        <f t="shared" si="515"/>
        <v>0</v>
      </c>
      <c r="S200" s="12">
        <f t="shared" si="605"/>
        <v>0</v>
      </c>
      <c r="T200" s="12">
        <f t="shared" si="605"/>
        <v>0</v>
      </c>
      <c r="U200" s="12">
        <f t="shared" si="605"/>
        <v>0</v>
      </c>
      <c r="V200" s="12">
        <f>V201</f>
        <v>0</v>
      </c>
      <c r="W200" s="12">
        <f t="shared" si="605"/>
        <v>0</v>
      </c>
      <c r="X200" s="12">
        <f t="shared" si="605"/>
        <v>0</v>
      </c>
      <c r="Y200" s="12">
        <f t="shared" si="605"/>
        <v>0</v>
      </c>
      <c r="Z200" s="12">
        <f t="shared" si="578"/>
        <v>0</v>
      </c>
      <c r="AA200" s="12">
        <f t="shared" si="495"/>
        <v>0</v>
      </c>
      <c r="AB200" s="12">
        <f t="shared" si="426"/>
        <v>0</v>
      </c>
      <c r="AC200" s="12">
        <f t="shared" si="427"/>
        <v>0</v>
      </c>
      <c r="AD200" s="12">
        <f>AD201</f>
        <v>0</v>
      </c>
      <c r="AE200" s="12">
        <f t="shared" ref="AE200:AG201" si="606">AE201</f>
        <v>0</v>
      </c>
      <c r="AF200" s="12">
        <f t="shared" si="606"/>
        <v>0</v>
      </c>
      <c r="AG200" s="12">
        <f t="shared" si="606"/>
        <v>0</v>
      </c>
      <c r="AH200" s="12">
        <f t="shared" si="579"/>
        <v>0</v>
      </c>
      <c r="AI200" s="12">
        <f t="shared" si="428"/>
        <v>0</v>
      </c>
      <c r="AJ200" s="12">
        <f t="shared" si="429"/>
        <v>0</v>
      </c>
      <c r="AK200" s="12">
        <f t="shared" si="430"/>
        <v>0</v>
      </c>
      <c r="AL200" s="12">
        <f>AL201</f>
        <v>90000</v>
      </c>
      <c r="AM200" s="12">
        <f t="shared" ref="AM200:AO201" si="607">AM201</f>
        <v>0</v>
      </c>
      <c r="AN200" s="12">
        <f t="shared" si="607"/>
        <v>90000</v>
      </c>
      <c r="AO200" s="12">
        <f t="shared" si="607"/>
        <v>0</v>
      </c>
      <c r="AP200" s="12">
        <f t="shared" si="580"/>
        <v>90000</v>
      </c>
      <c r="AQ200" s="12">
        <f t="shared" si="581"/>
        <v>0</v>
      </c>
      <c r="AR200" s="12">
        <f t="shared" si="582"/>
        <v>90000</v>
      </c>
      <c r="AS200" s="12">
        <f t="shared" si="583"/>
        <v>0</v>
      </c>
      <c r="AT200" s="12">
        <f>AT201</f>
        <v>0</v>
      </c>
      <c r="AU200" s="12">
        <f t="shared" ref="AU200:AW201" si="608">AU201</f>
        <v>0</v>
      </c>
      <c r="AV200" s="12">
        <f t="shared" si="608"/>
        <v>0</v>
      </c>
      <c r="AW200" s="12">
        <f t="shared" si="608"/>
        <v>0</v>
      </c>
      <c r="AX200" s="12">
        <f t="shared" si="584"/>
        <v>90000</v>
      </c>
      <c r="AY200" s="12">
        <f t="shared" si="574"/>
        <v>0</v>
      </c>
      <c r="AZ200" s="12">
        <f t="shared" si="575"/>
        <v>90000</v>
      </c>
      <c r="BA200" s="12">
        <f t="shared" si="576"/>
        <v>0</v>
      </c>
      <c r="BB200" s="12">
        <f t="shared" si="421"/>
        <v>0</v>
      </c>
      <c r="BC200" s="12">
        <f t="shared" si="422"/>
        <v>0</v>
      </c>
      <c r="BD200" s="12">
        <v>0</v>
      </c>
      <c r="BE200" s="12">
        <v>0</v>
      </c>
    </row>
    <row r="201" spans="1:57" ht="31.5" hidden="1" x14ac:dyDescent="0.25">
      <c r="A201" s="4" t="s">
        <v>135</v>
      </c>
      <c r="B201" s="6"/>
      <c r="C201" s="6"/>
      <c r="D201" s="39"/>
      <c r="E201" s="9">
        <v>851</v>
      </c>
      <c r="F201" s="11" t="s">
        <v>131</v>
      </c>
      <c r="G201" s="11" t="s">
        <v>63</v>
      </c>
      <c r="H201" s="11" t="s">
        <v>330</v>
      </c>
      <c r="I201" s="11" t="s">
        <v>136</v>
      </c>
      <c r="J201" s="12">
        <f>J202</f>
        <v>0</v>
      </c>
      <c r="K201" s="12">
        <f t="shared" si="605"/>
        <v>0</v>
      </c>
      <c r="L201" s="12">
        <f t="shared" si="605"/>
        <v>0</v>
      </c>
      <c r="M201" s="12">
        <f t="shared" si="605"/>
        <v>0</v>
      </c>
      <c r="N201" s="12">
        <f>N202</f>
        <v>0</v>
      </c>
      <c r="O201" s="12">
        <f t="shared" si="605"/>
        <v>0</v>
      </c>
      <c r="P201" s="12">
        <f t="shared" si="605"/>
        <v>0</v>
      </c>
      <c r="Q201" s="12">
        <f t="shared" si="605"/>
        <v>0</v>
      </c>
      <c r="R201" s="12">
        <f t="shared" si="515"/>
        <v>0</v>
      </c>
      <c r="S201" s="12">
        <f t="shared" si="605"/>
        <v>0</v>
      </c>
      <c r="T201" s="12">
        <f t="shared" si="605"/>
        <v>0</v>
      </c>
      <c r="U201" s="12">
        <f t="shared" si="605"/>
        <v>0</v>
      </c>
      <c r="V201" s="12">
        <f>V202</f>
        <v>0</v>
      </c>
      <c r="W201" s="12">
        <f t="shared" ref="W201:Y201" si="609">W202</f>
        <v>0</v>
      </c>
      <c r="X201" s="12">
        <f t="shared" si="609"/>
        <v>0</v>
      </c>
      <c r="Y201" s="12">
        <f t="shared" si="609"/>
        <v>0</v>
      </c>
      <c r="Z201" s="12">
        <f t="shared" si="578"/>
        <v>0</v>
      </c>
      <c r="AA201" s="12">
        <f t="shared" si="495"/>
        <v>0</v>
      </c>
      <c r="AB201" s="12">
        <f t="shared" si="426"/>
        <v>0</v>
      </c>
      <c r="AC201" s="12">
        <f t="shared" si="427"/>
        <v>0</v>
      </c>
      <c r="AD201" s="12">
        <f>AD202</f>
        <v>0</v>
      </c>
      <c r="AE201" s="12">
        <f t="shared" si="606"/>
        <v>0</v>
      </c>
      <c r="AF201" s="12">
        <f t="shared" si="606"/>
        <v>0</v>
      </c>
      <c r="AG201" s="12">
        <f t="shared" si="606"/>
        <v>0</v>
      </c>
      <c r="AH201" s="12">
        <f t="shared" si="579"/>
        <v>0</v>
      </c>
      <c r="AI201" s="12">
        <f t="shared" si="428"/>
        <v>0</v>
      </c>
      <c r="AJ201" s="12">
        <f t="shared" si="429"/>
        <v>0</v>
      </c>
      <c r="AK201" s="12">
        <f t="shared" si="430"/>
        <v>0</v>
      </c>
      <c r="AL201" s="12">
        <f>AL202</f>
        <v>90000</v>
      </c>
      <c r="AM201" s="12">
        <f t="shared" si="607"/>
        <v>0</v>
      </c>
      <c r="AN201" s="12">
        <f t="shared" si="607"/>
        <v>90000</v>
      </c>
      <c r="AO201" s="12">
        <f t="shared" si="607"/>
        <v>0</v>
      </c>
      <c r="AP201" s="12">
        <f t="shared" si="580"/>
        <v>90000</v>
      </c>
      <c r="AQ201" s="12">
        <f t="shared" si="581"/>
        <v>0</v>
      </c>
      <c r="AR201" s="12">
        <f t="shared" si="582"/>
        <v>90000</v>
      </c>
      <c r="AS201" s="12">
        <f t="shared" si="583"/>
        <v>0</v>
      </c>
      <c r="AT201" s="12">
        <f>AT202</f>
        <v>0</v>
      </c>
      <c r="AU201" s="12">
        <f t="shared" si="608"/>
        <v>0</v>
      </c>
      <c r="AV201" s="12">
        <f t="shared" si="608"/>
        <v>0</v>
      </c>
      <c r="AW201" s="12">
        <f t="shared" si="608"/>
        <v>0</v>
      </c>
      <c r="AX201" s="12">
        <f t="shared" si="584"/>
        <v>90000</v>
      </c>
      <c r="AY201" s="12">
        <f t="shared" si="574"/>
        <v>0</v>
      </c>
      <c r="AZ201" s="12">
        <f t="shared" si="575"/>
        <v>90000</v>
      </c>
      <c r="BA201" s="12">
        <f t="shared" si="576"/>
        <v>0</v>
      </c>
      <c r="BB201" s="12">
        <f t="shared" si="421"/>
        <v>0</v>
      </c>
      <c r="BC201" s="12">
        <f t="shared" si="422"/>
        <v>0</v>
      </c>
      <c r="BD201" s="12">
        <v>0</v>
      </c>
      <c r="BE201" s="12">
        <v>0</v>
      </c>
    </row>
    <row r="202" spans="1:57" ht="47.25" hidden="1" x14ac:dyDescent="0.25">
      <c r="A202" s="4" t="s">
        <v>137</v>
      </c>
      <c r="B202" s="6"/>
      <c r="C202" s="6"/>
      <c r="D202" s="39"/>
      <c r="E202" s="9">
        <v>851</v>
      </c>
      <c r="F202" s="11" t="s">
        <v>131</v>
      </c>
      <c r="G202" s="11" t="s">
        <v>63</v>
      </c>
      <c r="H202" s="11" t="s">
        <v>330</v>
      </c>
      <c r="I202" s="11" t="s">
        <v>138</v>
      </c>
      <c r="J202" s="12"/>
      <c r="K202" s="12"/>
      <c r="L202" s="12">
        <f>J202</f>
        <v>0</v>
      </c>
      <c r="M202" s="12"/>
      <c r="N202" s="12"/>
      <c r="O202" s="12"/>
      <c r="P202" s="12">
        <f>N202</f>
        <v>0</v>
      </c>
      <c r="Q202" s="12"/>
      <c r="R202" s="12">
        <f t="shared" si="515"/>
        <v>0</v>
      </c>
      <c r="S202" s="12"/>
      <c r="T202" s="12">
        <f>R202</f>
        <v>0</v>
      </c>
      <c r="U202" s="12"/>
      <c r="V202" s="12"/>
      <c r="W202" s="12"/>
      <c r="X202" s="12">
        <f>V202</f>
        <v>0</v>
      </c>
      <c r="Y202" s="12"/>
      <c r="Z202" s="12">
        <f t="shared" si="578"/>
        <v>0</v>
      </c>
      <c r="AA202" s="12">
        <f t="shared" si="495"/>
        <v>0</v>
      </c>
      <c r="AB202" s="12">
        <f t="shared" si="426"/>
        <v>0</v>
      </c>
      <c r="AC202" s="12">
        <f t="shared" si="427"/>
        <v>0</v>
      </c>
      <c r="AD202" s="12"/>
      <c r="AE202" s="12"/>
      <c r="AF202" s="12">
        <f>AD202</f>
        <v>0</v>
      </c>
      <c r="AG202" s="12"/>
      <c r="AH202" s="12">
        <f t="shared" si="579"/>
        <v>0</v>
      </c>
      <c r="AI202" s="12">
        <f t="shared" si="428"/>
        <v>0</v>
      </c>
      <c r="AJ202" s="12">
        <f t="shared" si="429"/>
        <v>0</v>
      </c>
      <c r="AK202" s="12">
        <f t="shared" si="430"/>
        <v>0</v>
      </c>
      <c r="AL202" s="12">
        <v>90000</v>
      </c>
      <c r="AM202" s="12"/>
      <c r="AN202" s="12">
        <f>AL202</f>
        <v>90000</v>
      </c>
      <c r="AO202" s="12"/>
      <c r="AP202" s="12">
        <f t="shared" si="580"/>
        <v>90000</v>
      </c>
      <c r="AQ202" s="12">
        <f t="shared" si="581"/>
        <v>0</v>
      </c>
      <c r="AR202" s="12">
        <f t="shared" si="582"/>
        <v>90000</v>
      </c>
      <c r="AS202" s="12">
        <f t="shared" si="583"/>
        <v>0</v>
      </c>
      <c r="AT202" s="12"/>
      <c r="AU202" s="12"/>
      <c r="AV202" s="12">
        <f>AT202</f>
        <v>0</v>
      </c>
      <c r="AW202" s="12"/>
      <c r="AX202" s="12">
        <f t="shared" si="584"/>
        <v>90000</v>
      </c>
      <c r="AY202" s="12">
        <f t="shared" si="574"/>
        <v>0</v>
      </c>
      <c r="AZ202" s="12">
        <f t="shared" si="575"/>
        <v>90000</v>
      </c>
      <c r="BA202" s="12">
        <f t="shared" si="576"/>
        <v>0</v>
      </c>
      <c r="BB202" s="12">
        <f t="shared" ref="BB202:BB265" si="610">AX202-AY202-AZ202-BA202</f>
        <v>0</v>
      </c>
      <c r="BC202" s="12">
        <f t="shared" ref="BC202:BC265" si="611">AT202-AU202-AV202-AW202</f>
        <v>0</v>
      </c>
      <c r="BD202" s="12">
        <v>0</v>
      </c>
      <c r="BE202" s="12">
        <v>0</v>
      </c>
    </row>
    <row r="203" spans="1:57" x14ac:dyDescent="0.25">
      <c r="A203" s="26" t="s">
        <v>142</v>
      </c>
      <c r="B203" s="27"/>
      <c r="C203" s="27"/>
      <c r="D203" s="27"/>
      <c r="E203" s="9">
        <v>851</v>
      </c>
      <c r="F203" s="28" t="s">
        <v>131</v>
      </c>
      <c r="G203" s="28" t="s">
        <v>18</v>
      </c>
      <c r="H203" s="28"/>
      <c r="I203" s="28"/>
      <c r="J203" s="29">
        <f>J204+J207</f>
        <v>11361636</v>
      </c>
      <c r="K203" s="29">
        <f t="shared" ref="K203:M203" si="612">K204+K207</f>
        <v>11361636</v>
      </c>
      <c r="L203" s="29">
        <f t="shared" si="612"/>
        <v>0</v>
      </c>
      <c r="M203" s="29">
        <f t="shared" si="612"/>
        <v>0</v>
      </c>
      <c r="N203" s="29">
        <f>N204+N207</f>
        <v>0</v>
      </c>
      <c r="O203" s="29">
        <f t="shared" ref="O203:Q203" si="613">O204+O207</f>
        <v>0</v>
      </c>
      <c r="P203" s="29">
        <f t="shared" si="613"/>
        <v>0</v>
      </c>
      <c r="Q203" s="29">
        <f t="shared" si="613"/>
        <v>0</v>
      </c>
      <c r="R203" s="12">
        <f t="shared" si="515"/>
        <v>11361636</v>
      </c>
      <c r="S203" s="29">
        <f t="shared" ref="S203:U203" si="614">S204+S207</f>
        <v>11361636</v>
      </c>
      <c r="T203" s="29">
        <f t="shared" si="614"/>
        <v>0</v>
      </c>
      <c r="U203" s="29">
        <f t="shared" si="614"/>
        <v>0</v>
      </c>
      <c r="V203" s="29">
        <f>V204+V207</f>
        <v>0</v>
      </c>
      <c r="W203" s="29">
        <f t="shared" ref="W203:Y203" si="615">W204+W207</f>
        <v>0</v>
      </c>
      <c r="X203" s="29">
        <f t="shared" si="615"/>
        <v>0</v>
      </c>
      <c r="Y203" s="29">
        <f t="shared" si="615"/>
        <v>0</v>
      </c>
      <c r="Z203" s="12">
        <f t="shared" si="578"/>
        <v>11361636</v>
      </c>
      <c r="AA203" s="12">
        <f t="shared" si="495"/>
        <v>11361636</v>
      </c>
      <c r="AB203" s="12">
        <f t="shared" si="426"/>
        <v>0</v>
      </c>
      <c r="AC203" s="12">
        <f t="shared" si="427"/>
        <v>0</v>
      </c>
      <c r="AD203" s="29">
        <f>AD204+AD207</f>
        <v>0</v>
      </c>
      <c r="AE203" s="29">
        <f t="shared" ref="AE203:AG203" si="616">AE204+AE207</f>
        <v>0</v>
      </c>
      <c r="AF203" s="29">
        <f t="shared" si="616"/>
        <v>0</v>
      </c>
      <c r="AG203" s="29">
        <f t="shared" si="616"/>
        <v>0</v>
      </c>
      <c r="AH203" s="12">
        <f t="shared" si="579"/>
        <v>11361636</v>
      </c>
      <c r="AI203" s="12">
        <f t="shared" si="428"/>
        <v>11361636</v>
      </c>
      <c r="AJ203" s="12">
        <f t="shared" si="429"/>
        <v>0</v>
      </c>
      <c r="AK203" s="12">
        <f t="shared" si="430"/>
        <v>0</v>
      </c>
      <c r="AL203" s="29">
        <f>AL204+AL207</f>
        <v>0</v>
      </c>
      <c r="AM203" s="29">
        <f t="shared" ref="AM203:AO203" si="617">AM204+AM207</f>
        <v>0</v>
      </c>
      <c r="AN203" s="29">
        <f t="shared" si="617"/>
        <v>0</v>
      </c>
      <c r="AO203" s="29">
        <f t="shared" si="617"/>
        <v>0</v>
      </c>
      <c r="AP203" s="12">
        <f t="shared" si="580"/>
        <v>11361636</v>
      </c>
      <c r="AQ203" s="12">
        <f t="shared" si="581"/>
        <v>11361636</v>
      </c>
      <c r="AR203" s="12">
        <f t="shared" si="582"/>
        <v>0</v>
      </c>
      <c r="AS203" s="12">
        <f t="shared" si="583"/>
        <v>0</v>
      </c>
      <c r="AT203" s="29">
        <f>AT204+AT207</f>
        <v>3787212</v>
      </c>
      <c r="AU203" s="29">
        <f t="shared" ref="AU203:AW203" si="618">AU204+AU207</f>
        <v>3787212</v>
      </c>
      <c r="AV203" s="29">
        <f t="shared" si="618"/>
        <v>0</v>
      </c>
      <c r="AW203" s="29">
        <f t="shared" si="618"/>
        <v>0</v>
      </c>
      <c r="AX203" s="12">
        <f t="shared" si="584"/>
        <v>15148848</v>
      </c>
      <c r="AY203" s="12">
        <f t="shared" si="574"/>
        <v>15148848</v>
      </c>
      <c r="AZ203" s="12">
        <f t="shared" si="575"/>
        <v>0</v>
      </c>
      <c r="BA203" s="12">
        <f t="shared" si="576"/>
        <v>0</v>
      </c>
      <c r="BB203" s="12">
        <f t="shared" si="610"/>
        <v>0</v>
      </c>
      <c r="BC203" s="12">
        <f t="shared" si="611"/>
        <v>0</v>
      </c>
      <c r="BD203" s="12">
        <v>0</v>
      </c>
      <c r="BE203" s="12">
        <v>0</v>
      </c>
    </row>
    <row r="204" spans="1:57" s="16" customFormat="1" ht="79.5" customHeight="1" x14ac:dyDescent="0.25">
      <c r="A204" s="31" t="s">
        <v>356</v>
      </c>
      <c r="B204" s="6"/>
      <c r="C204" s="6"/>
      <c r="D204" s="6"/>
      <c r="E204" s="9">
        <v>851</v>
      </c>
      <c r="F204" s="10" t="s">
        <v>131</v>
      </c>
      <c r="G204" s="10" t="s">
        <v>18</v>
      </c>
      <c r="H204" s="10" t="s">
        <v>143</v>
      </c>
      <c r="I204" s="10"/>
      <c r="J204" s="12">
        <f t="shared" ref="J204:AW205" si="619">J205</f>
        <v>11361636</v>
      </c>
      <c r="K204" s="12">
        <f t="shared" si="619"/>
        <v>11361636</v>
      </c>
      <c r="L204" s="12">
        <f t="shared" si="619"/>
        <v>0</v>
      </c>
      <c r="M204" s="12">
        <f t="shared" si="619"/>
        <v>0</v>
      </c>
      <c r="N204" s="12">
        <f t="shared" si="619"/>
        <v>0</v>
      </c>
      <c r="O204" s="12">
        <f t="shared" si="619"/>
        <v>0</v>
      </c>
      <c r="P204" s="12">
        <f t="shared" si="619"/>
        <v>0</v>
      </c>
      <c r="Q204" s="12">
        <f t="shared" si="619"/>
        <v>0</v>
      </c>
      <c r="R204" s="12">
        <f t="shared" si="515"/>
        <v>11361636</v>
      </c>
      <c r="S204" s="12">
        <f t="shared" si="619"/>
        <v>11361636</v>
      </c>
      <c r="T204" s="12">
        <f t="shared" si="619"/>
        <v>0</v>
      </c>
      <c r="U204" s="12">
        <f t="shared" si="619"/>
        <v>0</v>
      </c>
      <c r="V204" s="12">
        <f t="shared" si="619"/>
        <v>0</v>
      </c>
      <c r="W204" s="12">
        <f t="shared" si="619"/>
        <v>0</v>
      </c>
      <c r="X204" s="12">
        <f t="shared" si="619"/>
        <v>0</v>
      </c>
      <c r="Y204" s="12">
        <f t="shared" si="619"/>
        <v>0</v>
      </c>
      <c r="Z204" s="12">
        <f t="shared" si="578"/>
        <v>11361636</v>
      </c>
      <c r="AA204" s="12">
        <f t="shared" si="495"/>
        <v>11361636</v>
      </c>
      <c r="AB204" s="12">
        <f t="shared" si="426"/>
        <v>0</v>
      </c>
      <c r="AC204" s="12">
        <f t="shared" si="427"/>
        <v>0</v>
      </c>
      <c r="AD204" s="12">
        <f t="shared" si="619"/>
        <v>0</v>
      </c>
      <c r="AE204" s="12">
        <f t="shared" si="619"/>
        <v>0</v>
      </c>
      <c r="AF204" s="12">
        <f t="shared" si="619"/>
        <v>0</v>
      </c>
      <c r="AG204" s="12">
        <f t="shared" si="619"/>
        <v>0</v>
      </c>
      <c r="AH204" s="12">
        <f t="shared" si="579"/>
        <v>11361636</v>
      </c>
      <c r="AI204" s="12">
        <f t="shared" si="428"/>
        <v>11361636</v>
      </c>
      <c r="AJ204" s="12">
        <f t="shared" si="429"/>
        <v>0</v>
      </c>
      <c r="AK204" s="12">
        <f t="shared" si="430"/>
        <v>0</v>
      </c>
      <c r="AL204" s="12">
        <f t="shared" si="619"/>
        <v>0</v>
      </c>
      <c r="AM204" s="12">
        <f t="shared" si="619"/>
        <v>0</v>
      </c>
      <c r="AN204" s="12">
        <f t="shared" si="619"/>
        <v>0</v>
      </c>
      <c r="AO204" s="12">
        <f t="shared" si="619"/>
        <v>0</v>
      </c>
      <c r="AP204" s="12">
        <f t="shared" si="580"/>
        <v>11361636</v>
      </c>
      <c r="AQ204" s="12">
        <f t="shared" si="581"/>
        <v>11361636</v>
      </c>
      <c r="AR204" s="12">
        <f t="shared" si="582"/>
        <v>0</v>
      </c>
      <c r="AS204" s="12">
        <f t="shared" si="583"/>
        <v>0</v>
      </c>
      <c r="AT204" s="12">
        <f t="shared" si="619"/>
        <v>3787212</v>
      </c>
      <c r="AU204" s="12">
        <f t="shared" si="619"/>
        <v>3787212</v>
      </c>
      <c r="AV204" s="12">
        <f t="shared" si="619"/>
        <v>0</v>
      </c>
      <c r="AW204" s="12">
        <f t="shared" si="619"/>
        <v>0</v>
      </c>
      <c r="AX204" s="12">
        <f t="shared" si="584"/>
        <v>15148848</v>
      </c>
      <c r="AY204" s="12">
        <f t="shared" si="574"/>
        <v>15148848</v>
      </c>
      <c r="AZ204" s="12">
        <f t="shared" si="575"/>
        <v>0</v>
      </c>
      <c r="BA204" s="12">
        <f t="shared" si="576"/>
        <v>0</v>
      </c>
      <c r="BB204" s="12">
        <f t="shared" si="610"/>
        <v>0</v>
      </c>
      <c r="BC204" s="12">
        <f t="shared" si="611"/>
        <v>0</v>
      </c>
      <c r="BD204" s="12">
        <v>0</v>
      </c>
      <c r="BE204" s="12">
        <v>0</v>
      </c>
    </row>
    <row r="205" spans="1:57" s="16" customFormat="1" ht="47.25" x14ac:dyDescent="0.25">
      <c r="A205" s="6" t="s">
        <v>101</v>
      </c>
      <c r="B205" s="6"/>
      <c r="C205" s="6"/>
      <c r="D205" s="6"/>
      <c r="E205" s="9">
        <v>851</v>
      </c>
      <c r="F205" s="10" t="s">
        <v>131</v>
      </c>
      <c r="G205" s="10" t="s">
        <v>18</v>
      </c>
      <c r="H205" s="10" t="s">
        <v>143</v>
      </c>
      <c r="I205" s="10" t="s">
        <v>102</v>
      </c>
      <c r="J205" s="12">
        <f t="shared" si="619"/>
        <v>11361636</v>
      </c>
      <c r="K205" s="12">
        <f t="shared" si="619"/>
        <v>11361636</v>
      </c>
      <c r="L205" s="12">
        <f t="shared" si="619"/>
        <v>0</v>
      </c>
      <c r="M205" s="12">
        <f t="shared" si="619"/>
        <v>0</v>
      </c>
      <c r="N205" s="12">
        <f t="shared" si="619"/>
        <v>0</v>
      </c>
      <c r="O205" s="12">
        <f t="shared" si="619"/>
        <v>0</v>
      </c>
      <c r="P205" s="12">
        <f t="shared" si="619"/>
        <v>0</v>
      </c>
      <c r="Q205" s="12">
        <f t="shared" si="619"/>
        <v>0</v>
      </c>
      <c r="R205" s="12">
        <f t="shared" si="515"/>
        <v>11361636</v>
      </c>
      <c r="S205" s="12">
        <f t="shared" si="619"/>
        <v>11361636</v>
      </c>
      <c r="T205" s="12">
        <f t="shared" si="619"/>
        <v>0</v>
      </c>
      <c r="U205" s="12">
        <f t="shared" si="619"/>
        <v>0</v>
      </c>
      <c r="V205" s="12">
        <f t="shared" si="619"/>
        <v>0</v>
      </c>
      <c r="W205" s="12">
        <f t="shared" si="619"/>
        <v>0</v>
      </c>
      <c r="X205" s="12">
        <f t="shared" si="619"/>
        <v>0</v>
      </c>
      <c r="Y205" s="12">
        <f t="shared" si="619"/>
        <v>0</v>
      </c>
      <c r="Z205" s="12">
        <f t="shared" si="578"/>
        <v>11361636</v>
      </c>
      <c r="AA205" s="12">
        <f t="shared" si="495"/>
        <v>11361636</v>
      </c>
      <c r="AB205" s="12">
        <f t="shared" si="426"/>
        <v>0</v>
      </c>
      <c r="AC205" s="12">
        <f t="shared" si="427"/>
        <v>0</v>
      </c>
      <c r="AD205" s="12">
        <f t="shared" si="619"/>
        <v>0</v>
      </c>
      <c r="AE205" s="12">
        <f t="shared" si="619"/>
        <v>0</v>
      </c>
      <c r="AF205" s="12">
        <f t="shared" si="619"/>
        <v>0</v>
      </c>
      <c r="AG205" s="12">
        <f t="shared" si="619"/>
        <v>0</v>
      </c>
      <c r="AH205" s="12">
        <f t="shared" si="579"/>
        <v>11361636</v>
      </c>
      <c r="AI205" s="12">
        <f t="shared" si="428"/>
        <v>11361636</v>
      </c>
      <c r="AJ205" s="12">
        <f t="shared" si="429"/>
        <v>0</v>
      </c>
      <c r="AK205" s="12">
        <f t="shared" si="430"/>
        <v>0</v>
      </c>
      <c r="AL205" s="12">
        <f t="shared" si="619"/>
        <v>0</v>
      </c>
      <c r="AM205" s="12">
        <f t="shared" si="619"/>
        <v>0</v>
      </c>
      <c r="AN205" s="12">
        <f t="shared" si="619"/>
        <v>0</v>
      </c>
      <c r="AO205" s="12">
        <f t="shared" si="619"/>
        <v>0</v>
      </c>
      <c r="AP205" s="12">
        <f t="shared" si="580"/>
        <v>11361636</v>
      </c>
      <c r="AQ205" s="12">
        <f t="shared" si="581"/>
        <v>11361636</v>
      </c>
      <c r="AR205" s="12">
        <f t="shared" si="582"/>
        <v>0</v>
      </c>
      <c r="AS205" s="12">
        <f t="shared" si="583"/>
        <v>0</v>
      </c>
      <c r="AT205" s="12">
        <f t="shared" si="619"/>
        <v>3787212</v>
      </c>
      <c r="AU205" s="12">
        <f t="shared" si="619"/>
        <v>3787212</v>
      </c>
      <c r="AV205" s="12">
        <f t="shared" si="619"/>
        <v>0</v>
      </c>
      <c r="AW205" s="12">
        <f t="shared" si="619"/>
        <v>0</v>
      </c>
      <c r="AX205" s="12">
        <f t="shared" si="584"/>
        <v>15148848</v>
      </c>
      <c r="AY205" s="12">
        <f t="shared" si="574"/>
        <v>15148848</v>
      </c>
      <c r="AZ205" s="12">
        <f t="shared" si="575"/>
        <v>0</v>
      </c>
      <c r="BA205" s="12">
        <f t="shared" si="576"/>
        <v>0</v>
      </c>
      <c r="BB205" s="12">
        <f t="shared" si="610"/>
        <v>0</v>
      </c>
      <c r="BC205" s="12">
        <f t="shared" si="611"/>
        <v>0</v>
      </c>
      <c r="BD205" s="12">
        <v>0</v>
      </c>
      <c r="BE205" s="12">
        <v>0</v>
      </c>
    </row>
    <row r="206" spans="1:57" s="16" customFormat="1" ht="19.5" customHeight="1" x14ac:dyDescent="0.25">
      <c r="A206" s="6" t="s">
        <v>103</v>
      </c>
      <c r="B206" s="6"/>
      <c r="C206" s="6"/>
      <c r="D206" s="6"/>
      <c r="E206" s="9">
        <v>851</v>
      </c>
      <c r="F206" s="10" t="s">
        <v>131</v>
      </c>
      <c r="G206" s="10" t="s">
        <v>18</v>
      </c>
      <c r="H206" s="10" t="s">
        <v>143</v>
      </c>
      <c r="I206" s="10" t="s">
        <v>104</v>
      </c>
      <c r="J206" s="12">
        <v>11361636</v>
      </c>
      <c r="K206" s="12">
        <f>J206</f>
        <v>11361636</v>
      </c>
      <c r="L206" s="12"/>
      <c r="M206" s="12"/>
      <c r="N206" s="12"/>
      <c r="O206" s="12">
        <f>N206</f>
        <v>0</v>
      </c>
      <c r="P206" s="12"/>
      <c r="Q206" s="12"/>
      <c r="R206" s="12">
        <f t="shared" si="515"/>
        <v>11361636</v>
      </c>
      <c r="S206" s="12">
        <f>R206</f>
        <v>11361636</v>
      </c>
      <c r="T206" s="12"/>
      <c r="U206" s="12"/>
      <c r="V206" s="12"/>
      <c r="W206" s="12">
        <f>V206</f>
        <v>0</v>
      </c>
      <c r="X206" s="12"/>
      <c r="Y206" s="12"/>
      <c r="Z206" s="12">
        <f t="shared" si="578"/>
        <v>11361636</v>
      </c>
      <c r="AA206" s="12">
        <f t="shared" si="495"/>
        <v>11361636</v>
      </c>
      <c r="AB206" s="12">
        <f t="shared" si="426"/>
        <v>0</v>
      </c>
      <c r="AC206" s="12">
        <f t="shared" si="427"/>
        <v>0</v>
      </c>
      <c r="AD206" s="12"/>
      <c r="AE206" s="12">
        <f>AD206</f>
        <v>0</v>
      </c>
      <c r="AF206" s="12"/>
      <c r="AG206" s="12"/>
      <c r="AH206" s="12">
        <f t="shared" si="579"/>
        <v>11361636</v>
      </c>
      <c r="AI206" s="12">
        <f t="shared" si="428"/>
        <v>11361636</v>
      </c>
      <c r="AJ206" s="12">
        <f t="shared" si="429"/>
        <v>0</v>
      </c>
      <c r="AK206" s="12">
        <f t="shared" si="430"/>
        <v>0</v>
      </c>
      <c r="AL206" s="12"/>
      <c r="AM206" s="12">
        <f>AL206</f>
        <v>0</v>
      </c>
      <c r="AN206" s="12"/>
      <c r="AO206" s="12"/>
      <c r="AP206" s="12">
        <f t="shared" si="580"/>
        <v>11361636</v>
      </c>
      <c r="AQ206" s="12">
        <f t="shared" si="581"/>
        <v>11361636</v>
      </c>
      <c r="AR206" s="12">
        <f t="shared" si="582"/>
        <v>0</v>
      </c>
      <c r="AS206" s="12">
        <f t="shared" si="583"/>
        <v>0</v>
      </c>
      <c r="AT206" s="12">
        <v>3787212</v>
      </c>
      <c r="AU206" s="12">
        <f>AT206</f>
        <v>3787212</v>
      </c>
      <c r="AV206" s="12"/>
      <c r="AW206" s="12"/>
      <c r="AX206" s="12">
        <f t="shared" si="584"/>
        <v>15148848</v>
      </c>
      <c r="AY206" s="12">
        <f t="shared" si="574"/>
        <v>15148848</v>
      </c>
      <c r="AZ206" s="12">
        <f t="shared" si="575"/>
        <v>0</v>
      </c>
      <c r="BA206" s="12">
        <f t="shared" si="576"/>
        <v>0</v>
      </c>
      <c r="BB206" s="12">
        <f t="shared" si="610"/>
        <v>0</v>
      </c>
      <c r="BC206" s="12">
        <f t="shared" si="611"/>
        <v>0</v>
      </c>
      <c r="BD206" s="12">
        <v>0</v>
      </c>
      <c r="BE206" s="12">
        <v>0</v>
      </c>
    </row>
    <row r="207" spans="1:57" s="16" customFormat="1" ht="63" hidden="1" x14ac:dyDescent="0.25">
      <c r="A207" s="31" t="s">
        <v>144</v>
      </c>
      <c r="B207" s="6"/>
      <c r="C207" s="6"/>
      <c r="D207" s="6"/>
      <c r="E207" s="9">
        <v>851</v>
      </c>
      <c r="F207" s="10" t="s">
        <v>131</v>
      </c>
      <c r="G207" s="10" t="s">
        <v>18</v>
      </c>
      <c r="H207" s="10" t="s">
        <v>145</v>
      </c>
      <c r="I207" s="10"/>
      <c r="J207" s="12">
        <f t="shared" ref="J207:AW208" si="620">J208</f>
        <v>0</v>
      </c>
      <c r="K207" s="12">
        <f t="shared" si="620"/>
        <v>0</v>
      </c>
      <c r="L207" s="12">
        <f t="shared" si="620"/>
        <v>0</v>
      </c>
      <c r="M207" s="12">
        <f t="shared" si="620"/>
        <v>0</v>
      </c>
      <c r="N207" s="12">
        <f t="shared" si="620"/>
        <v>0</v>
      </c>
      <c r="O207" s="12">
        <f t="shared" si="620"/>
        <v>0</v>
      </c>
      <c r="P207" s="12">
        <f t="shared" si="620"/>
        <v>0</v>
      </c>
      <c r="Q207" s="12">
        <f t="shared" si="620"/>
        <v>0</v>
      </c>
      <c r="R207" s="12">
        <f t="shared" si="515"/>
        <v>0</v>
      </c>
      <c r="S207" s="12">
        <f t="shared" si="620"/>
        <v>0</v>
      </c>
      <c r="T207" s="12">
        <f t="shared" si="620"/>
        <v>0</v>
      </c>
      <c r="U207" s="12">
        <f t="shared" si="620"/>
        <v>0</v>
      </c>
      <c r="V207" s="12">
        <f t="shared" si="620"/>
        <v>0</v>
      </c>
      <c r="W207" s="12">
        <f t="shared" si="620"/>
        <v>0</v>
      </c>
      <c r="X207" s="12">
        <f t="shared" si="620"/>
        <v>0</v>
      </c>
      <c r="Y207" s="12">
        <f t="shared" si="620"/>
        <v>0</v>
      </c>
      <c r="Z207" s="12">
        <f t="shared" si="578"/>
        <v>0</v>
      </c>
      <c r="AA207" s="12">
        <f t="shared" si="495"/>
        <v>0</v>
      </c>
      <c r="AB207" s="12">
        <f t="shared" si="426"/>
        <v>0</v>
      </c>
      <c r="AC207" s="12">
        <f t="shared" si="427"/>
        <v>0</v>
      </c>
      <c r="AD207" s="12">
        <f t="shared" si="620"/>
        <v>0</v>
      </c>
      <c r="AE207" s="12">
        <f t="shared" si="620"/>
        <v>0</v>
      </c>
      <c r="AF207" s="12">
        <f t="shared" si="620"/>
        <v>0</v>
      </c>
      <c r="AG207" s="12">
        <f t="shared" si="620"/>
        <v>0</v>
      </c>
      <c r="AH207" s="12">
        <f t="shared" si="579"/>
        <v>0</v>
      </c>
      <c r="AI207" s="12">
        <f t="shared" si="428"/>
        <v>0</v>
      </c>
      <c r="AJ207" s="12">
        <f t="shared" si="429"/>
        <v>0</v>
      </c>
      <c r="AK207" s="12">
        <f t="shared" si="430"/>
        <v>0</v>
      </c>
      <c r="AL207" s="12">
        <f t="shared" si="620"/>
        <v>0</v>
      </c>
      <c r="AM207" s="12">
        <f t="shared" si="620"/>
        <v>0</v>
      </c>
      <c r="AN207" s="12">
        <f t="shared" si="620"/>
        <v>0</v>
      </c>
      <c r="AO207" s="12">
        <f t="shared" si="620"/>
        <v>0</v>
      </c>
      <c r="AP207" s="12">
        <f t="shared" si="580"/>
        <v>0</v>
      </c>
      <c r="AQ207" s="12">
        <f t="shared" si="581"/>
        <v>0</v>
      </c>
      <c r="AR207" s="12">
        <f t="shared" si="582"/>
        <v>0</v>
      </c>
      <c r="AS207" s="12">
        <f t="shared" si="583"/>
        <v>0</v>
      </c>
      <c r="AT207" s="12">
        <f t="shared" si="620"/>
        <v>0</v>
      </c>
      <c r="AU207" s="12">
        <f t="shared" si="620"/>
        <v>0</v>
      </c>
      <c r="AV207" s="12">
        <f t="shared" si="620"/>
        <v>0</v>
      </c>
      <c r="AW207" s="12">
        <f t="shared" si="620"/>
        <v>0</v>
      </c>
      <c r="AX207" s="12">
        <f t="shared" si="584"/>
        <v>0</v>
      </c>
      <c r="AY207" s="12">
        <f t="shared" si="574"/>
        <v>0</v>
      </c>
      <c r="AZ207" s="12">
        <f t="shared" si="575"/>
        <v>0</v>
      </c>
      <c r="BA207" s="12">
        <f t="shared" si="576"/>
        <v>0</v>
      </c>
      <c r="BB207" s="12">
        <f t="shared" si="610"/>
        <v>0</v>
      </c>
      <c r="BC207" s="12">
        <f t="shared" si="611"/>
        <v>0</v>
      </c>
      <c r="BD207" s="12">
        <v>0</v>
      </c>
      <c r="BE207" s="12">
        <v>0</v>
      </c>
    </row>
    <row r="208" spans="1:57" s="16" customFormat="1" hidden="1" x14ac:dyDescent="0.25">
      <c r="A208" s="6" t="s">
        <v>30</v>
      </c>
      <c r="B208" s="6"/>
      <c r="C208" s="6"/>
      <c r="D208" s="6"/>
      <c r="E208" s="9">
        <v>851</v>
      </c>
      <c r="F208" s="10" t="s">
        <v>131</v>
      </c>
      <c r="G208" s="10" t="s">
        <v>18</v>
      </c>
      <c r="H208" s="10" t="s">
        <v>145</v>
      </c>
      <c r="I208" s="10" t="s">
        <v>31</v>
      </c>
      <c r="J208" s="12">
        <f t="shared" si="620"/>
        <v>0</v>
      </c>
      <c r="K208" s="12">
        <f t="shared" si="620"/>
        <v>0</v>
      </c>
      <c r="L208" s="12">
        <f t="shared" si="620"/>
        <v>0</v>
      </c>
      <c r="M208" s="12">
        <f t="shared" si="620"/>
        <v>0</v>
      </c>
      <c r="N208" s="12">
        <f t="shared" si="620"/>
        <v>0</v>
      </c>
      <c r="O208" s="12">
        <f t="shared" si="620"/>
        <v>0</v>
      </c>
      <c r="P208" s="12">
        <f t="shared" si="620"/>
        <v>0</v>
      </c>
      <c r="Q208" s="12">
        <f t="shared" si="620"/>
        <v>0</v>
      </c>
      <c r="R208" s="12">
        <f t="shared" si="515"/>
        <v>0</v>
      </c>
      <c r="S208" s="12">
        <f t="shared" si="620"/>
        <v>0</v>
      </c>
      <c r="T208" s="12">
        <f t="shared" si="620"/>
        <v>0</v>
      </c>
      <c r="U208" s="12">
        <f t="shared" si="620"/>
        <v>0</v>
      </c>
      <c r="V208" s="12">
        <f t="shared" si="620"/>
        <v>0</v>
      </c>
      <c r="W208" s="12">
        <f t="shared" si="620"/>
        <v>0</v>
      </c>
      <c r="X208" s="12">
        <f t="shared" si="620"/>
        <v>0</v>
      </c>
      <c r="Y208" s="12">
        <f t="shared" si="620"/>
        <v>0</v>
      </c>
      <c r="Z208" s="12">
        <f t="shared" si="578"/>
        <v>0</v>
      </c>
      <c r="AA208" s="12">
        <f t="shared" si="495"/>
        <v>0</v>
      </c>
      <c r="AB208" s="12">
        <f t="shared" si="426"/>
        <v>0</v>
      </c>
      <c r="AC208" s="12">
        <f t="shared" si="427"/>
        <v>0</v>
      </c>
      <c r="AD208" s="12">
        <f t="shared" si="620"/>
        <v>0</v>
      </c>
      <c r="AE208" s="12">
        <f t="shared" si="620"/>
        <v>0</v>
      </c>
      <c r="AF208" s="12">
        <f t="shared" si="620"/>
        <v>0</v>
      </c>
      <c r="AG208" s="12">
        <f t="shared" si="620"/>
        <v>0</v>
      </c>
      <c r="AH208" s="12">
        <f t="shared" si="579"/>
        <v>0</v>
      </c>
      <c r="AI208" s="12">
        <f t="shared" si="428"/>
        <v>0</v>
      </c>
      <c r="AJ208" s="12">
        <f t="shared" si="429"/>
        <v>0</v>
      </c>
      <c r="AK208" s="12">
        <f t="shared" si="430"/>
        <v>0</v>
      </c>
      <c r="AL208" s="12">
        <f t="shared" si="620"/>
        <v>0</v>
      </c>
      <c r="AM208" s="12">
        <f t="shared" si="620"/>
        <v>0</v>
      </c>
      <c r="AN208" s="12">
        <f t="shared" si="620"/>
        <v>0</v>
      </c>
      <c r="AO208" s="12">
        <f t="shared" si="620"/>
        <v>0</v>
      </c>
      <c r="AP208" s="12">
        <f t="shared" si="580"/>
        <v>0</v>
      </c>
      <c r="AQ208" s="12">
        <f t="shared" si="581"/>
        <v>0</v>
      </c>
      <c r="AR208" s="12">
        <f t="shared" si="582"/>
        <v>0</v>
      </c>
      <c r="AS208" s="12">
        <f t="shared" si="583"/>
        <v>0</v>
      </c>
      <c r="AT208" s="12">
        <f t="shared" si="620"/>
        <v>0</v>
      </c>
      <c r="AU208" s="12">
        <f t="shared" si="620"/>
        <v>0</v>
      </c>
      <c r="AV208" s="12">
        <f t="shared" si="620"/>
        <v>0</v>
      </c>
      <c r="AW208" s="12">
        <f t="shared" si="620"/>
        <v>0</v>
      </c>
      <c r="AX208" s="12">
        <f t="shared" si="584"/>
        <v>0</v>
      </c>
      <c r="AY208" s="12">
        <f t="shared" si="574"/>
        <v>0</v>
      </c>
      <c r="AZ208" s="12">
        <f t="shared" si="575"/>
        <v>0</v>
      </c>
      <c r="BA208" s="12">
        <f t="shared" si="576"/>
        <v>0</v>
      </c>
      <c r="BB208" s="12">
        <f t="shared" si="610"/>
        <v>0</v>
      </c>
      <c r="BC208" s="12">
        <f t="shared" si="611"/>
        <v>0</v>
      </c>
      <c r="BD208" s="12">
        <v>0</v>
      </c>
      <c r="BE208" s="12">
        <v>0</v>
      </c>
    </row>
    <row r="209" spans="1:57" s="16" customFormat="1" ht="31.5" hidden="1" x14ac:dyDescent="0.25">
      <c r="A209" s="6" t="s">
        <v>32</v>
      </c>
      <c r="B209" s="6"/>
      <c r="C209" s="6"/>
      <c r="D209" s="6"/>
      <c r="E209" s="9">
        <v>851</v>
      </c>
      <c r="F209" s="10" t="s">
        <v>131</v>
      </c>
      <c r="G209" s="10" t="s">
        <v>18</v>
      </c>
      <c r="H209" s="10" t="s">
        <v>145</v>
      </c>
      <c r="I209" s="10" t="s">
        <v>33</v>
      </c>
      <c r="J209" s="12"/>
      <c r="K209" s="12"/>
      <c r="L209" s="12">
        <f>J209</f>
        <v>0</v>
      </c>
      <c r="M209" s="12"/>
      <c r="N209" s="12"/>
      <c r="O209" s="12"/>
      <c r="P209" s="12">
        <f>N209</f>
        <v>0</v>
      </c>
      <c r="Q209" s="12"/>
      <c r="R209" s="12">
        <f t="shared" si="515"/>
        <v>0</v>
      </c>
      <c r="S209" s="12"/>
      <c r="T209" s="12">
        <f>R209</f>
        <v>0</v>
      </c>
      <c r="U209" s="12"/>
      <c r="V209" s="12"/>
      <c r="W209" s="12"/>
      <c r="X209" s="12">
        <f>V209</f>
        <v>0</v>
      </c>
      <c r="Y209" s="12"/>
      <c r="Z209" s="12">
        <f t="shared" si="578"/>
        <v>0</v>
      </c>
      <c r="AA209" s="12">
        <f t="shared" si="495"/>
        <v>0</v>
      </c>
      <c r="AB209" s="12">
        <f t="shared" ref="AB209:AB277" si="621">T209+X209</f>
        <v>0</v>
      </c>
      <c r="AC209" s="12">
        <f t="shared" ref="AC209:AC277" si="622">U209+Y209</f>
        <v>0</v>
      </c>
      <c r="AD209" s="12"/>
      <c r="AE209" s="12"/>
      <c r="AF209" s="12">
        <f>AD209</f>
        <v>0</v>
      </c>
      <c r="AG209" s="12"/>
      <c r="AH209" s="12">
        <f t="shared" si="579"/>
        <v>0</v>
      </c>
      <c r="AI209" s="12">
        <f t="shared" ref="AI209:AI277" si="623">AA209+AE209</f>
        <v>0</v>
      </c>
      <c r="AJ209" s="12">
        <f t="shared" ref="AJ209:AJ277" si="624">AB209+AF209</f>
        <v>0</v>
      </c>
      <c r="AK209" s="12">
        <f t="shared" ref="AK209:AK277" si="625">AC209+AG209</f>
        <v>0</v>
      </c>
      <c r="AL209" s="12"/>
      <c r="AM209" s="12"/>
      <c r="AN209" s="12">
        <f>AL209</f>
        <v>0</v>
      </c>
      <c r="AO209" s="12"/>
      <c r="AP209" s="12">
        <f t="shared" si="580"/>
        <v>0</v>
      </c>
      <c r="AQ209" s="12">
        <f t="shared" si="581"/>
        <v>0</v>
      </c>
      <c r="AR209" s="12">
        <f t="shared" si="582"/>
        <v>0</v>
      </c>
      <c r="AS209" s="12">
        <f t="shared" si="583"/>
        <v>0</v>
      </c>
      <c r="AT209" s="12"/>
      <c r="AU209" s="12"/>
      <c r="AV209" s="12">
        <f>AT209</f>
        <v>0</v>
      </c>
      <c r="AW209" s="12"/>
      <c r="AX209" s="12">
        <f t="shared" si="584"/>
        <v>0</v>
      </c>
      <c r="AY209" s="12">
        <f t="shared" si="574"/>
        <v>0</v>
      </c>
      <c r="AZ209" s="12">
        <f t="shared" si="575"/>
        <v>0</v>
      </c>
      <c r="BA209" s="12">
        <f t="shared" si="576"/>
        <v>0</v>
      </c>
      <c r="BB209" s="12">
        <f t="shared" si="610"/>
        <v>0</v>
      </c>
      <c r="BC209" s="12">
        <f t="shared" si="611"/>
        <v>0</v>
      </c>
      <c r="BD209" s="12">
        <v>0</v>
      </c>
      <c r="BE209" s="12">
        <v>0</v>
      </c>
    </row>
    <row r="210" spans="1:57" ht="31.5" hidden="1" x14ac:dyDescent="0.25">
      <c r="A210" s="26" t="s">
        <v>146</v>
      </c>
      <c r="B210" s="27"/>
      <c r="C210" s="27"/>
      <c r="D210" s="27"/>
      <c r="E210" s="9">
        <v>851</v>
      </c>
      <c r="F210" s="28" t="s">
        <v>131</v>
      </c>
      <c r="G210" s="28" t="s">
        <v>147</v>
      </c>
      <c r="H210" s="28"/>
      <c r="I210" s="28"/>
      <c r="J210" s="29">
        <f>J211</f>
        <v>468924</v>
      </c>
      <c r="K210" s="29">
        <f t="shared" ref="K210:AW210" si="626">K211</f>
        <v>468924</v>
      </c>
      <c r="L210" s="29">
        <f t="shared" si="626"/>
        <v>0</v>
      </c>
      <c r="M210" s="29">
        <f t="shared" si="626"/>
        <v>0</v>
      </c>
      <c r="N210" s="29">
        <f>N211</f>
        <v>0</v>
      </c>
      <c r="O210" s="29">
        <f t="shared" si="626"/>
        <v>0</v>
      </c>
      <c r="P210" s="29">
        <f t="shared" si="626"/>
        <v>0</v>
      </c>
      <c r="Q210" s="29">
        <f t="shared" si="626"/>
        <v>0</v>
      </c>
      <c r="R210" s="12">
        <f t="shared" si="515"/>
        <v>468924</v>
      </c>
      <c r="S210" s="29">
        <f t="shared" si="626"/>
        <v>468924</v>
      </c>
      <c r="T210" s="29">
        <f t="shared" si="626"/>
        <v>0</v>
      </c>
      <c r="U210" s="29">
        <f t="shared" si="626"/>
        <v>0</v>
      </c>
      <c r="V210" s="29">
        <f>V211</f>
        <v>0</v>
      </c>
      <c r="W210" s="29">
        <f t="shared" si="626"/>
        <v>0</v>
      </c>
      <c r="X210" s="29">
        <f t="shared" si="626"/>
        <v>0</v>
      </c>
      <c r="Y210" s="29">
        <f t="shared" si="626"/>
        <v>0</v>
      </c>
      <c r="Z210" s="12">
        <f t="shared" si="578"/>
        <v>468924</v>
      </c>
      <c r="AA210" s="12">
        <f t="shared" si="495"/>
        <v>468924</v>
      </c>
      <c r="AB210" s="12">
        <f t="shared" si="621"/>
        <v>0</v>
      </c>
      <c r="AC210" s="12">
        <f t="shared" si="622"/>
        <v>0</v>
      </c>
      <c r="AD210" s="29">
        <f>AD211</f>
        <v>0</v>
      </c>
      <c r="AE210" s="29">
        <f t="shared" si="626"/>
        <v>0</v>
      </c>
      <c r="AF210" s="29">
        <f t="shared" si="626"/>
        <v>0</v>
      </c>
      <c r="AG210" s="29">
        <f t="shared" si="626"/>
        <v>0</v>
      </c>
      <c r="AH210" s="12">
        <f t="shared" si="579"/>
        <v>468924</v>
      </c>
      <c r="AI210" s="12">
        <f t="shared" si="623"/>
        <v>468924</v>
      </c>
      <c r="AJ210" s="12">
        <f t="shared" si="624"/>
        <v>0</v>
      </c>
      <c r="AK210" s="12">
        <f t="shared" si="625"/>
        <v>0</v>
      </c>
      <c r="AL210" s="29">
        <f>AL211</f>
        <v>0</v>
      </c>
      <c r="AM210" s="29">
        <f t="shared" si="626"/>
        <v>0</v>
      </c>
      <c r="AN210" s="29">
        <f t="shared" si="626"/>
        <v>0</v>
      </c>
      <c r="AO210" s="29">
        <f t="shared" si="626"/>
        <v>0</v>
      </c>
      <c r="AP210" s="12">
        <f t="shared" si="580"/>
        <v>468924</v>
      </c>
      <c r="AQ210" s="12">
        <f t="shared" si="581"/>
        <v>468924</v>
      </c>
      <c r="AR210" s="12">
        <f t="shared" si="582"/>
        <v>0</v>
      </c>
      <c r="AS210" s="12">
        <f t="shared" si="583"/>
        <v>0</v>
      </c>
      <c r="AT210" s="29">
        <f>AT211</f>
        <v>0</v>
      </c>
      <c r="AU210" s="29">
        <f t="shared" si="626"/>
        <v>0</v>
      </c>
      <c r="AV210" s="29">
        <f t="shared" si="626"/>
        <v>0</v>
      </c>
      <c r="AW210" s="29">
        <f t="shared" si="626"/>
        <v>0</v>
      </c>
      <c r="AX210" s="12">
        <f t="shared" si="584"/>
        <v>468924</v>
      </c>
      <c r="AY210" s="12">
        <f t="shared" si="574"/>
        <v>468924</v>
      </c>
      <c r="AZ210" s="12">
        <f t="shared" si="575"/>
        <v>0</v>
      </c>
      <c r="BA210" s="12">
        <f t="shared" si="576"/>
        <v>0</v>
      </c>
      <c r="BB210" s="12">
        <f t="shared" si="610"/>
        <v>0</v>
      </c>
      <c r="BC210" s="12">
        <f t="shared" si="611"/>
        <v>0</v>
      </c>
      <c r="BD210" s="12">
        <v>0</v>
      </c>
      <c r="BE210" s="12">
        <v>0</v>
      </c>
    </row>
    <row r="211" spans="1:57" ht="141.75" hidden="1" x14ac:dyDescent="0.25">
      <c r="A211" s="31" t="s">
        <v>45</v>
      </c>
      <c r="B211" s="9"/>
      <c r="C211" s="9"/>
      <c r="D211" s="9"/>
      <c r="E211" s="9">
        <v>851</v>
      </c>
      <c r="F211" s="11" t="s">
        <v>131</v>
      </c>
      <c r="G211" s="11" t="s">
        <v>147</v>
      </c>
      <c r="H211" s="11" t="s">
        <v>46</v>
      </c>
      <c r="I211" s="11"/>
      <c r="J211" s="12">
        <f t="shared" ref="J211" si="627">J212+J214</f>
        <v>468924</v>
      </c>
      <c r="K211" s="12">
        <f t="shared" ref="K211:N211" si="628">K212+K214</f>
        <v>468924</v>
      </c>
      <c r="L211" s="12">
        <f t="shared" si="628"/>
        <v>0</v>
      </c>
      <c r="M211" s="12">
        <f t="shared" si="628"/>
        <v>0</v>
      </c>
      <c r="N211" s="12">
        <f t="shared" si="628"/>
        <v>0</v>
      </c>
      <c r="O211" s="12">
        <f t="shared" ref="O211:V211" si="629">O212+O214</f>
        <v>0</v>
      </c>
      <c r="P211" s="12">
        <f t="shared" si="629"/>
        <v>0</v>
      </c>
      <c r="Q211" s="12">
        <f t="shared" si="629"/>
        <v>0</v>
      </c>
      <c r="R211" s="12">
        <f t="shared" si="515"/>
        <v>468924</v>
      </c>
      <c r="S211" s="12">
        <f t="shared" si="629"/>
        <v>468924</v>
      </c>
      <c r="T211" s="12">
        <f t="shared" si="629"/>
        <v>0</v>
      </c>
      <c r="U211" s="12">
        <f t="shared" si="629"/>
        <v>0</v>
      </c>
      <c r="V211" s="12">
        <f t="shared" si="629"/>
        <v>0</v>
      </c>
      <c r="W211" s="12">
        <f t="shared" ref="W211:Y211" si="630">W212+W214</f>
        <v>0</v>
      </c>
      <c r="X211" s="12">
        <f t="shared" si="630"/>
        <v>0</v>
      </c>
      <c r="Y211" s="12">
        <f t="shared" si="630"/>
        <v>0</v>
      </c>
      <c r="Z211" s="12">
        <f t="shared" si="578"/>
        <v>468924</v>
      </c>
      <c r="AA211" s="12">
        <f t="shared" si="495"/>
        <v>468924</v>
      </c>
      <c r="AB211" s="12">
        <f t="shared" si="621"/>
        <v>0</v>
      </c>
      <c r="AC211" s="12">
        <f t="shared" si="622"/>
        <v>0</v>
      </c>
      <c r="AD211" s="12">
        <f t="shared" ref="AD211:AG211" si="631">AD212+AD214</f>
        <v>0</v>
      </c>
      <c r="AE211" s="12">
        <f t="shared" si="631"/>
        <v>0</v>
      </c>
      <c r="AF211" s="12">
        <f t="shared" si="631"/>
        <v>0</v>
      </c>
      <c r="AG211" s="12">
        <f t="shared" si="631"/>
        <v>0</v>
      </c>
      <c r="AH211" s="12">
        <f t="shared" si="579"/>
        <v>468924</v>
      </c>
      <c r="AI211" s="12">
        <f t="shared" si="623"/>
        <v>468924</v>
      </c>
      <c r="AJ211" s="12">
        <f t="shared" si="624"/>
        <v>0</v>
      </c>
      <c r="AK211" s="12">
        <f t="shared" si="625"/>
        <v>0</v>
      </c>
      <c r="AL211" s="12">
        <f t="shared" ref="AL211:AO211" si="632">AL212+AL214</f>
        <v>0</v>
      </c>
      <c r="AM211" s="12">
        <f t="shared" si="632"/>
        <v>0</v>
      </c>
      <c r="AN211" s="12">
        <f t="shared" si="632"/>
        <v>0</v>
      </c>
      <c r="AO211" s="12">
        <f t="shared" si="632"/>
        <v>0</v>
      </c>
      <c r="AP211" s="12">
        <f t="shared" si="580"/>
        <v>468924</v>
      </c>
      <c r="AQ211" s="12">
        <f t="shared" si="581"/>
        <v>468924</v>
      </c>
      <c r="AR211" s="12">
        <f t="shared" si="582"/>
        <v>0</v>
      </c>
      <c r="AS211" s="12">
        <f t="shared" si="583"/>
        <v>0</v>
      </c>
      <c r="AT211" s="12">
        <f t="shared" ref="AT211:AW211" si="633">AT212+AT214</f>
        <v>0</v>
      </c>
      <c r="AU211" s="12">
        <f t="shared" si="633"/>
        <v>0</v>
      </c>
      <c r="AV211" s="12">
        <f t="shared" si="633"/>
        <v>0</v>
      </c>
      <c r="AW211" s="12">
        <f t="shared" si="633"/>
        <v>0</v>
      </c>
      <c r="AX211" s="12">
        <f t="shared" si="584"/>
        <v>468924</v>
      </c>
      <c r="AY211" s="12">
        <f t="shared" si="574"/>
        <v>468924</v>
      </c>
      <c r="AZ211" s="12">
        <f t="shared" si="575"/>
        <v>0</v>
      </c>
      <c r="BA211" s="12">
        <f t="shared" si="576"/>
        <v>0</v>
      </c>
      <c r="BB211" s="12">
        <f t="shared" si="610"/>
        <v>0</v>
      </c>
      <c r="BC211" s="12">
        <f t="shared" si="611"/>
        <v>0</v>
      </c>
      <c r="BD211" s="12">
        <v>0</v>
      </c>
      <c r="BE211" s="12">
        <v>0</v>
      </c>
    </row>
    <row r="212" spans="1:57" ht="99" customHeight="1" x14ac:dyDescent="0.25">
      <c r="A212" s="4" t="s">
        <v>21</v>
      </c>
      <c r="B212" s="9"/>
      <c r="C212" s="9"/>
      <c r="D212" s="9"/>
      <c r="E212" s="9">
        <v>851</v>
      </c>
      <c r="F212" s="10" t="s">
        <v>131</v>
      </c>
      <c r="G212" s="10" t="s">
        <v>147</v>
      </c>
      <c r="H212" s="11" t="s">
        <v>46</v>
      </c>
      <c r="I212" s="11" t="s">
        <v>23</v>
      </c>
      <c r="J212" s="12">
        <f t="shared" ref="J212:AW212" si="634">J213</f>
        <v>394737</v>
      </c>
      <c r="K212" s="12">
        <f t="shared" si="634"/>
        <v>394737</v>
      </c>
      <c r="L212" s="12">
        <f t="shared" si="634"/>
        <v>0</v>
      </c>
      <c r="M212" s="12">
        <f t="shared" si="634"/>
        <v>0</v>
      </c>
      <c r="N212" s="12">
        <f t="shared" si="634"/>
        <v>0</v>
      </c>
      <c r="O212" s="12">
        <f t="shared" si="634"/>
        <v>0</v>
      </c>
      <c r="P212" s="12">
        <f t="shared" si="634"/>
        <v>0</v>
      </c>
      <c r="Q212" s="12">
        <f t="shared" si="634"/>
        <v>0</v>
      </c>
      <c r="R212" s="12">
        <f t="shared" si="515"/>
        <v>394737</v>
      </c>
      <c r="S212" s="12">
        <f t="shared" si="634"/>
        <v>394737</v>
      </c>
      <c r="T212" s="12">
        <f t="shared" si="634"/>
        <v>0</v>
      </c>
      <c r="U212" s="12">
        <f t="shared" si="634"/>
        <v>0</v>
      </c>
      <c r="V212" s="12">
        <f t="shared" si="634"/>
        <v>0</v>
      </c>
      <c r="W212" s="12">
        <f t="shared" si="634"/>
        <v>0</v>
      </c>
      <c r="X212" s="12">
        <f t="shared" si="634"/>
        <v>0</v>
      </c>
      <c r="Y212" s="12">
        <f t="shared" si="634"/>
        <v>0</v>
      </c>
      <c r="Z212" s="12">
        <f t="shared" si="578"/>
        <v>394737</v>
      </c>
      <c r="AA212" s="12">
        <f t="shared" si="495"/>
        <v>394737</v>
      </c>
      <c r="AB212" s="12">
        <f t="shared" si="621"/>
        <v>0</v>
      </c>
      <c r="AC212" s="12">
        <f t="shared" si="622"/>
        <v>0</v>
      </c>
      <c r="AD212" s="12">
        <f t="shared" si="634"/>
        <v>0</v>
      </c>
      <c r="AE212" s="12">
        <f t="shared" si="634"/>
        <v>0</v>
      </c>
      <c r="AF212" s="12">
        <f t="shared" si="634"/>
        <v>0</v>
      </c>
      <c r="AG212" s="12">
        <f t="shared" si="634"/>
        <v>0</v>
      </c>
      <c r="AH212" s="12">
        <f t="shared" si="579"/>
        <v>394737</v>
      </c>
      <c r="AI212" s="12">
        <f t="shared" si="623"/>
        <v>394737</v>
      </c>
      <c r="AJ212" s="12">
        <f t="shared" si="624"/>
        <v>0</v>
      </c>
      <c r="AK212" s="12">
        <f t="shared" si="625"/>
        <v>0</v>
      </c>
      <c r="AL212" s="12">
        <f t="shared" si="634"/>
        <v>0</v>
      </c>
      <c r="AM212" s="12">
        <f t="shared" si="634"/>
        <v>0</v>
      </c>
      <c r="AN212" s="12">
        <f t="shared" si="634"/>
        <v>0</v>
      </c>
      <c r="AO212" s="12">
        <f t="shared" si="634"/>
        <v>0</v>
      </c>
      <c r="AP212" s="12">
        <f t="shared" si="580"/>
        <v>394737</v>
      </c>
      <c r="AQ212" s="12">
        <f t="shared" si="581"/>
        <v>394737</v>
      </c>
      <c r="AR212" s="12">
        <f t="shared" si="582"/>
        <v>0</v>
      </c>
      <c r="AS212" s="12">
        <f t="shared" si="583"/>
        <v>0</v>
      </c>
      <c r="AT212" s="12">
        <f t="shared" si="634"/>
        <v>-71638.740000000005</v>
      </c>
      <c r="AU212" s="12">
        <f t="shared" si="634"/>
        <v>-71638.740000000005</v>
      </c>
      <c r="AV212" s="12">
        <f t="shared" si="634"/>
        <v>0</v>
      </c>
      <c r="AW212" s="12">
        <f t="shared" si="634"/>
        <v>0</v>
      </c>
      <c r="AX212" s="12">
        <f t="shared" si="584"/>
        <v>323098.26</v>
      </c>
      <c r="AY212" s="12">
        <f t="shared" si="574"/>
        <v>323098.26</v>
      </c>
      <c r="AZ212" s="12">
        <f t="shared" si="575"/>
        <v>0</v>
      </c>
      <c r="BA212" s="12">
        <f t="shared" si="576"/>
        <v>0</v>
      </c>
      <c r="BB212" s="12">
        <f t="shared" si="610"/>
        <v>0</v>
      </c>
      <c r="BC212" s="12">
        <f t="shared" si="611"/>
        <v>0</v>
      </c>
      <c r="BD212" s="12">
        <v>0</v>
      </c>
      <c r="BE212" s="12">
        <v>0</v>
      </c>
    </row>
    <row r="213" spans="1:57" ht="47.25" x14ac:dyDescent="0.25">
      <c r="A213" s="4" t="s">
        <v>13</v>
      </c>
      <c r="B213" s="9"/>
      <c r="C213" s="9"/>
      <c r="D213" s="9"/>
      <c r="E213" s="9">
        <v>851</v>
      </c>
      <c r="F213" s="10" t="s">
        <v>131</v>
      </c>
      <c r="G213" s="10" t="s">
        <v>147</v>
      </c>
      <c r="H213" s="11" t="s">
        <v>46</v>
      </c>
      <c r="I213" s="11" t="s">
        <v>24</v>
      </c>
      <c r="J213" s="12">
        <v>394737</v>
      </c>
      <c r="K213" s="12">
        <f>J213</f>
        <v>394737</v>
      </c>
      <c r="L213" s="12"/>
      <c r="M213" s="12"/>
      <c r="N213" s="12"/>
      <c r="O213" s="12">
        <f>N213</f>
        <v>0</v>
      </c>
      <c r="P213" s="12"/>
      <c r="Q213" s="12"/>
      <c r="R213" s="12">
        <f t="shared" si="515"/>
        <v>394737</v>
      </c>
      <c r="S213" s="12">
        <f>R213</f>
        <v>394737</v>
      </c>
      <c r="T213" s="12"/>
      <c r="U213" s="12"/>
      <c r="V213" s="12"/>
      <c r="W213" s="12">
        <f>V213</f>
        <v>0</v>
      </c>
      <c r="X213" s="12"/>
      <c r="Y213" s="12"/>
      <c r="Z213" s="12">
        <f t="shared" si="578"/>
        <v>394737</v>
      </c>
      <c r="AA213" s="12">
        <f t="shared" si="495"/>
        <v>394737</v>
      </c>
      <c r="AB213" s="12">
        <f t="shared" si="621"/>
        <v>0</v>
      </c>
      <c r="AC213" s="12">
        <f t="shared" si="622"/>
        <v>0</v>
      </c>
      <c r="AD213" s="12"/>
      <c r="AE213" s="12">
        <f>AD213</f>
        <v>0</v>
      </c>
      <c r="AF213" s="12"/>
      <c r="AG213" s="12"/>
      <c r="AH213" s="12">
        <f t="shared" si="579"/>
        <v>394737</v>
      </c>
      <c r="AI213" s="12">
        <f t="shared" si="623"/>
        <v>394737</v>
      </c>
      <c r="AJ213" s="12">
        <f t="shared" si="624"/>
        <v>0</v>
      </c>
      <c r="AK213" s="12">
        <f t="shared" si="625"/>
        <v>0</v>
      </c>
      <c r="AL213" s="12"/>
      <c r="AM213" s="12">
        <f>AL213</f>
        <v>0</v>
      </c>
      <c r="AN213" s="12"/>
      <c r="AO213" s="12"/>
      <c r="AP213" s="12">
        <f t="shared" si="580"/>
        <v>394737</v>
      </c>
      <c r="AQ213" s="12">
        <f t="shared" si="581"/>
        <v>394737</v>
      </c>
      <c r="AR213" s="12">
        <f t="shared" si="582"/>
        <v>0</v>
      </c>
      <c r="AS213" s="12">
        <f t="shared" si="583"/>
        <v>0</v>
      </c>
      <c r="AT213" s="12">
        <v>-71638.740000000005</v>
      </c>
      <c r="AU213" s="12">
        <f>AT213</f>
        <v>-71638.740000000005</v>
      </c>
      <c r="AV213" s="12"/>
      <c r="AW213" s="12"/>
      <c r="AX213" s="12">
        <f t="shared" si="584"/>
        <v>323098.26</v>
      </c>
      <c r="AY213" s="12">
        <f t="shared" si="574"/>
        <v>323098.26</v>
      </c>
      <c r="AZ213" s="12">
        <f t="shared" si="575"/>
        <v>0</v>
      </c>
      <c r="BA213" s="12">
        <f t="shared" si="576"/>
        <v>0</v>
      </c>
      <c r="BB213" s="12">
        <f t="shared" si="610"/>
        <v>0</v>
      </c>
      <c r="BC213" s="12">
        <f t="shared" si="611"/>
        <v>0</v>
      </c>
      <c r="BD213" s="12">
        <v>0</v>
      </c>
      <c r="BE213" s="12">
        <v>0</v>
      </c>
    </row>
    <row r="214" spans="1:57" ht="47.25" x14ac:dyDescent="0.25">
      <c r="A214" s="6" t="s">
        <v>27</v>
      </c>
      <c r="B214" s="9"/>
      <c r="C214" s="9"/>
      <c r="D214" s="9"/>
      <c r="E214" s="9">
        <v>851</v>
      </c>
      <c r="F214" s="10" t="s">
        <v>131</v>
      </c>
      <c r="G214" s="10" t="s">
        <v>147</v>
      </c>
      <c r="H214" s="11" t="s">
        <v>46</v>
      </c>
      <c r="I214" s="11" t="s">
        <v>28</v>
      </c>
      <c r="J214" s="12">
        <f t="shared" ref="J214:AW214" si="635">J215</f>
        <v>74187</v>
      </c>
      <c r="K214" s="12">
        <f t="shared" si="635"/>
        <v>74187</v>
      </c>
      <c r="L214" s="12">
        <f t="shared" si="635"/>
        <v>0</v>
      </c>
      <c r="M214" s="12">
        <f t="shared" si="635"/>
        <v>0</v>
      </c>
      <c r="N214" s="12">
        <f t="shared" si="635"/>
        <v>0</v>
      </c>
      <c r="O214" s="12">
        <f t="shared" si="635"/>
        <v>0</v>
      </c>
      <c r="P214" s="12">
        <f t="shared" si="635"/>
        <v>0</v>
      </c>
      <c r="Q214" s="12">
        <f t="shared" si="635"/>
        <v>0</v>
      </c>
      <c r="R214" s="12">
        <f t="shared" si="515"/>
        <v>74187</v>
      </c>
      <c r="S214" s="12">
        <f t="shared" si="635"/>
        <v>74187</v>
      </c>
      <c r="T214" s="12">
        <f t="shared" si="635"/>
        <v>0</v>
      </c>
      <c r="U214" s="12">
        <f t="shared" si="635"/>
        <v>0</v>
      </c>
      <c r="V214" s="12">
        <f t="shared" si="635"/>
        <v>0</v>
      </c>
      <c r="W214" s="12">
        <f t="shared" si="635"/>
        <v>0</v>
      </c>
      <c r="X214" s="12">
        <f t="shared" si="635"/>
        <v>0</v>
      </c>
      <c r="Y214" s="12">
        <f t="shared" si="635"/>
        <v>0</v>
      </c>
      <c r="Z214" s="12">
        <f t="shared" si="578"/>
        <v>74187</v>
      </c>
      <c r="AA214" s="12">
        <f t="shared" si="495"/>
        <v>74187</v>
      </c>
      <c r="AB214" s="12">
        <f t="shared" si="621"/>
        <v>0</v>
      </c>
      <c r="AC214" s="12">
        <f t="shared" si="622"/>
        <v>0</v>
      </c>
      <c r="AD214" s="12">
        <f t="shared" si="635"/>
        <v>0</v>
      </c>
      <c r="AE214" s="12">
        <f t="shared" si="635"/>
        <v>0</v>
      </c>
      <c r="AF214" s="12">
        <f t="shared" si="635"/>
        <v>0</v>
      </c>
      <c r="AG214" s="12">
        <f t="shared" si="635"/>
        <v>0</v>
      </c>
      <c r="AH214" s="12">
        <f t="shared" si="579"/>
        <v>74187</v>
      </c>
      <c r="AI214" s="12">
        <f t="shared" si="623"/>
        <v>74187</v>
      </c>
      <c r="AJ214" s="12">
        <f t="shared" si="624"/>
        <v>0</v>
      </c>
      <c r="AK214" s="12">
        <f t="shared" si="625"/>
        <v>0</v>
      </c>
      <c r="AL214" s="12">
        <f t="shared" si="635"/>
        <v>0</v>
      </c>
      <c r="AM214" s="12">
        <f t="shared" si="635"/>
        <v>0</v>
      </c>
      <c r="AN214" s="12">
        <f t="shared" si="635"/>
        <v>0</v>
      </c>
      <c r="AO214" s="12">
        <f t="shared" si="635"/>
        <v>0</v>
      </c>
      <c r="AP214" s="12">
        <f t="shared" si="580"/>
        <v>74187</v>
      </c>
      <c r="AQ214" s="12">
        <f t="shared" si="581"/>
        <v>74187</v>
      </c>
      <c r="AR214" s="12">
        <f t="shared" si="582"/>
        <v>0</v>
      </c>
      <c r="AS214" s="12">
        <f t="shared" si="583"/>
        <v>0</v>
      </c>
      <c r="AT214" s="12">
        <f t="shared" si="635"/>
        <v>71638.740000000005</v>
      </c>
      <c r="AU214" s="12">
        <f t="shared" si="635"/>
        <v>71638.740000000005</v>
      </c>
      <c r="AV214" s="12">
        <f t="shared" si="635"/>
        <v>0</v>
      </c>
      <c r="AW214" s="12">
        <f t="shared" si="635"/>
        <v>0</v>
      </c>
      <c r="AX214" s="12">
        <f t="shared" si="584"/>
        <v>145825.74</v>
      </c>
      <c r="AY214" s="12">
        <f t="shared" si="574"/>
        <v>145825.74</v>
      </c>
      <c r="AZ214" s="12">
        <f t="shared" si="575"/>
        <v>0</v>
      </c>
      <c r="BA214" s="12">
        <f t="shared" si="576"/>
        <v>0</v>
      </c>
      <c r="BB214" s="12">
        <f t="shared" si="610"/>
        <v>0</v>
      </c>
      <c r="BC214" s="12">
        <f t="shared" si="611"/>
        <v>0</v>
      </c>
      <c r="BD214" s="12">
        <v>0</v>
      </c>
      <c r="BE214" s="12">
        <v>0</v>
      </c>
    </row>
    <row r="215" spans="1:57" ht="47.25" x14ac:dyDescent="0.25">
      <c r="A215" s="6" t="s">
        <v>14</v>
      </c>
      <c r="B215" s="9"/>
      <c r="C215" s="9"/>
      <c r="D215" s="9"/>
      <c r="E215" s="9">
        <v>851</v>
      </c>
      <c r="F215" s="10" t="s">
        <v>131</v>
      </c>
      <c r="G215" s="10" t="s">
        <v>147</v>
      </c>
      <c r="H215" s="11" t="s">
        <v>46</v>
      </c>
      <c r="I215" s="11" t="s">
        <v>29</v>
      </c>
      <c r="J215" s="12">
        <v>74187</v>
      </c>
      <c r="K215" s="12">
        <f t="shared" ref="K215" si="636">J215</f>
        <v>74187</v>
      </c>
      <c r="L215" s="12"/>
      <c r="M215" s="12"/>
      <c r="N215" s="12"/>
      <c r="O215" s="12">
        <f t="shared" ref="O215" si="637">N215</f>
        <v>0</v>
      </c>
      <c r="P215" s="12"/>
      <c r="Q215" s="12"/>
      <c r="R215" s="12">
        <f t="shared" si="515"/>
        <v>74187</v>
      </c>
      <c r="S215" s="12">
        <f t="shared" ref="S215" si="638">R215</f>
        <v>74187</v>
      </c>
      <c r="T215" s="12"/>
      <c r="U215" s="12"/>
      <c r="V215" s="12"/>
      <c r="W215" s="12">
        <f t="shared" ref="W215" si="639">V215</f>
        <v>0</v>
      </c>
      <c r="X215" s="12"/>
      <c r="Y215" s="12"/>
      <c r="Z215" s="12">
        <f t="shared" si="578"/>
        <v>74187</v>
      </c>
      <c r="AA215" s="12">
        <f t="shared" si="495"/>
        <v>74187</v>
      </c>
      <c r="AB215" s="12">
        <f t="shared" si="621"/>
        <v>0</v>
      </c>
      <c r="AC215" s="12">
        <f t="shared" si="622"/>
        <v>0</v>
      </c>
      <c r="AD215" s="12"/>
      <c r="AE215" s="12">
        <f t="shared" ref="AE215" si="640">AD215</f>
        <v>0</v>
      </c>
      <c r="AF215" s="12"/>
      <c r="AG215" s="12"/>
      <c r="AH215" s="12">
        <f t="shared" si="579"/>
        <v>74187</v>
      </c>
      <c r="AI215" s="12">
        <f t="shared" si="623"/>
        <v>74187</v>
      </c>
      <c r="AJ215" s="12">
        <f t="shared" si="624"/>
        <v>0</v>
      </c>
      <c r="AK215" s="12">
        <f t="shared" si="625"/>
        <v>0</v>
      </c>
      <c r="AL215" s="12"/>
      <c r="AM215" s="12">
        <f t="shared" ref="AM215" si="641">AL215</f>
        <v>0</v>
      </c>
      <c r="AN215" s="12"/>
      <c r="AO215" s="12"/>
      <c r="AP215" s="12">
        <f t="shared" si="580"/>
        <v>74187</v>
      </c>
      <c r="AQ215" s="12">
        <f t="shared" si="581"/>
        <v>74187</v>
      </c>
      <c r="AR215" s="12">
        <f t="shared" si="582"/>
        <v>0</v>
      </c>
      <c r="AS215" s="12">
        <f t="shared" si="583"/>
        <v>0</v>
      </c>
      <c r="AT215" s="12">
        <v>71638.740000000005</v>
      </c>
      <c r="AU215" s="12">
        <f t="shared" ref="AU215" si="642">AT215</f>
        <v>71638.740000000005</v>
      </c>
      <c r="AV215" s="12"/>
      <c r="AW215" s="12"/>
      <c r="AX215" s="12">
        <f t="shared" si="584"/>
        <v>145825.74</v>
      </c>
      <c r="AY215" s="12">
        <f t="shared" si="574"/>
        <v>145825.74</v>
      </c>
      <c r="AZ215" s="12">
        <f t="shared" si="575"/>
        <v>0</v>
      </c>
      <c r="BA215" s="12">
        <f t="shared" si="576"/>
        <v>0</v>
      </c>
      <c r="BB215" s="12">
        <f t="shared" si="610"/>
        <v>0</v>
      </c>
      <c r="BC215" s="12">
        <f t="shared" si="611"/>
        <v>0</v>
      </c>
      <c r="BD215" s="12">
        <v>0</v>
      </c>
      <c r="BE215" s="12">
        <v>0</v>
      </c>
    </row>
    <row r="216" spans="1:57" x14ac:dyDescent="0.25">
      <c r="A216" s="26" t="s">
        <v>150</v>
      </c>
      <c r="B216" s="27"/>
      <c r="C216" s="27"/>
      <c r="D216" s="27"/>
      <c r="E216" s="9">
        <v>851</v>
      </c>
      <c r="F216" s="28" t="s">
        <v>151</v>
      </c>
      <c r="G216" s="28"/>
      <c r="H216" s="28"/>
      <c r="I216" s="28"/>
      <c r="J216" s="29">
        <f>J217</f>
        <v>643600</v>
      </c>
      <c r="K216" s="29">
        <f t="shared" ref="K216:Y216" si="643">K217</f>
        <v>0</v>
      </c>
      <c r="L216" s="29">
        <f t="shared" si="643"/>
        <v>375600</v>
      </c>
      <c r="M216" s="29">
        <f t="shared" si="643"/>
        <v>268000</v>
      </c>
      <c r="N216" s="29">
        <f>N217</f>
        <v>0</v>
      </c>
      <c r="O216" s="29">
        <f t="shared" si="643"/>
        <v>0</v>
      </c>
      <c r="P216" s="29">
        <f t="shared" si="643"/>
        <v>0</v>
      </c>
      <c r="Q216" s="29">
        <f t="shared" si="643"/>
        <v>0</v>
      </c>
      <c r="R216" s="12">
        <f t="shared" si="515"/>
        <v>643600</v>
      </c>
      <c r="S216" s="29">
        <f t="shared" si="643"/>
        <v>0</v>
      </c>
      <c r="T216" s="29">
        <f t="shared" si="643"/>
        <v>375600</v>
      </c>
      <c r="U216" s="29">
        <f t="shared" si="643"/>
        <v>268000</v>
      </c>
      <c r="V216" s="29">
        <f>V217</f>
        <v>0</v>
      </c>
      <c r="W216" s="29">
        <f t="shared" si="643"/>
        <v>0</v>
      </c>
      <c r="X216" s="29">
        <f t="shared" si="643"/>
        <v>0</v>
      </c>
      <c r="Y216" s="29">
        <f t="shared" si="643"/>
        <v>0</v>
      </c>
      <c r="Z216" s="12">
        <f t="shared" si="578"/>
        <v>643600</v>
      </c>
      <c r="AA216" s="12">
        <f t="shared" si="495"/>
        <v>0</v>
      </c>
      <c r="AB216" s="12">
        <f t="shared" si="621"/>
        <v>375600</v>
      </c>
      <c r="AC216" s="12">
        <f t="shared" si="622"/>
        <v>268000</v>
      </c>
      <c r="AD216" s="29">
        <f>AD217</f>
        <v>0</v>
      </c>
      <c r="AE216" s="29">
        <f t="shared" ref="AE216:AG216" si="644">AE217</f>
        <v>0</v>
      </c>
      <c r="AF216" s="29">
        <f t="shared" si="644"/>
        <v>0</v>
      </c>
      <c r="AG216" s="29">
        <f t="shared" si="644"/>
        <v>0</v>
      </c>
      <c r="AH216" s="12">
        <f t="shared" si="579"/>
        <v>643600</v>
      </c>
      <c r="AI216" s="12">
        <f t="shared" si="623"/>
        <v>0</v>
      </c>
      <c r="AJ216" s="12">
        <f t="shared" si="624"/>
        <v>375600</v>
      </c>
      <c r="AK216" s="12">
        <f t="shared" si="625"/>
        <v>268000</v>
      </c>
      <c r="AL216" s="29">
        <f>AL217</f>
        <v>0</v>
      </c>
      <c r="AM216" s="29">
        <f t="shared" ref="AM216:AO216" si="645">AM217</f>
        <v>0</v>
      </c>
      <c r="AN216" s="29">
        <f t="shared" si="645"/>
        <v>0</v>
      </c>
      <c r="AO216" s="29">
        <f t="shared" si="645"/>
        <v>0</v>
      </c>
      <c r="AP216" s="12">
        <f t="shared" si="580"/>
        <v>643600</v>
      </c>
      <c r="AQ216" s="12">
        <f t="shared" si="581"/>
        <v>0</v>
      </c>
      <c r="AR216" s="12">
        <f t="shared" si="582"/>
        <v>375600</v>
      </c>
      <c r="AS216" s="12">
        <f t="shared" si="583"/>
        <v>268000</v>
      </c>
      <c r="AT216" s="29">
        <f>AT217</f>
        <v>-82528.36</v>
      </c>
      <c r="AU216" s="29">
        <f t="shared" ref="AU216:AW216" si="646">AU217</f>
        <v>0</v>
      </c>
      <c r="AV216" s="29">
        <f t="shared" si="646"/>
        <v>-45035.31</v>
      </c>
      <c r="AW216" s="29">
        <f t="shared" si="646"/>
        <v>-37493.050000000003</v>
      </c>
      <c r="AX216" s="12">
        <f t="shared" si="584"/>
        <v>561071.64</v>
      </c>
      <c r="AY216" s="12">
        <f t="shared" si="574"/>
        <v>0</v>
      </c>
      <c r="AZ216" s="12">
        <f t="shared" si="575"/>
        <v>330564.69</v>
      </c>
      <c r="BA216" s="12">
        <f t="shared" si="576"/>
        <v>230506.95</v>
      </c>
      <c r="BB216" s="12">
        <f t="shared" si="610"/>
        <v>0</v>
      </c>
      <c r="BC216" s="12">
        <f t="shared" si="611"/>
        <v>0</v>
      </c>
      <c r="BD216" s="12">
        <v>0</v>
      </c>
      <c r="BE216" s="12">
        <v>0</v>
      </c>
    </row>
    <row r="217" spans="1:57" x14ac:dyDescent="0.25">
      <c r="A217" s="36" t="s">
        <v>152</v>
      </c>
      <c r="B217" s="37"/>
      <c r="C217" s="37"/>
      <c r="D217" s="37"/>
      <c r="E217" s="9">
        <v>851</v>
      </c>
      <c r="F217" s="28" t="s">
        <v>151</v>
      </c>
      <c r="G217" s="28" t="s">
        <v>61</v>
      </c>
      <c r="H217" s="28"/>
      <c r="I217" s="28"/>
      <c r="J217" s="29">
        <f t="shared" ref="J217" si="647">J218+J223+J231+J228</f>
        <v>643600</v>
      </c>
      <c r="K217" s="29">
        <f t="shared" ref="K217:N217" si="648">K218+K223+K231+K228</f>
        <v>0</v>
      </c>
      <c r="L217" s="29">
        <f t="shared" si="648"/>
        <v>375600</v>
      </c>
      <c r="M217" s="29">
        <f t="shared" si="648"/>
        <v>268000</v>
      </c>
      <c r="N217" s="29">
        <f t="shared" si="648"/>
        <v>0</v>
      </c>
      <c r="O217" s="29">
        <f t="shared" ref="O217:V217" si="649">O218+O223+O231+O228</f>
        <v>0</v>
      </c>
      <c r="P217" s="29">
        <f t="shared" si="649"/>
        <v>0</v>
      </c>
      <c r="Q217" s="29">
        <f t="shared" si="649"/>
        <v>0</v>
      </c>
      <c r="R217" s="12">
        <f t="shared" si="515"/>
        <v>643600</v>
      </c>
      <c r="S217" s="29">
        <f t="shared" si="649"/>
        <v>0</v>
      </c>
      <c r="T217" s="29">
        <f t="shared" si="649"/>
        <v>375600</v>
      </c>
      <c r="U217" s="29">
        <f t="shared" si="649"/>
        <v>268000</v>
      </c>
      <c r="V217" s="29">
        <f t="shared" si="649"/>
        <v>0</v>
      </c>
      <c r="W217" s="29">
        <f t="shared" ref="W217:Y217" si="650">W218+W223+W231+W228</f>
        <v>0</v>
      </c>
      <c r="X217" s="29">
        <f t="shared" si="650"/>
        <v>0</v>
      </c>
      <c r="Y217" s="29">
        <f t="shared" si="650"/>
        <v>0</v>
      </c>
      <c r="Z217" s="12">
        <f t="shared" si="578"/>
        <v>643600</v>
      </c>
      <c r="AA217" s="12">
        <f t="shared" si="495"/>
        <v>0</v>
      </c>
      <c r="AB217" s="12">
        <f t="shared" si="621"/>
        <v>375600</v>
      </c>
      <c r="AC217" s="12">
        <f t="shared" si="622"/>
        <v>268000</v>
      </c>
      <c r="AD217" s="29">
        <f t="shared" ref="AD217:AG217" si="651">AD218+AD223+AD231+AD228</f>
        <v>0</v>
      </c>
      <c r="AE217" s="29">
        <f t="shared" si="651"/>
        <v>0</v>
      </c>
      <c r="AF217" s="29">
        <f t="shared" si="651"/>
        <v>0</v>
      </c>
      <c r="AG217" s="29">
        <f t="shared" si="651"/>
        <v>0</v>
      </c>
      <c r="AH217" s="12">
        <f t="shared" si="579"/>
        <v>643600</v>
      </c>
      <c r="AI217" s="12">
        <f t="shared" si="623"/>
        <v>0</v>
      </c>
      <c r="AJ217" s="12">
        <f t="shared" si="624"/>
        <v>375600</v>
      </c>
      <c r="AK217" s="12">
        <f t="shared" si="625"/>
        <v>268000</v>
      </c>
      <c r="AL217" s="29">
        <f t="shared" ref="AL217:AO217" si="652">AL218+AL223+AL231+AL228</f>
        <v>0</v>
      </c>
      <c r="AM217" s="29">
        <f t="shared" si="652"/>
        <v>0</v>
      </c>
      <c r="AN217" s="29">
        <f t="shared" si="652"/>
        <v>0</v>
      </c>
      <c r="AO217" s="29">
        <f t="shared" si="652"/>
        <v>0</v>
      </c>
      <c r="AP217" s="12">
        <f t="shared" si="580"/>
        <v>643600</v>
      </c>
      <c r="AQ217" s="12">
        <f t="shared" si="581"/>
        <v>0</v>
      </c>
      <c r="AR217" s="12">
        <f t="shared" si="582"/>
        <v>375600</v>
      </c>
      <c r="AS217" s="12">
        <f t="shared" si="583"/>
        <v>268000</v>
      </c>
      <c r="AT217" s="29">
        <f t="shared" ref="AT217:AW217" si="653">AT218+AT223+AT231+AT228</f>
        <v>-82528.36</v>
      </c>
      <c r="AU217" s="29">
        <f t="shared" si="653"/>
        <v>0</v>
      </c>
      <c r="AV217" s="29">
        <f t="shared" si="653"/>
        <v>-45035.31</v>
      </c>
      <c r="AW217" s="29">
        <f t="shared" si="653"/>
        <v>-37493.050000000003</v>
      </c>
      <c r="AX217" s="12">
        <f t="shared" si="584"/>
        <v>561071.64</v>
      </c>
      <c r="AY217" s="12">
        <f t="shared" si="574"/>
        <v>0</v>
      </c>
      <c r="AZ217" s="12">
        <f t="shared" si="575"/>
        <v>330564.69</v>
      </c>
      <c r="BA217" s="12">
        <f t="shared" si="576"/>
        <v>230506.95</v>
      </c>
      <c r="BB217" s="12">
        <f t="shared" si="610"/>
        <v>0</v>
      </c>
      <c r="BC217" s="12">
        <f t="shared" si="611"/>
        <v>0</v>
      </c>
      <c r="BD217" s="12">
        <v>0</v>
      </c>
      <c r="BE217" s="12">
        <v>0</v>
      </c>
    </row>
    <row r="218" spans="1:57" s="41" customFormat="1" ht="31.5" x14ac:dyDescent="0.25">
      <c r="A218" s="31" t="s">
        <v>153</v>
      </c>
      <c r="B218" s="6"/>
      <c r="C218" s="6"/>
      <c r="D218" s="6"/>
      <c r="E218" s="9">
        <v>851</v>
      </c>
      <c r="F218" s="11" t="s">
        <v>151</v>
      </c>
      <c r="G218" s="11" t="s">
        <v>61</v>
      </c>
      <c r="H218" s="10" t="s">
        <v>154</v>
      </c>
      <c r="I218" s="11"/>
      <c r="J218" s="12">
        <f t="shared" ref="J218" si="654">J219+J221</f>
        <v>109400</v>
      </c>
      <c r="K218" s="12">
        <f t="shared" ref="K218:N218" si="655">K219+K221</f>
        <v>0</v>
      </c>
      <c r="L218" s="12">
        <f t="shared" si="655"/>
        <v>109400</v>
      </c>
      <c r="M218" s="12">
        <f t="shared" si="655"/>
        <v>0</v>
      </c>
      <c r="N218" s="12">
        <f t="shared" si="655"/>
        <v>0</v>
      </c>
      <c r="O218" s="12">
        <f t="shared" ref="O218:V218" si="656">O219+O221</f>
        <v>0</v>
      </c>
      <c r="P218" s="12">
        <f t="shared" si="656"/>
        <v>0</v>
      </c>
      <c r="Q218" s="12">
        <f t="shared" si="656"/>
        <v>0</v>
      </c>
      <c r="R218" s="12">
        <f t="shared" si="515"/>
        <v>109400</v>
      </c>
      <c r="S218" s="12">
        <f t="shared" si="656"/>
        <v>0</v>
      </c>
      <c r="T218" s="12">
        <f t="shared" si="656"/>
        <v>109400</v>
      </c>
      <c r="U218" s="12">
        <f t="shared" si="656"/>
        <v>0</v>
      </c>
      <c r="V218" s="12">
        <f t="shared" si="656"/>
        <v>0</v>
      </c>
      <c r="W218" s="12">
        <f t="shared" ref="W218:Y218" si="657">W219+W221</f>
        <v>0</v>
      </c>
      <c r="X218" s="12">
        <f t="shared" si="657"/>
        <v>0</v>
      </c>
      <c r="Y218" s="12">
        <f t="shared" si="657"/>
        <v>0</v>
      </c>
      <c r="Z218" s="12">
        <f t="shared" si="578"/>
        <v>109400</v>
      </c>
      <c r="AA218" s="12">
        <f t="shared" si="495"/>
        <v>0</v>
      </c>
      <c r="AB218" s="12">
        <f t="shared" si="621"/>
        <v>109400</v>
      </c>
      <c r="AC218" s="12">
        <f t="shared" si="622"/>
        <v>0</v>
      </c>
      <c r="AD218" s="12">
        <f t="shared" ref="AD218:AG218" si="658">AD219+AD221</f>
        <v>0</v>
      </c>
      <c r="AE218" s="12">
        <f t="shared" si="658"/>
        <v>0</v>
      </c>
      <c r="AF218" s="12">
        <f t="shared" si="658"/>
        <v>0</v>
      </c>
      <c r="AG218" s="12">
        <f t="shared" si="658"/>
        <v>0</v>
      </c>
      <c r="AH218" s="12">
        <f t="shared" si="579"/>
        <v>109400</v>
      </c>
      <c r="AI218" s="12">
        <f t="shared" si="623"/>
        <v>0</v>
      </c>
      <c r="AJ218" s="12">
        <f t="shared" si="624"/>
        <v>109400</v>
      </c>
      <c r="AK218" s="12">
        <f t="shared" si="625"/>
        <v>0</v>
      </c>
      <c r="AL218" s="12">
        <f t="shared" ref="AL218:AO218" si="659">AL219+AL221</f>
        <v>0</v>
      </c>
      <c r="AM218" s="12">
        <f t="shared" si="659"/>
        <v>0</v>
      </c>
      <c r="AN218" s="12">
        <f t="shared" si="659"/>
        <v>0</v>
      </c>
      <c r="AO218" s="12">
        <f t="shared" si="659"/>
        <v>0</v>
      </c>
      <c r="AP218" s="12">
        <f t="shared" si="580"/>
        <v>109400</v>
      </c>
      <c r="AQ218" s="12">
        <f t="shared" si="581"/>
        <v>0</v>
      </c>
      <c r="AR218" s="12">
        <f t="shared" si="582"/>
        <v>109400</v>
      </c>
      <c r="AS218" s="12">
        <f t="shared" si="583"/>
        <v>0</v>
      </c>
      <c r="AT218" s="12">
        <f t="shared" ref="AT218:AW218" si="660">AT219+AT221</f>
        <v>-21722.21</v>
      </c>
      <c r="AU218" s="12">
        <f t="shared" si="660"/>
        <v>0</v>
      </c>
      <c r="AV218" s="12">
        <f t="shared" si="660"/>
        <v>-21722.21</v>
      </c>
      <c r="AW218" s="12">
        <f t="shared" si="660"/>
        <v>0</v>
      </c>
      <c r="AX218" s="12">
        <f t="shared" si="584"/>
        <v>87677.790000000008</v>
      </c>
      <c r="AY218" s="12">
        <f t="shared" si="574"/>
        <v>0</v>
      </c>
      <c r="AZ218" s="12">
        <f t="shared" si="575"/>
        <v>87677.790000000008</v>
      </c>
      <c r="BA218" s="12">
        <f t="shared" si="576"/>
        <v>0</v>
      </c>
      <c r="BB218" s="12">
        <f t="shared" si="610"/>
        <v>0</v>
      </c>
      <c r="BC218" s="12">
        <f t="shared" si="611"/>
        <v>0</v>
      </c>
      <c r="BD218" s="12">
        <v>0</v>
      </c>
      <c r="BE218" s="12">
        <v>0</v>
      </c>
    </row>
    <row r="219" spans="1:57" s="41" customFormat="1" ht="96" customHeight="1" x14ac:dyDescent="0.25">
      <c r="A219" s="4" t="s">
        <v>21</v>
      </c>
      <c r="B219" s="6"/>
      <c r="C219" s="6"/>
      <c r="D219" s="6"/>
      <c r="E219" s="9">
        <v>851</v>
      </c>
      <c r="F219" s="11" t="s">
        <v>151</v>
      </c>
      <c r="G219" s="11" t="s">
        <v>61</v>
      </c>
      <c r="H219" s="10" t="s">
        <v>154</v>
      </c>
      <c r="I219" s="11" t="s">
        <v>23</v>
      </c>
      <c r="J219" s="12">
        <f t="shared" ref="J219:AW219" si="661">J220</f>
        <v>20900</v>
      </c>
      <c r="K219" s="12">
        <f t="shared" si="661"/>
        <v>0</v>
      </c>
      <c r="L219" s="12">
        <f t="shared" si="661"/>
        <v>20900</v>
      </c>
      <c r="M219" s="12">
        <f t="shared" si="661"/>
        <v>0</v>
      </c>
      <c r="N219" s="12">
        <f t="shared" si="661"/>
        <v>0</v>
      </c>
      <c r="O219" s="12">
        <f t="shared" si="661"/>
        <v>0</v>
      </c>
      <c r="P219" s="12">
        <f t="shared" si="661"/>
        <v>0</v>
      </c>
      <c r="Q219" s="12">
        <f t="shared" si="661"/>
        <v>0</v>
      </c>
      <c r="R219" s="12">
        <f t="shared" si="515"/>
        <v>20900</v>
      </c>
      <c r="S219" s="12">
        <f t="shared" si="661"/>
        <v>0</v>
      </c>
      <c r="T219" s="12">
        <f t="shared" si="661"/>
        <v>20900</v>
      </c>
      <c r="U219" s="12">
        <f t="shared" si="661"/>
        <v>0</v>
      </c>
      <c r="V219" s="12">
        <f t="shared" si="661"/>
        <v>0</v>
      </c>
      <c r="W219" s="12">
        <f t="shared" si="661"/>
        <v>0</v>
      </c>
      <c r="X219" s="12">
        <f t="shared" si="661"/>
        <v>0</v>
      </c>
      <c r="Y219" s="12">
        <f t="shared" si="661"/>
        <v>0</v>
      </c>
      <c r="Z219" s="12">
        <f t="shared" si="578"/>
        <v>20900</v>
      </c>
      <c r="AA219" s="12">
        <f t="shared" si="495"/>
        <v>0</v>
      </c>
      <c r="AB219" s="12">
        <f t="shared" si="621"/>
        <v>20900</v>
      </c>
      <c r="AC219" s="12">
        <f t="shared" si="622"/>
        <v>0</v>
      </c>
      <c r="AD219" s="12">
        <f t="shared" si="661"/>
        <v>0</v>
      </c>
      <c r="AE219" s="12">
        <f t="shared" si="661"/>
        <v>0</v>
      </c>
      <c r="AF219" s="12">
        <f t="shared" si="661"/>
        <v>0</v>
      </c>
      <c r="AG219" s="12">
        <f t="shared" si="661"/>
        <v>0</v>
      </c>
      <c r="AH219" s="12">
        <f t="shared" si="579"/>
        <v>20900</v>
      </c>
      <c r="AI219" s="12">
        <f t="shared" si="623"/>
        <v>0</v>
      </c>
      <c r="AJ219" s="12">
        <f t="shared" si="624"/>
        <v>20900</v>
      </c>
      <c r="AK219" s="12">
        <f t="shared" si="625"/>
        <v>0</v>
      </c>
      <c r="AL219" s="12">
        <f t="shared" si="661"/>
        <v>0</v>
      </c>
      <c r="AM219" s="12">
        <f t="shared" si="661"/>
        <v>0</v>
      </c>
      <c r="AN219" s="12">
        <f t="shared" si="661"/>
        <v>0</v>
      </c>
      <c r="AO219" s="12">
        <f t="shared" si="661"/>
        <v>0</v>
      </c>
      <c r="AP219" s="12">
        <f t="shared" si="580"/>
        <v>20900</v>
      </c>
      <c r="AQ219" s="12">
        <f t="shared" si="581"/>
        <v>0</v>
      </c>
      <c r="AR219" s="12">
        <f t="shared" si="582"/>
        <v>20900</v>
      </c>
      <c r="AS219" s="12">
        <f t="shared" si="583"/>
        <v>0</v>
      </c>
      <c r="AT219" s="12">
        <f t="shared" si="661"/>
        <v>-1050</v>
      </c>
      <c r="AU219" s="12">
        <f t="shared" si="661"/>
        <v>0</v>
      </c>
      <c r="AV219" s="12">
        <f t="shared" si="661"/>
        <v>-1050</v>
      </c>
      <c r="AW219" s="12">
        <f t="shared" si="661"/>
        <v>0</v>
      </c>
      <c r="AX219" s="12">
        <f t="shared" si="584"/>
        <v>19850</v>
      </c>
      <c r="AY219" s="12">
        <f t="shared" si="574"/>
        <v>0</v>
      </c>
      <c r="AZ219" s="12">
        <f t="shared" si="575"/>
        <v>19850</v>
      </c>
      <c r="BA219" s="12">
        <f t="shared" si="576"/>
        <v>0</v>
      </c>
      <c r="BB219" s="12">
        <f t="shared" si="610"/>
        <v>0</v>
      </c>
      <c r="BC219" s="12">
        <f t="shared" si="611"/>
        <v>0</v>
      </c>
      <c r="BD219" s="12">
        <v>0</v>
      </c>
      <c r="BE219" s="12">
        <v>0</v>
      </c>
    </row>
    <row r="220" spans="1:57" s="41" customFormat="1" ht="31.5" x14ac:dyDescent="0.25">
      <c r="A220" s="6" t="s">
        <v>12</v>
      </c>
      <c r="B220" s="6"/>
      <c r="C220" s="6"/>
      <c r="D220" s="6"/>
      <c r="E220" s="9">
        <v>851</v>
      </c>
      <c r="F220" s="11" t="s">
        <v>151</v>
      </c>
      <c r="G220" s="11" t="s">
        <v>61</v>
      </c>
      <c r="H220" s="10" t="s">
        <v>154</v>
      </c>
      <c r="I220" s="11" t="s">
        <v>72</v>
      </c>
      <c r="J220" s="12">
        <v>20900</v>
      </c>
      <c r="K220" s="12"/>
      <c r="L220" s="12">
        <f>J220</f>
        <v>20900</v>
      </c>
      <c r="M220" s="12"/>
      <c r="N220" s="12"/>
      <c r="O220" s="12"/>
      <c r="P220" s="12">
        <f>N220</f>
        <v>0</v>
      </c>
      <c r="Q220" s="12"/>
      <c r="R220" s="12">
        <f t="shared" si="515"/>
        <v>20900</v>
      </c>
      <c r="S220" s="12"/>
      <c r="T220" s="12">
        <f>R220</f>
        <v>20900</v>
      </c>
      <c r="U220" s="12"/>
      <c r="V220" s="12"/>
      <c r="W220" s="12"/>
      <c r="X220" s="12">
        <f>V220</f>
        <v>0</v>
      </c>
      <c r="Y220" s="12"/>
      <c r="Z220" s="12">
        <f t="shared" si="578"/>
        <v>20900</v>
      </c>
      <c r="AA220" s="12">
        <f t="shared" si="495"/>
        <v>0</v>
      </c>
      <c r="AB220" s="12">
        <f t="shared" si="621"/>
        <v>20900</v>
      </c>
      <c r="AC220" s="12">
        <f t="shared" si="622"/>
        <v>0</v>
      </c>
      <c r="AD220" s="12"/>
      <c r="AE220" s="12"/>
      <c r="AF220" s="12">
        <f>AD220</f>
        <v>0</v>
      </c>
      <c r="AG220" s="12"/>
      <c r="AH220" s="12">
        <f t="shared" si="579"/>
        <v>20900</v>
      </c>
      <c r="AI220" s="12">
        <f t="shared" si="623"/>
        <v>0</v>
      </c>
      <c r="AJ220" s="12">
        <f t="shared" si="624"/>
        <v>20900</v>
      </c>
      <c r="AK220" s="12">
        <f t="shared" si="625"/>
        <v>0</v>
      </c>
      <c r="AL220" s="12"/>
      <c r="AM220" s="12"/>
      <c r="AN220" s="12">
        <f>AL220</f>
        <v>0</v>
      </c>
      <c r="AO220" s="12"/>
      <c r="AP220" s="12">
        <f t="shared" si="580"/>
        <v>20900</v>
      </c>
      <c r="AQ220" s="12">
        <f t="shared" si="581"/>
        <v>0</v>
      </c>
      <c r="AR220" s="12">
        <f t="shared" si="582"/>
        <v>20900</v>
      </c>
      <c r="AS220" s="12">
        <f t="shared" si="583"/>
        <v>0</v>
      </c>
      <c r="AT220" s="12">
        <v>-1050</v>
      </c>
      <c r="AU220" s="12"/>
      <c r="AV220" s="12">
        <f>AT220</f>
        <v>-1050</v>
      </c>
      <c r="AW220" s="12"/>
      <c r="AX220" s="12">
        <f t="shared" si="584"/>
        <v>19850</v>
      </c>
      <c r="AY220" s="12">
        <f t="shared" si="574"/>
        <v>0</v>
      </c>
      <c r="AZ220" s="12">
        <f t="shared" si="575"/>
        <v>19850</v>
      </c>
      <c r="BA220" s="12">
        <f t="shared" si="576"/>
        <v>0</v>
      </c>
      <c r="BB220" s="12">
        <f t="shared" si="610"/>
        <v>0</v>
      </c>
      <c r="BC220" s="12">
        <f t="shared" si="611"/>
        <v>0</v>
      </c>
      <c r="BD220" s="12">
        <v>0</v>
      </c>
      <c r="BE220" s="12">
        <v>0</v>
      </c>
    </row>
    <row r="221" spans="1:57" ht="47.25" x14ac:dyDescent="0.25">
      <c r="A221" s="6" t="s">
        <v>27</v>
      </c>
      <c r="B221" s="4"/>
      <c r="C221" s="4"/>
      <c r="D221" s="4"/>
      <c r="E221" s="9">
        <v>851</v>
      </c>
      <c r="F221" s="11" t="s">
        <v>151</v>
      </c>
      <c r="G221" s="11" t="s">
        <v>61</v>
      </c>
      <c r="H221" s="10" t="s">
        <v>154</v>
      </c>
      <c r="I221" s="11" t="s">
        <v>28</v>
      </c>
      <c r="J221" s="12">
        <f t="shared" ref="J221:AW221" si="662">J222</f>
        <v>88500</v>
      </c>
      <c r="K221" s="12">
        <f t="shared" si="662"/>
        <v>0</v>
      </c>
      <c r="L221" s="12">
        <f t="shared" si="662"/>
        <v>88500</v>
      </c>
      <c r="M221" s="12">
        <f t="shared" si="662"/>
        <v>0</v>
      </c>
      <c r="N221" s="12">
        <f t="shared" si="662"/>
        <v>0</v>
      </c>
      <c r="O221" s="12">
        <f t="shared" si="662"/>
        <v>0</v>
      </c>
      <c r="P221" s="12">
        <f t="shared" si="662"/>
        <v>0</v>
      </c>
      <c r="Q221" s="12">
        <f t="shared" si="662"/>
        <v>0</v>
      </c>
      <c r="R221" s="12">
        <f t="shared" si="515"/>
        <v>88500</v>
      </c>
      <c r="S221" s="12">
        <f t="shared" si="662"/>
        <v>0</v>
      </c>
      <c r="T221" s="12">
        <f t="shared" si="662"/>
        <v>88500</v>
      </c>
      <c r="U221" s="12">
        <f t="shared" si="662"/>
        <v>0</v>
      </c>
      <c r="V221" s="12">
        <f t="shared" si="662"/>
        <v>0</v>
      </c>
      <c r="W221" s="12">
        <f t="shared" si="662"/>
        <v>0</v>
      </c>
      <c r="X221" s="12">
        <f t="shared" si="662"/>
        <v>0</v>
      </c>
      <c r="Y221" s="12">
        <f t="shared" si="662"/>
        <v>0</v>
      </c>
      <c r="Z221" s="12">
        <f t="shared" si="578"/>
        <v>88500</v>
      </c>
      <c r="AA221" s="12">
        <f t="shared" si="495"/>
        <v>0</v>
      </c>
      <c r="AB221" s="12">
        <f t="shared" si="621"/>
        <v>88500</v>
      </c>
      <c r="AC221" s="12">
        <f t="shared" si="622"/>
        <v>0</v>
      </c>
      <c r="AD221" s="12">
        <f t="shared" si="662"/>
        <v>0</v>
      </c>
      <c r="AE221" s="12">
        <f t="shared" si="662"/>
        <v>0</v>
      </c>
      <c r="AF221" s="12">
        <f t="shared" si="662"/>
        <v>0</v>
      </c>
      <c r="AG221" s="12">
        <f t="shared" si="662"/>
        <v>0</v>
      </c>
      <c r="AH221" s="12">
        <f t="shared" si="579"/>
        <v>88500</v>
      </c>
      <c r="AI221" s="12">
        <f t="shared" si="623"/>
        <v>0</v>
      </c>
      <c r="AJ221" s="12">
        <f t="shared" si="624"/>
        <v>88500</v>
      </c>
      <c r="AK221" s="12">
        <f t="shared" si="625"/>
        <v>0</v>
      </c>
      <c r="AL221" s="12">
        <f t="shared" si="662"/>
        <v>0</v>
      </c>
      <c r="AM221" s="12">
        <f t="shared" si="662"/>
        <v>0</v>
      </c>
      <c r="AN221" s="12">
        <f t="shared" si="662"/>
        <v>0</v>
      </c>
      <c r="AO221" s="12">
        <f t="shared" si="662"/>
        <v>0</v>
      </c>
      <c r="AP221" s="12">
        <f t="shared" si="580"/>
        <v>88500</v>
      </c>
      <c r="AQ221" s="12">
        <f t="shared" si="581"/>
        <v>0</v>
      </c>
      <c r="AR221" s="12">
        <f t="shared" si="582"/>
        <v>88500</v>
      </c>
      <c r="AS221" s="12">
        <f t="shared" si="583"/>
        <v>0</v>
      </c>
      <c r="AT221" s="12">
        <f t="shared" si="662"/>
        <v>-20672.21</v>
      </c>
      <c r="AU221" s="12">
        <f t="shared" si="662"/>
        <v>0</v>
      </c>
      <c r="AV221" s="12">
        <f t="shared" si="662"/>
        <v>-20672.21</v>
      </c>
      <c r="AW221" s="12">
        <f t="shared" si="662"/>
        <v>0</v>
      </c>
      <c r="AX221" s="12">
        <f t="shared" si="584"/>
        <v>67827.790000000008</v>
      </c>
      <c r="AY221" s="12">
        <f t="shared" si="574"/>
        <v>0</v>
      </c>
      <c r="AZ221" s="12">
        <f t="shared" si="575"/>
        <v>67827.790000000008</v>
      </c>
      <c r="BA221" s="12">
        <f t="shared" si="576"/>
        <v>0</v>
      </c>
      <c r="BB221" s="12">
        <f t="shared" si="610"/>
        <v>0</v>
      </c>
      <c r="BC221" s="12">
        <f t="shared" si="611"/>
        <v>0</v>
      </c>
      <c r="BD221" s="12">
        <v>0</v>
      </c>
      <c r="BE221" s="12">
        <v>0</v>
      </c>
    </row>
    <row r="222" spans="1:57" ht="47.25" x14ac:dyDescent="0.25">
      <c r="A222" s="6" t="s">
        <v>14</v>
      </c>
      <c r="B222" s="6"/>
      <c r="C222" s="6"/>
      <c r="D222" s="6"/>
      <c r="E222" s="9">
        <v>851</v>
      </c>
      <c r="F222" s="11" t="s">
        <v>151</v>
      </c>
      <c r="G222" s="11" t="s">
        <v>61</v>
      </c>
      <c r="H222" s="10" t="s">
        <v>154</v>
      </c>
      <c r="I222" s="11" t="s">
        <v>29</v>
      </c>
      <c r="J222" s="12">
        <v>88500</v>
      </c>
      <c r="K222" s="12"/>
      <c r="L222" s="12">
        <f>J222</f>
        <v>88500</v>
      </c>
      <c r="M222" s="12"/>
      <c r="N222" s="12"/>
      <c r="O222" s="12"/>
      <c r="P222" s="12">
        <f>N222</f>
        <v>0</v>
      </c>
      <c r="Q222" s="12"/>
      <c r="R222" s="12">
        <f t="shared" si="515"/>
        <v>88500</v>
      </c>
      <c r="S222" s="12"/>
      <c r="T222" s="12">
        <f>R222</f>
        <v>88500</v>
      </c>
      <c r="U222" s="12"/>
      <c r="V222" s="12"/>
      <c r="W222" s="12"/>
      <c r="X222" s="12">
        <f>V222</f>
        <v>0</v>
      </c>
      <c r="Y222" s="12"/>
      <c r="Z222" s="12">
        <f t="shared" si="578"/>
        <v>88500</v>
      </c>
      <c r="AA222" s="12">
        <f t="shared" si="495"/>
        <v>0</v>
      </c>
      <c r="AB222" s="12">
        <f t="shared" si="621"/>
        <v>88500</v>
      </c>
      <c r="AC222" s="12">
        <f t="shared" si="622"/>
        <v>0</v>
      </c>
      <c r="AD222" s="12"/>
      <c r="AE222" s="12"/>
      <c r="AF222" s="12">
        <f>AD222</f>
        <v>0</v>
      </c>
      <c r="AG222" s="12"/>
      <c r="AH222" s="12">
        <f t="shared" si="579"/>
        <v>88500</v>
      </c>
      <c r="AI222" s="12">
        <f t="shared" si="623"/>
        <v>0</v>
      </c>
      <c r="AJ222" s="12">
        <f t="shared" si="624"/>
        <v>88500</v>
      </c>
      <c r="AK222" s="12">
        <f t="shared" si="625"/>
        <v>0</v>
      </c>
      <c r="AL222" s="12"/>
      <c r="AM222" s="12"/>
      <c r="AN222" s="12">
        <f>AL222</f>
        <v>0</v>
      </c>
      <c r="AO222" s="12"/>
      <c r="AP222" s="12">
        <f t="shared" si="580"/>
        <v>88500</v>
      </c>
      <c r="AQ222" s="12">
        <f t="shared" si="581"/>
        <v>0</v>
      </c>
      <c r="AR222" s="12">
        <f t="shared" si="582"/>
        <v>88500</v>
      </c>
      <c r="AS222" s="12">
        <f t="shared" si="583"/>
        <v>0</v>
      </c>
      <c r="AT222" s="12">
        <v>-20672.21</v>
      </c>
      <c r="AU222" s="12"/>
      <c r="AV222" s="12">
        <f>AT222</f>
        <v>-20672.21</v>
      </c>
      <c r="AW222" s="12"/>
      <c r="AX222" s="12">
        <f t="shared" si="584"/>
        <v>67827.790000000008</v>
      </c>
      <c r="AY222" s="12">
        <f t="shared" si="574"/>
        <v>0</v>
      </c>
      <c r="AZ222" s="12">
        <f t="shared" si="575"/>
        <v>67827.790000000008</v>
      </c>
      <c r="BA222" s="12">
        <f t="shared" si="576"/>
        <v>0</v>
      </c>
      <c r="BB222" s="12">
        <f t="shared" si="610"/>
        <v>0</v>
      </c>
      <c r="BC222" s="12">
        <f t="shared" si="611"/>
        <v>0</v>
      </c>
      <c r="BD222" s="12">
        <v>0</v>
      </c>
      <c r="BE222" s="12">
        <v>0</v>
      </c>
    </row>
    <row r="223" spans="1:57" ht="31.5" x14ac:dyDescent="0.25">
      <c r="A223" s="31" t="s">
        <v>155</v>
      </c>
      <c r="B223" s="37"/>
      <c r="C223" s="37"/>
      <c r="D223" s="37"/>
      <c r="E223" s="9">
        <v>851</v>
      </c>
      <c r="F223" s="11" t="s">
        <v>151</v>
      </c>
      <c r="G223" s="11" t="s">
        <v>61</v>
      </c>
      <c r="H223" s="11" t="s">
        <v>156</v>
      </c>
      <c r="I223" s="11"/>
      <c r="J223" s="12">
        <f t="shared" ref="J223" si="663">J226+J224</f>
        <v>256200</v>
      </c>
      <c r="K223" s="12">
        <f t="shared" ref="K223:N223" si="664">K226+K224</f>
        <v>0</v>
      </c>
      <c r="L223" s="12">
        <f t="shared" si="664"/>
        <v>256200</v>
      </c>
      <c r="M223" s="12">
        <f t="shared" si="664"/>
        <v>0</v>
      </c>
      <c r="N223" s="12">
        <f t="shared" si="664"/>
        <v>0</v>
      </c>
      <c r="O223" s="12">
        <f t="shared" ref="O223:V223" si="665">O226+O224</f>
        <v>0</v>
      </c>
      <c r="P223" s="12">
        <f t="shared" si="665"/>
        <v>0</v>
      </c>
      <c r="Q223" s="12">
        <f t="shared" si="665"/>
        <v>0</v>
      </c>
      <c r="R223" s="12">
        <f t="shared" si="515"/>
        <v>256200</v>
      </c>
      <c r="S223" s="12">
        <f t="shared" si="665"/>
        <v>0</v>
      </c>
      <c r="T223" s="12">
        <f t="shared" si="665"/>
        <v>256200</v>
      </c>
      <c r="U223" s="12">
        <f t="shared" si="665"/>
        <v>0</v>
      </c>
      <c r="V223" s="12">
        <f t="shared" si="665"/>
        <v>0</v>
      </c>
      <c r="W223" s="12">
        <f t="shared" ref="W223:Y223" si="666">W226+W224</f>
        <v>0</v>
      </c>
      <c r="X223" s="12">
        <f t="shared" si="666"/>
        <v>0</v>
      </c>
      <c r="Y223" s="12">
        <f t="shared" si="666"/>
        <v>0</v>
      </c>
      <c r="Z223" s="12">
        <f t="shared" si="578"/>
        <v>256200</v>
      </c>
      <c r="AA223" s="12">
        <f t="shared" si="495"/>
        <v>0</v>
      </c>
      <c r="AB223" s="12">
        <f t="shared" si="621"/>
        <v>256200</v>
      </c>
      <c r="AC223" s="12">
        <f t="shared" si="622"/>
        <v>0</v>
      </c>
      <c r="AD223" s="12">
        <f t="shared" ref="AD223:AG223" si="667">AD226+AD224</f>
        <v>0</v>
      </c>
      <c r="AE223" s="12">
        <f t="shared" si="667"/>
        <v>0</v>
      </c>
      <c r="AF223" s="12">
        <f t="shared" si="667"/>
        <v>0</v>
      </c>
      <c r="AG223" s="12">
        <f t="shared" si="667"/>
        <v>0</v>
      </c>
      <c r="AH223" s="12">
        <f t="shared" si="579"/>
        <v>256200</v>
      </c>
      <c r="AI223" s="12">
        <f t="shared" si="623"/>
        <v>0</v>
      </c>
      <c r="AJ223" s="12">
        <f t="shared" si="624"/>
        <v>256200</v>
      </c>
      <c r="AK223" s="12">
        <f t="shared" si="625"/>
        <v>0</v>
      </c>
      <c r="AL223" s="12">
        <f t="shared" ref="AL223:AO223" si="668">AL226+AL224</f>
        <v>0</v>
      </c>
      <c r="AM223" s="12">
        <f t="shared" si="668"/>
        <v>0</v>
      </c>
      <c r="AN223" s="12">
        <f t="shared" si="668"/>
        <v>0</v>
      </c>
      <c r="AO223" s="12">
        <f t="shared" si="668"/>
        <v>0</v>
      </c>
      <c r="AP223" s="12">
        <f t="shared" si="580"/>
        <v>256200</v>
      </c>
      <c r="AQ223" s="12">
        <f t="shared" si="581"/>
        <v>0</v>
      </c>
      <c r="AR223" s="12">
        <f t="shared" si="582"/>
        <v>256200</v>
      </c>
      <c r="AS223" s="12">
        <f t="shared" si="583"/>
        <v>0</v>
      </c>
      <c r="AT223" s="12">
        <f t="shared" ref="AT223:AW223" si="669">AT226+AT224</f>
        <v>-13313.1</v>
      </c>
      <c r="AU223" s="12">
        <f t="shared" si="669"/>
        <v>0</v>
      </c>
      <c r="AV223" s="12">
        <f t="shared" si="669"/>
        <v>-13313.1</v>
      </c>
      <c r="AW223" s="12">
        <f t="shared" si="669"/>
        <v>0</v>
      </c>
      <c r="AX223" s="12">
        <f t="shared" si="584"/>
        <v>242886.9</v>
      </c>
      <c r="AY223" s="12">
        <f t="shared" si="574"/>
        <v>0</v>
      </c>
      <c r="AZ223" s="12">
        <f t="shared" si="575"/>
        <v>242886.9</v>
      </c>
      <c r="BA223" s="12">
        <f t="shared" si="576"/>
        <v>0</v>
      </c>
      <c r="BB223" s="12">
        <f t="shared" si="610"/>
        <v>0</v>
      </c>
      <c r="BC223" s="12">
        <f t="shared" si="611"/>
        <v>0</v>
      </c>
      <c r="BD223" s="12">
        <v>0</v>
      </c>
      <c r="BE223" s="12">
        <v>0</v>
      </c>
    </row>
    <row r="224" spans="1:57" ht="110.25" hidden="1" x14ac:dyDescent="0.25">
      <c r="A224" s="4" t="s">
        <v>21</v>
      </c>
      <c r="B224" s="6"/>
      <c r="C224" s="6"/>
      <c r="D224" s="6"/>
      <c r="E224" s="9">
        <v>851</v>
      </c>
      <c r="F224" s="11" t="s">
        <v>151</v>
      </c>
      <c r="G224" s="11" t="s">
        <v>61</v>
      </c>
      <c r="H224" s="11" t="s">
        <v>156</v>
      </c>
      <c r="I224" s="11" t="s">
        <v>23</v>
      </c>
      <c r="J224" s="12">
        <f t="shared" ref="J224:AW224" si="670">J225</f>
        <v>126000</v>
      </c>
      <c r="K224" s="12">
        <f t="shared" si="670"/>
        <v>0</v>
      </c>
      <c r="L224" s="12">
        <f t="shared" si="670"/>
        <v>126000</v>
      </c>
      <c r="M224" s="12">
        <f t="shared" si="670"/>
        <v>0</v>
      </c>
      <c r="N224" s="12">
        <f t="shared" si="670"/>
        <v>0</v>
      </c>
      <c r="O224" s="12">
        <f t="shared" si="670"/>
        <v>0</v>
      </c>
      <c r="P224" s="12">
        <f t="shared" si="670"/>
        <v>0</v>
      </c>
      <c r="Q224" s="12">
        <f t="shared" si="670"/>
        <v>0</v>
      </c>
      <c r="R224" s="12">
        <f t="shared" si="515"/>
        <v>126000</v>
      </c>
      <c r="S224" s="12">
        <f t="shared" si="670"/>
        <v>0</v>
      </c>
      <c r="T224" s="12">
        <f t="shared" si="670"/>
        <v>126000</v>
      </c>
      <c r="U224" s="12">
        <f t="shared" si="670"/>
        <v>0</v>
      </c>
      <c r="V224" s="12">
        <f t="shared" si="670"/>
        <v>0</v>
      </c>
      <c r="W224" s="12">
        <f t="shared" si="670"/>
        <v>0</v>
      </c>
      <c r="X224" s="12">
        <f t="shared" si="670"/>
        <v>0</v>
      </c>
      <c r="Y224" s="12">
        <f t="shared" si="670"/>
        <v>0</v>
      </c>
      <c r="Z224" s="12">
        <f t="shared" si="578"/>
        <v>126000</v>
      </c>
      <c r="AA224" s="12">
        <f t="shared" si="495"/>
        <v>0</v>
      </c>
      <c r="AB224" s="12">
        <f t="shared" si="621"/>
        <v>126000</v>
      </c>
      <c r="AC224" s="12">
        <f t="shared" si="622"/>
        <v>0</v>
      </c>
      <c r="AD224" s="12">
        <f t="shared" si="670"/>
        <v>0</v>
      </c>
      <c r="AE224" s="12">
        <f t="shared" si="670"/>
        <v>0</v>
      </c>
      <c r="AF224" s="12">
        <f t="shared" si="670"/>
        <v>0</v>
      </c>
      <c r="AG224" s="12">
        <f t="shared" si="670"/>
        <v>0</v>
      </c>
      <c r="AH224" s="12">
        <f t="shared" si="579"/>
        <v>126000</v>
      </c>
      <c r="AI224" s="12">
        <f t="shared" si="623"/>
        <v>0</v>
      </c>
      <c r="AJ224" s="12">
        <f t="shared" si="624"/>
        <v>126000</v>
      </c>
      <c r="AK224" s="12">
        <f t="shared" si="625"/>
        <v>0</v>
      </c>
      <c r="AL224" s="12">
        <f t="shared" si="670"/>
        <v>0</v>
      </c>
      <c r="AM224" s="12">
        <f t="shared" si="670"/>
        <v>0</v>
      </c>
      <c r="AN224" s="12">
        <f t="shared" si="670"/>
        <v>0</v>
      </c>
      <c r="AO224" s="12">
        <f t="shared" si="670"/>
        <v>0</v>
      </c>
      <c r="AP224" s="12">
        <f t="shared" si="580"/>
        <v>126000</v>
      </c>
      <c r="AQ224" s="12">
        <f t="shared" si="581"/>
        <v>0</v>
      </c>
      <c r="AR224" s="12">
        <f t="shared" si="582"/>
        <v>126000</v>
      </c>
      <c r="AS224" s="12">
        <f t="shared" si="583"/>
        <v>0</v>
      </c>
      <c r="AT224" s="12">
        <f t="shared" si="670"/>
        <v>0</v>
      </c>
      <c r="AU224" s="12">
        <f t="shared" si="670"/>
        <v>0</v>
      </c>
      <c r="AV224" s="12">
        <f t="shared" si="670"/>
        <v>0</v>
      </c>
      <c r="AW224" s="12">
        <f t="shared" si="670"/>
        <v>0</v>
      </c>
      <c r="AX224" s="12">
        <f t="shared" si="584"/>
        <v>126000</v>
      </c>
      <c r="AY224" s="12">
        <f t="shared" si="574"/>
        <v>0</v>
      </c>
      <c r="AZ224" s="12">
        <f t="shared" si="575"/>
        <v>126000</v>
      </c>
      <c r="BA224" s="12">
        <f t="shared" si="576"/>
        <v>0</v>
      </c>
      <c r="BB224" s="12">
        <f t="shared" si="610"/>
        <v>0</v>
      </c>
      <c r="BC224" s="12">
        <f t="shared" si="611"/>
        <v>0</v>
      </c>
      <c r="BD224" s="12">
        <v>0</v>
      </c>
      <c r="BE224" s="12">
        <v>0</v>
      </c>
    </row>
    <row r="225" spans="1:57" ht="31.5" hidden="1" x14ac:dyDescent="0.25">
      <c r="A225" s="6" t="s">
        <v>12</v>
      </c>
      <c r="B225" s="6"/>
      <c r="C225" s="6"/>
      <c r="D225" s="6"/>
      <c r="E225" s="9">
        <v>851</v>
      </c>
      <c r="F225" s="11" t="s">
        <v>151</v>
      </c>
      <c r="G225" s="11" t="s">
        <v>61</v>
      </c>
      <c r="H225" s="11" t="s">
        <v>156</v>
      </c>
      <c r="I225" s="11" t="s">
        <v>72</v>
      </c>
      <c r="J225" s="12">
        <v>126000</v>
      </c>
      <c r="K225" s="12"/>
      <c r="L225" s="12">
        <f>J225</f>
        <v>126000</v>
      </c>
      <c r="M225" s="12"/>
      <c r="N225" s="12"/>
      <c r="O225" s="12"/>
      <c r="P225" s="12">
        <f>N225</f>
        <v>0</v>
      </c>
      <c r="Q225" s="12"/>
      <c r="R225" s="12">
        <f t="shared" si="515"/>
        <v>126000</v>
      </c>
      <c r="S225" s="12"/>
      <c r="T225" s="12">
        <f>R225</f>
        <v>126000</v>
      </c>
      <c r="U225" s="12"/>
      <c r="V225" s="12"/>
      <c r="W225" s="12"/>
      <c r="X225" s="12">
        <f>V225</f>
        <v>0</v>
      </c>
      <c r="Y225" s="12"/>
      <c r="Z225" s="12">
        <f t="shared" si="578"/>
        <v>126000</v>
      </c>
      <c r="AA225" s="12">
        <f t="shared" ref="AA225:AA281" si="671">S225+W225</f>
        <v>0</v>
      </c>
      <c r="AB225" s="12">
        <f t="shared" si="621"/>
        <v>126000</v>
      </c>
      <c r="AC225" s="12">
        <f t="shared" si="622"/>
        <v>0</v>
      </c>
      <c r="AD225" s="12"/>
      <c r="AE225" s="12"/>
      <c r="AF225" s="12">
        <f>AD225</f>
        <v>0</v>
      </c>
      <c r="AG225" s="12"/>
      <c r="AH225" s="12">
        <f t="shared" si="579"/>
        <v>126000</v>
      </c>
      <c r="AI225" s="12">
        <f t="shared" si="623"/>
        <v>0</v>
      </c>
      <c r="AJ225" s="12">
        <f t="shared" si="624"/>
        <v>126000</v>
      </c>
      <c r="AK225" s="12">
        <f t="shared" si="625"/>
        <v>0</v>
      </c>
      <c r="AL225" s="12"/>
      <c r="AM225" s="12"/>
      <c r="AN225" s="12">
        <f>AL225</f>
        <v>0</v>
      </c>
      <c r="AO225" s="12"/>
      <c r="AP225" s="12">
        <f t="shared" si="580"/>
        <v>126000</v>
      </c>
      <c r="AQ225" s="12">
        <f t="shared" si="581"/>
        <v>0</v>
      </c>
      <c r="AR225" s="12">
        <f t="shared" si="582"/>
        <v>126000</v>
      </c>
      <c r="AS225" s="12">
        <f t="shared" si="583"/>
        <v>0</v>
      </c>
      <c r="AT225" s="12"/>
      <c r="AU225" s="12"/>
      <c r="AV225" s="12">
        <f>AT225</f>
        <v>0</v>
      </c>
      <c r="AW225" s="12"/>
      <c r="AX225" s="12">
        <f t="shared" si="584"/>
        <v>126000</v>
      </c>
      <c r="AY225" s="12">
        <f t="shared" si="574"/>
        <v>0</v>
      </c>
      <c r="AZ225" s="12">
        <f t="shared" si="575"/>
        <v>126000</v>
      </c>
      <c r="BA225" s="12">
        <f t="shared" si="576"/>
        <v>0</v>
      </c>
      <c r="BB225" s="12">
        <f t="shared" si="610"/>
        <v>0</v>
      </c>
      <c r="BC225" s="12">
        <f t="shared" si="611"/>
        <v>0</v>
      </c>
      <c r="BD225" s="12">
        <v>0</v>
      </c>
      <c r="BE225" s="12">
        <v>0</v>
      </c>
    </row>
    <row r="226" spans="1:57" ht="47.25" x14ac:dyDescent="0.25">
      <c r="A226" s="6" t="s">
        <v>27</v>
      </c>
      <c r="B226" s="37"/>
      <c r="C226" s="37"/>
      <c r="D226" s="37"/>
      <c r="E226" s="9">
        <v>851</v>
      </c>
      <c r="F226" s="11" t="s">
        <v>151</v>
      </c>
      <c r="G226" s="11" t="s">
        <v>61</v>
      </c>
      <c r="H226" s="11" t="s">
        <v>156</v>
      </c>
      <c r="I226" s="11" t="s">
        <v>28</v>
      </c>
      <c r="J226" s="12">
        <f t="shared" ref="J226:AW226" si="672">J227</f>
        <v>130200</v>
      </c>
      <c r="K226" s="12">
        <f t="shared" si="672"/>
        <v>0</v>
      </c>
      <c r="L226" s="12">
        <f t="shared" si="672"/>
        <v>130200</v>
      </c>
      <c r="M226" s="12">
        <f t="shared" si="672"/>
        <v>0</v>
      </c>
      <c r="N226" s="12">
        <f t="shared" si="672"/>
        <v>0</v>
      </c>
      <c r="O226" s="12">
        <f t="shared" si="672"/>
        <v>0</v>
      </c>
      <c r="P226" s="12">
        <f t="shared" si="672"/>
        <v>0</v>
      </c>
      <c r="Q226" s="12">
        <f t="shared" si="672"/>
        <v>0</v>
      </c>
      <c r="R226" s="12">
        <f t="shared" si="515"/>
        <v>130200</v>
      </c>
      <c r="S226" s="12">
        <f t="shared" si="672"/>
        <v>0</v>
      </c>
      <c r="T226" s="12">
        <f t="shared" si="672"/>
        <v>130200</v>
      </c>
      <c r="U226" s="12">
        <f t="shared" si="672"/>
        <v>0</v>
      </c>
      <c r="V226" s="12">
        <f t="shared" si="672"/>
        <v>0</v>
      </c>
      <c r="W226" s="12">
        <f t="shared" si="672"/>
        <v>0</v>
      </c>
      <c r="X226" s="12">
        <f t="shared" si="672"/>
        <v>0</v>
      </c>
      <c r="Y226" s="12">
        <f t="shared" si="672"/>
        <v>0</v>
      </c>
      <c r="Z226" s="12">
        <f t="shared" si="578"/>
        <v>130200</v>
      </c>
      <c r="AA226" s="12">
        <f t="shared" si="671"/>
        <v>0</v>
      </c>
      <c r="AB226" s="12">
        <f t="shared" si="621"/>
        <v>130200</v>
      </c>
      <c r="AC226" s="12">
        <f t="shared" si="622"/>
        <v>0</v>
      </c>
      <c r="AD226" s="12">
        <f t="shared" si="672"/>
        <v>0</v>
      </c>
      <c r="AE226" s="12">
        <f t="shared" si="672"/>
        <v>0</v>
      </c>
      <c r="AF226" s="12">
        <f t="shared" si="672"/>
        <v>0</v>
      </c>
      <c r="AG226" s="12">
        <f t="shared" si="672"/>
        <v>0</v>
      </c>
      <c r="AH226" s="12">
        <f t="shared" si="579"/>
        <v>130200</v>
      </c>
      <c r="AI226" s="12">
        <f t="shared" si="623"/>
        <v>0</v>
      </c>
      <c r="AJ226" s="12">
        <f t="shared" si="624"/>
        <v>130200</v>
      </c>
      <c r="AK226" s="12">
        <f t="shared" si="625"/>
        <v>0</v>
      </c>
      <c r="AL226" s="12">
        <f t="shared" si="672"/>
        <v>0</v>
      </c>
      <c r="AM226" s="12">
        <f t="shared" si="672"/>
        <v>0</v>
      </c>
      <c r="AN226" s="12">
        <f t="shared" si="672"/>
        <v>0</v>
      </c>
      <c r="AO226" s="12">
        <f t="shared" si="672"/>
        <v>0</v>
      </c>
      <c r="AP226" s="12">
        <f t="shared" si="580"/>
        <v>130200</v>
      </c>
      <c r="AQ226" s="12">
        <f t="shared" si="581"/>
        <v>0</v>
      </c>
      <c r="AR226" s="12">
        <f t="shared" si="582"/>
        <v>130200</v>
      </c>
      <c r="AS226" s="12">
        <f t="shared" si="583"/>
        <v>0</v>
      </c>
      <c r="AT226" s="12">
        <f t="shared" si="672"/>
        <v>-13313.1</v>
      </c>
      <c r="AU226" s="12">
        <f t="shared" si="672"/>
        <v>0</v>
      </c>
      <c r="AV226" s="12">
        <f t="shared" si="672"/>
        <v>-13313.1</v>
      </c>
      <c r="AW226" s="12">
        <f t="shared" si="672"/>
        <v>0</v>
      </c>
      <c r="AX226" s="12">
        <f t="shared" si="584"/>
        <v>116886.9</v>
      </c>
      <c r="AY226" s="12">
        <f t="shared" si="574"/>
        <v>0</v>
      </c>
      <c r="AZ226" s="12">
        <f t="shared" si="575"/>
        <v>116886.9</v>
      </c>
      <c r="BA226" s="12">
        <f t="shared" si="576"/>
        <v>0</v>
      </c>
      <c r="BB226" s="12">
        <f t="shared" si="610"/>
        <v>0</v>
      </c>
      <c r="BC226" s="12">
        <f t="shared" si="611"/>
        <v>0</v>
      </c>
      <c r="BD226" s="12">
        <v>0</v>
      </c>
      <c r="BE226" s="12">
        <v>0</v>
      </c>
    </row>
    <row r="227" spans="1:57" ht="47.25" x14ac:dyDescent="0.25">
      <c r="A227" s="6" t="s">
        <v>14</v>
      </c>
      <c r="B227" s="37"/>
      <c r="C227" s="37"/>
      <c r="D227" s="37"/>
      <c r="E227" s="9">
        <v>851</v>
      </c>
      <c r="F227" s="11" t="s">
        <v>151</v>
      </c>
      <c r="G227" s="11" t="s">
        <v>61</v>
      </c>
      <c r="H227" s="11" t="s">
        <v>156</v>
      </c>
      <c r="I227" s="11" t="s">
        <v>29</v>
      </c>
      <c r="J227" s="12">
        <v>130200</v>
      </c>
      <c r="K227" s="12"/>
      <c r="L227" s="12">
        <f>J227</f>
        <v>130200</v>
      </c>
      <c r="M227" s="12"/>
      <c r="N227" s="12"/>
      <c r="O227" s="12"/>
      <c r="P227" s="12">
        <f>N227</f>
        <v>0</v>
      </c>
      <c r="Q227" s="12"/>
      <c r="R227" s="12">
        <f t="shared" si="515"/>
        <v>130200</v>
      </c>
      <c r="S227" s="12"/>
      <c r="T227" s="12">
        <f>R227</f>
        <v>130200</v>
      </c>
      <c r="U227" s="12"/>
      <c r="V227" s="12"/>
      <c r="W227" s="12"/>
      <c r="X227" s="12">
        <f>V227</f>
        <v>0</v>
      </c>
      <c r="Y227" s="12"/>
      <c r="Z227" s="12">
        <f t="shared" si="578"/>
        <v>130200</v>
      </c>
      <c r="AA227" s="12">
        <f t="shared" si="671"/>
        <v>0</v>
      </c>
      <c r="AB227" s="12">
        <f t="shared" si="621"/>
        <v>130200</v>
      </c>
      <c r="AC227" s="12">
        <f t="shared" si="622"/>
        <v>0</v>
      </c>
      <c r="AD227" s="12"/>
      <c r="AE227" s="12"/>
      <c r="AF227" s="12">
        <f>AD227</f>
        <v>0</v>
      </c>
      <c r="AG227" s="12"/>
      <c r="AH227" s="12">
        <f t="shared" si="579"/>
        <v>130200</v>
      </c>
      <c r="AI227" s="12">
        <f t="shared" si="623"/>
        <v>0</v>
      </c>
      <c r="AJ227" s="12">
        <f t="shared" si="624"/>
        <v>130200</v>
      </c>
      <c r="AK227" s="12">
        <f t="shared" si="625"/>
        <v>0</v>
      </c>
      <c r="AL227" s="12"/>
      <c r="AM227" s="12"/>
      <c r="AN227" s="12">
        <f>AL227</f>
        <v>0</v>
      </c>
      <c r="AO227" s="12"/>
      <c r="AP227" s="12">
        <f t="shared" si="580"/>
        <v>130200</v>
      </c>
      <c r="AQ227" s="12">
        <f t="shared" si="581"/>
        <v>0</v>
      </c>
      <c r="AR227" s="12">
        <f t="shared" si="582"/>
        <v>130200</v>
      </c>
      <c r="AS227" s="12">
        <f t="shared" si="583"/>
        <v>0</v>
      </c>
      <c r="AT227" s="12">
        <v>-13313.1</v>
      </c>
      <c r="AU227" s="12"/>
      <c r="AV227" s="12">
        <f>AT227</f>
        <v>-13313.1</v>
      </c>
      <c r="AW227" s="12"/>
      <c r="AX227" s="12">
        <f t="shared" si="584"/>
        <v>116886.9</v>
      </c>
      <c r="AY227" s="12">
        <f t="shared" si="574"/>
        <v>0</v>
      </c>
      <c r="AZ227" s="12">
        <f t="shared" si="575"/>
        <v>116886.9</v>
      </c>
      <c r="BA227" s="12">
        <f t="shared" si="576"/>
        <v>0</v>
      </c>
      <c r="BB227" s="12">
        <f t="shared" si="610"/>
        <v>0</v>
      </c>
      <c r="BC227" s="12">
        <f t="shared" si="611"/>
        <v>0</v>
      </c>
      <c r="BD227" s="12">
        <v>0</v>
      </c>
      <c r="BE227" s="12">
        <v>0</v>
      </c>
    </row>
    <row r="228" spans="1:57" ht="66" customHeight="1" x14ac:dyDescent="0.25">
      <c r="A228" s="31" t="s">
        <v>159</v>
      </c>
      <c r="B228" s="37"/>
      <c r="C228" s="37"/>
      <c r="D228" s="37"/>
      <c r="E228" s="9">
        <v>851</v>
      </c>
      <c r="F228" s="11" t="s">
        <v>151</v>
      </c>
      <c r="G228" s="11" t="s">
        <v>61</v>
      </c>
      <c r="H228" s="11" t="s">
        <v>160</v>
      </c>
      <c r="I228" s="11"/>
      <c r="J228" s="12">
        <f t="shared" ref="J228:AW228" si="673">J229</f>
        <v>10000</v>
      </c>
      <c r="K228" s="12">
        <f t="shared" si="673"/>
        <v>0</v>
      </c>
      <c r="L228" s="12">
        <f t="shared" si="673"/>
        <v>10000</v>
      </c>
      <c r="M228" s="12">
        <f t="shared" si="673"/>
        <v>0</v>
      </c>
      <c r="N228" s="12">
        <f t="shared" si="673"/>
        <v>0</v>
      </c>
      <c r="O228" s="12">
        <f t="shared" si="673"/>
        <v>0</v>
      </c>
      <c r="P228" s="12">
        <f t="shared" si="673"/>
        <v>0</v>
      </c>
      <c r="Q228" s="12">
        <f t="shared" si="673"/>
        <v>0</v>
      </c>
      <c r="R228" s="12">
        <f t="shared" si="515"/>
        <v>10000</v>
      </c>
      <c r="S228" s="12">
        <f t="shared" si="673"/>
        <v>0</v>
      </c>
      <c r="T228" s="12">
        <f t="shared" si="673"/>
        <v>10000</v>
      </c>
      <c r="U228" s="12">
        <f t="shared" si="673"/>
        <v>0</v>
      </c>
      <c r="V228" s="12">
        <f t="shared" si="673"/>
        <v>0</v>
      </c>
      <c r="W228" s="12">
        <f t="shared" si="673"/>
        <v>0</v>
      </c>
      <c r="X228" s="12">
        <f t="shared" si="673"/>
        <v>0</v>
      </c>
      <c r="Y228" s="12">
        <f t="shared" si="673"/>
        <v>0</v>
      </c>
      <c r="Z228" s="12">
        <f t="shared" si="578"/>
        <v>10000</v>
      </c>
      <c r="AA228" s="12">
        <f t="shared" si="671"/>
        <v>0</v>
      </c>
      <c r="AB228" s="12">
        <f t="shared" si="621"/>
        <v>10000</v>
      </c>
      <c r="AC228" s="12">
        <f t="shared" si="622"/>
        <v>0</v>
      </c>
      <c r="AD228" s="12">
        <f t="shared" si="673"/>
        <v>0</v>
      </c>
      <c r="AE228" s="12">
        <f t="shared" si="673"/>
        <v>0</v>
      </c>
      <c r="AF228" s="12">
        <f t="shared" si="673"/>
        <v>0</v>
      </c>
      <c r="AG228" s="12">
        <f t="shared" si="673"/>
        <v>0</v>
      </c>
      <c r="AH228" s="12">
        <f t="shared" si="579"/>
        <v>10000</v>
      </c>
      <c r="AI228" s="12">
        <f t="shared" si="623"/>
        <v>0</v>
      </c>
      <c r="AJ228" s="12">
        <f t="shared" si="624"/>
        <v>10000</v>
      </c>
      <c r="AK228" s="12">
        <f t="shared" si="625"/>
        <v>0</v>
      </c>
      <c r="AL228" s="12">
        <f t="shared" si="673"/>
        <v>0</v>
      </c>
      <c r="AM228" s="12">
        <f t="shared" si="673"/>
        <v>0</v>
      </c>
      <c r="AN228" s="12">
        <f t="shared" si="673"/>
        <v>0</v>
      </c>
      <c r="AO228" s="12">
        <f t="shared" si="673"/>
        <v>0</v>
      </c>
      <c r="AP228" s="12">
        <f t="shared" si="580"/>
        <v>10000</v>
      </c>
      <c r="AQ228" s="12">
        <f t="shared" si="581"/>
        <v>0</v>
      </c>
      <c r="AR228" s="12">
        <f t="shared" si="582"/>
        <v>10000</v>
      </c>
      <c r="AS228" s="12">
        <f t="shared" si="583"/>
        <v>0</v>
      </c>
      <c r="AT228" s="12">
        <f t="shared" si="673"/>
        <v>-10000</v>
      </c>
      <c r="AU228" s="12">
        <f t="shared" si="673"/>
        <v>0</v>
      </c>
      <c r="AV228" s="12">
        <f t="shared" si="673"/>
        <v>-10000</v>
      </c>
      <c r="AW228" s="12">
        <f t="shared" si="673"/>
        <v>0</v>
      </c>
      <c r="AX228" s="12">
        <f t="shared" si="584"/>
        <v>0</v>
      </c>
      <c r="AY228" s="12">
        <f t="shared" si="574"/>
        <v>0</v>
      </c>
      <c r="AZ228" s="12">
        <f t="shared" si="575"/>
        <v>0</v>
      </c>
      <c r="BA228" s="12">
        <f t="shared" si="576"/>
        <v>0</v>
      </c>
      <c r="BB228" s="12">
        <f t="shared" si="610"/>
        <v>0</v>
      </c>
      <c r="BC228" s="12">
        <f t="shared" si="611"/>
        <v>0</v>
      </c>
      <c r="BD228" s="12">
        <v>0</v>
      </c>
      <c r="BE228" s="12">
        <v>0</v>
      </c>
    </row>
    <row r="229" spans="1:57" ht="47.25" x14ac:dyDescent="0.25">
      <c r="A229" s="6" t="s">
        <v>27</v>
      </c>
      <c r="B229" s="37"/>
      <c r="C229" s="37"/>
      <c r="D229" s="37"/>
      <c r="E229" s="9">
        <v>851</v>
      </c>
      <c r="F229" s="11" t="s">
        <v>151</v>
      </c>
      <c r="G229" s="11" t="s">
        <v>61</v>
      </c>
      <c r="H229" s="11" t="s">
        <v>160</v>
      </c>
      <c r="I229" s="11" t="s">
        <v>28</v>
      </c>
      <c r="J229" s="12">
        <f t="shared" ref="J229:AW229" si="674">J230</f>
        <v>10000</v>
      </c>
      <c r="K229" s="12">
        <f t="shared" si="674"/>
        <v>0</v>
      </c>
      <c r="L229" s="12">
        <f t="shared" si="674"/>
        <v>10000</v>
      </c>
      <c r="M229" s="12">
        <f t="shared" si="674"/>
        <v>0</v>
      </c>
      <c r="N229" s="12">
        <f t="shared" si="674"/>
        <v>0</v>
      </c>
      <c r="O229" s="12">
        <f t="shared" si="674"/>
        <v>0</v>
      </c>
      <c r="P229" s="12">
        <f t="shared" si="674"/>
        <v>0</v>
      </c>
      <c r="Q229" s="12">
        <f t="shared" si="674"/>
        <v>0</v>
      </c>
      <c r="R229" s="12">
        <f t="shared" ref="R229:R300" si="675">J229+N229</f>
        <v>10000</v>
      </c>
      <c r="S229" s="12">
        <f t="shared" si="674"/>
        <v>0</v>
      </c>
      <c r="T229" s="12">
        <f t="shared" si="674"/>
        <v>10000</v>
      </c>
      <c r="U229" s="12">
        <f t="shared" si="674"/>
        <v>0</v>
      </c>
      <c r="V229" s="12">
        <f t="shared" si="674"/>
        <v>0</v>
      </c>
      <c r="W229" s="12">
        <f t="shared" si="674"/>
        <v>0</v>
      </c>
      <c r="X229" s="12">
        <f t="shared" si="674"/>
        <v>0</v>
      </c>
      <c r="Y229" s="12">
        <f t="shared" si="674"/>
        <v>0</v>
      </c>
      <c r="Z229" s="12">
        <f t="shared" si="578"/>
        <v>10000</v>
      </c>
      <c r="AA229" s="12">
        <f t="shared" si="671"/>
        <v>0</v>
      </c>
      <c r="AB229" s="12">
        <f t="shared" si="621"/>
        <v>10000</v>
      </c>
      <c r="AC229" s="12">
        <f t="shared" si="622"/>
        <v>0</v>
      </c>
      <c r="AD229" s="12">
        <f t="shared" si="674"/>
        <v>0</v>
      </c>
      <c r="AE229" s="12">
        <f t="shared" si="674"/>
        <v>0</v>
      </c>
      <c r="AF229" s="12">
        <f t="shared" si="674"/>
        <v>0</v>
      </c>
      <c r="AG229" s="12">
        <f t="shared" si="674"/>
        <v>0</v>
      </c>
      <c r="AH229" s="12">
        <f t="shared" si="579"/>
        <v>10000</v>
      </c>
      <c r="AI229" s="12">
        <f t="shared" si="623"/>
        <v>0</v>
      </c>
      <c r="AJ229" s="12">
        <f t="shared" si="624"/>
        <v>10000</v>
      </c>
      <c r="AK229" s="12">
        <f t="shared" si="625"/>
        <v>0</v>
      </c>
      <c r="AL229" s="12">
        <f t="shared" si="674"/>
        <v>0</v>
      </c>
      <c r="AM229" s="12">
        <f t="shared" si="674"/>
        <v>0</v>
      </c>
      <c r="AN229" s="12">
        <f t="shared" si="674"/>
        <v>0</v>
      </c>
      <c r="AO229" s="12">
        <f t="shared" si="674"/>
        <v>0</v>
      </c>
      <c r="AP229" s="12">
        <f t="shared" si="580"/>
        <v>10000</v>
      </c>
      <c r="AQ229" s="12">
        <f t="shared" si="581"/>
        <v>0</v>
      </c>
      <c r="AR229" s="12">
        <f t="shared" si="582"/>
        <v>10000</v>
      </c>
      <c r="AS229" s="12">
        <f t="shared" si="583"/>
        <v>0</v>
      </c>
      <c r="AT229" s="12">
        <f t="shared" si="674"/>
        <v>-10000</v>
      </c>
      <c r="AU229" s="12">
        <f t="shared" si="674"/>
        <v>0</v>
      </c>
      <c r="AV229" s="12">
        <f t="shared" si="674"/>
        <v>-10000</v>
      </c>
      <c r="AW229" s="12">
        <f t="shared" si="674"/>
        <v>0</v>
      </c>
      <c r="AX229" s="12">
        <f t="shared" si="584"/>
        <v>0</v>
      </c>
      <c r="AY229" s="12">
        <f t="shared" si="574"/>
        <v>0</v>
      </c>
      <c r="AZ229" s="12">
        <f t="shared" si="575"/>
        <v>0</v>
      </c>
      <c r="BA229" s="12">
        <f t="shared" si="576"/>
        <v>0</v>
      </c>
      <c r="BB229" s="12">
        <f t="shared" si="610"/>
        <v>0</v>
      </c>
      <c r="BC229" s="12">
        <f t="shared" si="611"/>
        <v>0</v>
      </c>
      <c r="BD229" s="12">
        <v>0</v>
      </c>
      <c r="BE229" s="12">
        <v>0</v>
      </c>
    </row>
    <row r="230" spans="1:57" ht="47.25" x14ac:dyDescent="0.25">
      <c r="A230" s="6" t="s">
        <v>14</v>
      </c>
      <c r="B230" s="37"/>
      <c r="C230" s="37"/>
      <c r="D230" s="37"/>
      <c r="E230" s="9">
        <v>851</v>
      </c>
      <c r="F230" s="11" t="s">
        <v>151</v>
      </c>
      <c r="G230" s="11" t="s">
        <v>61</v>
      </c>
      <c r="H230" s="11" t="s">
        <v>160</v>
      </c>
      <c r="I230" s="11" t="s">
        <v>29</v>
      </c>
      <c r="J230" s="12">
        <v>10000</v>
      </c>
      <c r="K230" s="12"/>
      <c r="L230" s="12">
        <f>J230</f>
        <v>10000</v>
      </c>
      <c r="M230" s="12"/>
      <c r="N230" s="12"/>
      <c r="O230" s="12"/>
      <c r="P230" s="12">
        <f>N230</f>
        <v>0</v>
      </c>
      <c r="Q230" s="12"/>
      <c r="R230" s="12">
        <f t="shared" si="675"/>
        <v>10000</v>
      </c>
      <c r="S230" s="12"/>
      <c r="T230" s="12">
        <f>R230</f>
        <v>10000</v>
      </c>
      <c r="U230" s="12"/>
      <c r="V230" s="12"/>
      <c r="W230" s="12"/>
      <c r="X230" s="12">
        <f>V230</f>
        <v>0</v>
      </c>
      <c r="Y230" s="12"/>
      <c r="Z230" s="12">
        <f t="shared" si="578"/>
        <v>10000</v>
      </c>
      <c r="AA230" s="12">
        <f t="shared" si="671"/>
        <v>0</v>
      </c>
      <c r="AB230" s="12">
        <f t="shared" si="621"/>
        <v>10000</v>
      </c>
      <c r="AC230" s="12">
        <f t="shared" si="622"/>
        <v>0</v>
      </c>
      <c r="AD230" s="12"/>
      <c r="AE230" s="12"/>
      <c r="AF230" s="12">
        <f>AD230</f>
        <v>0</v>
      </c>
      <c r="AG230" s="12"/>
      <c r="AH230" s="12">
        <f t="shared" si="579"/>
        <v>10000</v>
      </c>
      <c r="AI230" s="12">
        <f t="shared" si="623"/>
        <v>0</v>
      </c>
      <c r="AJ230" s="12">
        <f t="shared" si="624"/>
        <v>10000</v>
      </c>
      <c r="AK230" s="12">
        <f t="shared" si="625"/>
        <v>0</v>
      </c>
      <c r="AL230" s="12"/>
      <c r="AM230" s="12"/>
      <c r="AN230" s="12">
        <f>AL230</f>
        <v>0</v>
      </c>
      <c r="AO230" s="12"/>
      <c r="AP230" s="12">
        <f t="shared" si="580"/>
        <v>10000</v>
      </c>
      <c r="AQ230" s="12">
        <f t="shared" si="581"/>
        <v>0</v>
      </c>
      <c r="AR230" s="12">
        <f t="shared" si="582"/>
        <v>10000</v>
      </c>
      <c r="AS230" s="12">
        <f t="shared" si="583"/>
        <v>0</v>
      </c>
      <c r="AT230" s="12">
        <v>-10000</v>
      </c>
      <c r="AU230" s="12"/>
      <c r="AV230" s="12">
        <f>AT230</f>
        <v>-10000</v>
      </c>
      <c r="AW230" s="12"/>
      <c r="AX230" s="12">
        <f t="shared" si="584"/>
        <v>0</v>
      </c>
      <c r="AY230" s="12">
        <f t="shared" si="574"/>
        <v>0</v>
      </c>
      <c r="AZ230" s="12">
        <f t="shared" si="575"/>
        <v>0</v>
      </c>
      <c r="BA230" s="12">
        <f t="shared" si="576"/>
        <v>0</v>
      </c>
      <c r="BB230" s="12">
        <f t="shared" si="610"/>
        <v>0</v>
      </c>
      <c r="BC230" s="12">
        <f t="shared" si="611"/>
        <v>0</v>
      </c>
      <c r="BD230" s="12">
        <v>0</v>
      </c>
      <c r="BE230" s="12">
        <v>0</v>
      </c>
    </row>
    <row r="231" spans="1:57" ht="175.5" customHeight="1" x14ac:dyDescent="0.25">
      <c r="A231" s="31" t="s">
        <v>157</v>
      </c>
      <c r="B231" s="37"/>
      <c r="C231" s="37"/>
      <c r="D231" s="37"/>
      <c r="E231" s="9">
        <v>851</v>
      </c>
      <c r="F231" s="11" t="s">
        <v>151</v>
      </c>
      <c r="G231" s="11" t="s">
        <v>61</v>
      </c>
      <c r="H231" s="11" t="s">
        <v>158</v>
      </c>
      <c r="I231" s="11"/>
      <c r="J231" s="12">
        <f t="shared" ref="J231" si="676">J234+J232</f>
        <v>268000</v>
      </c>
      <c r="K231" s="12">
        <f t="shared" ref="K231:N231" si="677">K234+K232</f>
        <v>0</v>
      </c>
      <c r="L231" s="12">
        <f t="shared" si="677"/>
        <v>0</v>
      </c>
      <c r="M231" s="12">
        <f t="shared" si="677"/>
        <v>268000</v>
      </c>
      <c r="N231" s="12">
        <f t="shared" si="677"/>
        <v>0</v>
      </c>
      <c r="O231" s="12">
        <f t="shared" ref="O231:V231" si="678">O234+O232</f>
        <v>0</v>
      </c>
      <c r="P231" s="12">
        <f t="shared" si="678"/>
        <v>0</v>
      </c>
      <c r="Q231" s="12">
        <f t="shared" si="678"/>
        <v>0</v>
      </c>
      <c r="R231" s="12">
        <f t="shared" si="675"/>
        <v>268000</v>
      </c>
      <c r="S231" s="12">
        <f t="shared" si="678"/>
        <v>0</v>
      </c>
      <c r="T231" s="12">
        <f t="shared" si="678"/>
        <v>0</v>
      </c>
      <c r="U231" s="12">
        <f t="shared" si="678"/>
        <v>268000</v>
      </c>
      <c r="V231" s="12">
        <f t="shared" si="678"/>
        <v>0</v>
      </c>
      <c r="W231" s="12">
        <f t="shared" ref="W231:Y231" si="679">W234+W232</f>
        <v>0</v>
      </c>
      <c r="X231" s="12">
        <f t="shared" si="679"/>
        <v>0</v>
      </c>
      <c r="Y231" s="12">
        <f t="shared" si="679"/>
        <v>0</v>
      </c>
      <c r="Z231" s="12">
        <f t="shared" si="578"/>
        <v>268000</v>
      </c>
      <c r="AA231" s="12">
        <f t="shared" si="671"/>
        <v>0</v>
      </c>
      <c r="AB231" s="12">
        <f t="shared" si="621"/>
        <v>0</v>
      </c>
      <c r="AC231" s="12">
        <f t="shared" si="622"/>
        <v>268000</v>
      </c>
      <c r="AD231" s="12">
        <f t="shared" ref="AD231:AG231" si="680">AD234+AD232</f>
        <v>0</v>
      </c>
      <c r="AE231" s="12">
        <f t="shared" si="680"/>
        <v>0</v>
      </c>
      <c r="AF231" s="12">
        <f t="shared" si="680"/>
        <v>0</v>
      </c>
      <c r="AG231" s="12">
        <f t="shared" si="680"/>
        <v>0</v>
      </c>
      <c r="AH231" s="12">
        <f t="shared" si="579"/>
        <v>268000</v>
      </c>
      <c r="AI231" s="12">
        <f t="shared" si="623"/>
        <v>0</v>
      </c>
      <c r="AJ231" s="12">
        <f t="shared" si="624"/>
        <v>0</v>
      </c>
      <c r="AK231" s="12">
        <f t="shared" si="625"/>
        <v>268000</v>
      </c>
      <c r="AL231" s="12">
        <f t="shared" ref="AL231:AO231" si="681">AL234+AL232</f>
        <v>0</v>
      </c>
      <c r="AM231" s="12">
        <f t="shared" si="681"/>
        <v>0</v>
      </c>
      <c r="AN231" s="12">
        <f t="shared" si="681"/>
        <v>0</v>
      </c>
      <c r="AO231" s="12">
        <f t="shared" si="681"/>
        <v>0</v>
      </c>
      <c r="AP231" s="12">
        <f t="shared" si="580"/>
        <v>268000</v>
      </c>
      <c r="AQ231" s="12">
        <f t="shared" si="581"/>
        <v>0</v>
      </c>
      <c r="AR231" s="12">
        <f t="shared" si="582"/>
        <v>0</v>
      </c>
      <c r="AS231" s="12">
        <f t="shared" si="583"/>
        <v>268000</v>
      </c>
      <c r="AT231" s="12">
        <f t="shared" ref="AT231:AW231" si="682">AT234+AT232</f>
        <v>-37493.050000000003</v>
      </c>
      <c r="AU231" s="12">
        <f t="shared" si="682"/>
        <v>0</v>
      </c>
      <c r="AV231" s="12">
        <f t="shared" si="682"/>
        <v>0</v>
      </c>
      <c r="AW231" s="12">
        <f t="shared" si="682"/>
        <v>-37493.050000000003</v>
      </c>
      <c r="AX231" s="12">
        <f t="shared" si="584"/>
        <v>230506.95</v>
      </c>
      <c r="AY231" s="12">
        <f t="shared" si="574"/>
        <v>0</v>
      </c>
      <c r="AZ231" s="12">
        <f t="shared" si="575"/>
        <v>0</v>
      </c>
      <c r="BA231" s="12">
        <f t="shared" si="576"/>
        <v>230506.95</v>
      </c>
      <c r="BB231" s="12">
        <f t="shared" si="610"/>
        <v>0</v>
      </c>
      <c r="BC231" s="12">
        <f t="shared" si="611"/>
        <v>0</v>
      </c>
      <c r="BD231" s="12">
        <v>0</v>
      </c>
      <c r="BE231" s="12">
        <v>0</v>
      </c>
    </row>
    <row r="232" spans="1:57" ht="110.25" hidden="1" x14ac:dyDescent="0.25">
      <c r="A232" s="4" t="s">
        <v>21</v>
      </c>
      <c r="B232" s="6"/>
      <c r="C232" s="6"/>
      <c r="D232" s="6"/>
      <c r="E232" s="9">
        <v>851</v>
      </c>
      <c r="F232" s="11" t="s">
        <v>151</v>
      </c>
      <c r="G232" s="11" t="s">
        <v>61</v>
      </c>
      <c r="H232" s="11" t="s">
        <v>158</v>
      </c>
      <c r="I232" s="11" t="s">
        <v>23</v>
      </c>
      <c r="J232" s="12">
        <f t="shared" ref="J232:AW232" si="683">J233</f>
        <v>67800</v>
      </c>
      <c r="K232" s="12">
        <f t="shared" si="683"/>
        <v>0</v>
      </c>
      <c r="L232" s="12">
        <f t="shared" si="683"/>
        <v>0</v>
      </c>
      <c r="M232" s="12">
        <f t="shared" si="683"/>
        <v>67800</v>
      </c>
      <c r="N232" s="12">
        <f t="shared" si="683"/>
        <v>0</v>
      </c>
      <c r="O232" s="12">
        <f t="shared" si="683"/>
        <v>0</v>
      </c>
      <c r="P232" s="12">
        <f t="shared" si="683"/>
        <v>0</v>
      </c>
      <c r="Q232" s="12">
        <f t="shared" si="683"/>
        <v>0</v>
      </c>
      <c r="R232" s="12">
        <f t="shared" si="675"/>
        <v>67800</v>
      </c>
      <c r="S232" s="12">
        <f t="shared" si="683"/>
        <v>0</v>
      </c>
      <c r="T232" s="12">
        <f t="shared" si="683"/>
        <v>0</v>
      </c>
      <c r="U232" s="12">
        <f t="shared" si="683"/>
        <v>67800</v>
      </c>
      <c r="V232" s="12">
        <f t="shared" si="683"/>
        <v>0</v>
      </c>
      <c r="W232" s="12">
        <f t="shared" si="683"/>
        <v>0</v>
      </c>
      <c r="X232" s="12">
        <f t="shared" si="683"/>
        <v>0</v>
      </c>
      <c r="Y232" s="12">
        <f t="shared" si="683"/>
        <v>0</v>
      </c>
      <c r="Z232" s="12">
        <f t="shared" si="578"/>
        <v>67800</v>
      </c>
      <c r="AA232" s="12">
        <f t="shared" si="671"/>
        <v>0</v>
      </c>
      <c r="AB232" s="12">
        <f t="shared" si="621"/>
        <v>0</v>
      </c>
      <c r="AC232" s="12">
        <f t="shared" si="622"/>
        <v>67800</v>
      </c>
      <c r="AD232" s="12">
        <f t="shared" si="683"/>
        <v>0</v>
      </c>
      <c r="AE232" s="12">
        <f t="shared" si="683"/>
        <v>0</v>
      </c>
      <c r="AF232" s="12">
        <f t="shared" si="683"/>
        <v>0</v>
      </c>
      <c r="AG232" s="12">
        <f t="shared" si="683"/>
        <v>0</v>
      </c>
      <c r="AH232" s="12">
        <f t="shared" si="579"/>
        <v>67800</v>
      </c>
      <c r="AI232" s="12">
        <f t="shared" si="623"/>
        <v>0</v>
      </c>
      <c r="AJ232" s="12">
        <f t="shared" si="624"/>
        <v>0</v>
      </c>
      <c r="AK232" s="12">
        <f t="shared" si="625"/>
        <v>67800</v>
      </c>
      <c r="AL232" s="12">
        <f t="shared" si="683"/>
        <v>0</v>
      </c>
      <c r="AM232" s="12">
        <f t="shared" si="683"/>
        <v>0</v>
      </c>
      <c r="AN232" s="12">
        <f t="shared" si="683"/>
        <v>0</v>
      </c>
      <c r="AO232" s="12">
        <f t="shared" si="683"/>
        <v>0</v>
      </c>
      <c r="AP232" s="12">
        <f t="shared" si="580"/>
        <v>67800</v>
      </c>
      <c r="AQ232" s="12">
        <f t="shared" si="581"/>
        <v>0</v>
      </c>
      <c r="AR232" s="12">
        <f t="shared" si="582"/>
        <v>0</v>
      </c>
      <c r="AS232" s="12">
        <f t="shared" si="583"/>
        <v>67800</v>
      </c>
      <c r="AT232" s="12">
        <f t="shared" si="683"/>
        <v>0</v>
      </c>
      <c r="AU232" s="12">
        <f t="shared" si="683"/>
        <v>0</v>
      </c>
      <c r="AV232" s="12">
        <f t="shared" si="683"/>
        <v>0</v>
      </c>
      <c r="AW232" s="12">
        <f t="shared" si="683"/>
        <v>0</v>
      </c>
      <c r="AX232" s="12">
        <f t="shared" si="584"/>
        <v>67800</v>
      </c>
      <c r="AY232" s="12">
        <f t="shared" si="574"/>
        <v>0</v>
      </c>
      <c r="AZ232" s="12">
        <f t="shared" si="575"/>
        <v>0</v>
      </c>
      <c r="BA232" s="12">
        <f t="shared" si="576"/>
        <v>67800</v>
      </c>
      <c r="BB232" s="12">
        <f t="shared" si="610"/>
        <v>0</v>
      </c>
      <c r="BC232" s="12">
        <f t="shared" si="611"/>
        <v>0</v>
      </c>
      <c r="BD232" s="12">
        <v>0</v>
      </c>
      <c r="BE232" s="12">
        <v>0</v>
      </c>
    </row>
    <row r="233" spans="1:57" ht="31.5" hidden="1" x14ac:dyDescent="0.25">
      <c r="A233" s="6" t="s">
        <v>12</v>
      </c>
      <c r="B233" s="6"/>
      <c r="C233" s="6"/>
      <c r="D233" s="6"/>
      <c r="E233" s="9">
        <v>851</v>
      </c>
      <c r="F233" s="11" t="s">
        <v>151</v>
      </c>
      <c r="G233" s="11" t="s">
        <v>61</v>
      </c>
      <c r="H233" s="11" t="s">
        <v>158</v>
      </c>
      <c r="I233" s="11" t="s">
        <v>72</v>
      </c>
      <c r="J233" s="12">
        <v>67800</v>
      </c>
      <c r="K233" s="12"/>
      <c r="L233" s="12"/>
      <c r="M233" s="12">
        <f>J233</f>
        <v>67800</v>
      </c>
      <c r="N233" s="12"/>
      <c r="O233" s="12"/>
      <c r="P233" s="12"/>
      <c r="Q233" s="12">
        <f>N233</f>
        <v>0</v>
      </c>
      <c r="R233" s="12">
        <f t="shared" si="675"/>
        <v>67800</v>
      </c>
      <c r="S233" s="12"/>
      <c r="T233" s="12"/>
      <c r="U233" s="12">
        <f>R233</f>
        <v>67800</v>
      </c>
      <c r="V233" s="12"/>
      <c r="W233" s="12"/>
      <c r="X233" s="12"/>
      <c r="Y233" s="12">
        <f>V233</f>
        <v>0</v>
      </c>
      <c r="Z233" s="12">
        <f t="shared" si="578"/>
        <v>67800</v>
      </c>
      <c r="AA233" s="12">
        <f t="shared" si="671"/>
        <v>0</v>
      </c>
      <c r="AB233" s="12">
        <f t="shared" si="621"/>
        <v>0</v>
      </c>
      <c r="AC233" s="12">
        <f t="shared" si="622"/>
        <v>67800</v>
      </c>
      <c r="AD233" s="12"/>
      <c r="AE233" s="12"/>
      <c r="AF233" s="12"/>
      <c r="AG233" s="12">
        <f>AD233</f>
        <v>0</v>
      </c>
      <c r="AH233" s="12">
        <f t="shared" si="579"/>
        <v>67800</v>
      </c>
      <c r="AI233" s="12">
        <f t="shared" si="623"/>
        <v>0</v>
      </c>
      <c r="AJ233" s="12">
        <f t="shared" si="624"/>
        <v>0</v>
      </c>
      <c r="AK233" s="12">
        <f t="shared" si="625"/>
        <v>67800</v>
      </c>
      <c r="AL233" s="12"/>
      <c r="AM233" s="12"/>
      <c r="AN233" s="12"/>
      <c r="AO233" s="12">
        <f>AL233</f>
        <v>0</v>
      </c>
      <c r="AP233" s="12">
        <f t="shared" si="580"/>
        <v>67800</v>
      </c>
      <c r="AQ233" s="12">
        <f t="shared" si="581"/>
        <v>0</v>
      </c>
      <c r="AR233" s="12">
        <f t="shared" si="582"/>
        <v>0</v>
      </c>
      <c r="AS233" s="12">
        <f t="shared" si="583"/>
        <v>67800</v>
      </c>
      <c r="AT233" s="12"/>
      <c r="AU233" s="12"/>
      <c r="AV233" s="12"/>
      <c r="AW233" s="12">
        <f>AT233</f>
        <v>0</v>
      </c>
      <c r="AX233" s="12">
        <f t="shared" si="584"/>
        <v>67800</v>
      </c>
      <c r="AY233" s="12">
        <f t="shared" si="574"/>
        <v>0</v>
      </c>
      <c r="AZ233" s="12">
        <f t="shared" si="575"/>
        <v>0</v>
      </c>
      <c r="BA233" s="12">
        <f t="shared" si="576"/>
        <v>67800</v>
      </c>
      <c r="BB233" s="12">
        <f t="shared" si="610"/>
        <v>0</v>
      </c>
      <c r="BC233" s="12">
        <f t="shared" si="611"/>
        <v>0</v>
      </c>
      <c r="BD233" s="12">
        <v>0</v>
      </c>
      <c r="BE233" s="12">
        <v>0</v>
      </c>
    </row>
    <row r="234" spans="1:57" ht="47.25" x14ac:dyDescent="0.25">
      <c r="A234" s="6" t="s">
        <v>27</v>
      </c>
      <c r="B234" s="37"/>
      <c r="C234" s="37"/>
      <c r="D234" s="37"/>
      <c r="E234" s="9">
        <v>851</v>
      </c>
      <c r="F234" s="11" t="s">
        <v>151</v>
      </c>
      <c r="G234" s="11" t="s">
        <v>61</v>
      </c>
      <c r="H234" s="11" t="s">
        <v>158</v>
      </c>
      <c r="I234" s="11" t="s">
        <v>28</v>
      </c>
      <c r="J234" s="12">
        <f t="shared" ref="J234:AW234" si="684">J235</f>
        <v>200200</v>
      </c>
      <c r="K234" s="12">
        <f t="shared" si="684"/>
        <v>0</v>
      </c>
      <c r="L234" s="12">
        <f t="shared" si="684"/>
        <v>0</v>
      </c>
      <c r="M234" s="12">
        <f t="shared" si="684"/>
        <v>200200</v>
      </c>
      <c r="N234" s="12">
        <f t="shared" si="684"/>
        <v>0</v>
      </c>
      <c r="O234" s="12">
        <f t="shared" si="684"/>
        <v>0</v>
      </c>
      <c r="P234" s="12">
        <f t="shared" si="684"/>
        <v>0</v>
      </c>
      <c r="Q234" s="12">
        <f t="shared" si="684"/>
        <v>0</v>
      </c>
      <c r="R234" s="12">
        <f t="shared" si="675"/>
        <v>200200</v>
      </c>
      <c r="S234" s="12">
        <f t="shared" si="684"/>
        <v>0</v>
      </c>
      <c r="T234" s="12">
        <f t="shared" si="684"/>
        <v>0</v>
      </c>
      <c r="U234" s="12">
        <f t="shared" si="684"/>
        <v>200200</v>
      </c>
      <c r="V234" s="12">
        <f t="shared" si="684"/>
        <v>0</v>
      </c>
      <c r="W234" s="12">
        <f t="shared" si="684"/>
        <v>0</v>
      </c>
      <c r="X234" s="12">
        <f t="shared" si="684"/>
        <v>0</v>
      </c>
      <c r="Y234" s="12">
        <f t="shared" si="684"/>
        <v>0</v>
      </c>
      <c r="Z234" s="12">
        <f t="shared" si="578"/>
        <v>200200</v>
      </c>
      <c r="AA234" s="12">
        <f t="shared" si="671"/>
        <v>0</v>
      </c>
      <c r="AB234" s="12">
        <f t="shared" si="621"/>
        <v>0</v>
      </c>
      <c r="AC234" s="12">
        <f t="shared" si="622"/>
        <v>200200</v>
      </c>
      <c r="AD234" s="12">
        <f t="shared" si="684"/>
        <v>0</v>
      </c>
      <c r="AE234" s="12">
        <f t="shared" si="684"/>
        <v>0</v>
      </c>
      <c r="AF234" s="12">
        <f t="shared" si="684"/>
        <v>0</v>
      </c>
      <c r="AG234" s="12">
        <f t="shared" si="684"/>
        <v>0</v>
      </c>
      <c r="AH234" s="12">
        <f t="shared" si="579"/>
        <v>200200</v>
      </c>
      <c r="AI234" s="12">
        <f t="shared" si="623"/>
        <v>0</v>
      </c>
      <c r="AJ234" s="12">
        <f t="shared" si="624"/>
        <v>0</v>
      </c>
      <c r="AK234" s="12">
        <f t="shared" si="625"/>
        <v>200200</v>
      </c>
      <c r="AL234" s="12">
        <f t="shared" si="684"/>
        <v>0</v>
      </c>
      <c r="AM234" s="12">
        <f t="shared" si="684"/>
        <v>0</v>
      </c>
      <c r="AN234" s="12">
        <f t="shared" si="684"/>
        <v>0</v>
      </c>
      <c r="AO234" s="12">
        <f t="shared" si="684"/>
        <v>0</v>
      </c>
      <c r="AP234" s="12">
        <f t="shared" si="580"/>
        <v>200200</v>
      </c>
      <c r="AQ234" s="12">
        <f t="shared" si="581"/>
        <v>0</v>
      </c>
      <c r="AR234" s="12">
        <f t="shared" si="582"/>
        <v>0</v>
      </c>
      <c r="AS234" s="12">
        <f t="shared" si="583"/>
        <v>200200</v>
      </c>
      <c r="AT234" s="12">
        <f t="shared" si="684"/>
        <v>-37493.050000000003</v>
      </c>
      <c r="AU234" s="12">
        <f t="shared" si="684"/>
        <v>0</v>
      </c>
      <c r="AV234" s="12">
        <f t="shared" si="684"/>
        <v>0</v>
      </c>
      <c r="AW234" s="12">
        <f t="shared" si="684"/>
        <v>-37493.050000000003</v>
      </c>
      <c r="AX234" s="12">
        <f t="shared" si="584"/>
        <v>162706.95000000001</v>
      </c>
      <c r="AY234" s="12">
        <f t="shared" si="574"/>
        <v>0</v>
      </c>
      <c r="AZ234" s="12">
        <f t="shared" si="575"/>
        <v>0</v>
      </c>
      <c r="BA234" s="12">
        <f t="shared" si="576"/>
        <v>162706.95000000001</v>
      </c>
      <c r="BB234" s="12">
        <f t="shared" si="610"/>
        <v>0</v>
      </c>
      <c r="BC234" s="12">
        <f t="shared" si="611"/>
        <v>0</v>
      </c>
      <c r="BD234" s="12">
        <v>0</v>
      </c>
      <c r="BE234" s="12">
        <v>0</v>
      </c>
    </row>
    <row r="235" spans="1:57" ht="47.25" x14ac:dyDescent="0.25">
      <c r="A235" s="6" t="s">
        <v>14</v>
      </c>
      <c r="B235" s="37"/>
      <c r="C235" s="37"/>
      <c r="D235" s="37"/>
      <c r="E235" s="9">
        <v>851</v>
      </c>
      <c r="F235" s="11" t="s">
        <v>151</v>
      </c>
      <c r="G235" s="11" t="s">
        <v>61</v>
      </c>
      <c r="H235" s="11" t="s">
        <v>158</v>
      </c>
      <c r="I235" s="11" t="s">
        <v>29</v>
      </c>
      <c r="J235" s="12">
        <v>200200</v>
      </c>
      <c r="K235" s="12"/>
      <c r="L235" s="12"/>
      <c r="M235" s="12">
        <f t="shared" ref="M235" si="685">J235</f>
        <v>200200</v>
      </c>
      <c r="N235" s="12"/>
      <c r="O235" s="12"/>
      <c r="P235" s="12"/>
      <c r="Q235" s="12">
        <f t="shared" ref="Q235" si="686">N235</f>
        <v>0</v>
      </c>
      <c r="R235" s="12">
        <f t="shared" si="675"/>
        <v>200200</v>
      </c>
      <c r="S235" s="12"/>
      <c r="T235" s="12"/>
      <c r="U235" s="12">
        <f t="shared" ref="U235" si="687">R235</f>
        <v>200200</v>
      </c>
      <c r="V235" s="12"/>
      <c r="W235" s="12"/>
      <c r="X235" s="12"/>
      <c r="Y235" s="12">
        <f t="shared" ref="Y235" si="688">V235</f>
        <v>0</v>
      </c>
      <c r="Z235" s="12">
        <f t="shared" si="578"/>
        <v>200200</v>
      </c>
      <c r="AA235" s="12">
        <f t="shared" si="671"/>
        <v>0</v>
      </c>
      <c r="AB235" s="12">
        <f t="shared" si="621"/>
        <v>0</v>
      </c>
      <c r="AC235" s="12">
        <f t="shared" si="622"/>
        <v>200200</v>
      </c>
      <c r="AD235" s="12"/>
      <c r="AE235" s="12"/>
      <c r="AF235" s="12"/>
      <c r="AG235" s="12">
        <f t="shared" ref="AG235" si="689">AD235</f>
        <v>0</v>
      </c>
      <c r="AH235" s="12">
        <f t="shared" si="579"/>
        <v>200200</v>
      </c>
      <c r="AI235" s="12">
        <f t="shared" si="623"/>
        <v>0</v>
      </c>
      <c r="AJ235" s="12">
        <f t="shared" si="624"/>
        <v>0</v>
      </c>
      <c r="AK235" s="12">
        <f t="shared" si="625"/>
        <v>200200</v>
      </c>
      <c r="AL235" s="12"/>
      <c r="AM235" s="12"/>
      <c r="AN235" s="12"/>
      <c r="AO235" s="12">
        <f t="shared" ref="AO235" si="690">AL235</f>
        <v>0</v>
      </c>
      <c r="AP235" s="12">
        <f t="shared" si="580"/>
        <v>200200</v>
      </c>
      <c r="AQ235" s="12">
        <f t="shared" si="581"/>
        <v>0</v>
      </c>
      <c r="AR235" s="12">
        <f t="shared" si="582"/>
        <v>0</v>
      </c>
      <c r="AS235" s="12">
        <f t="shared" si="583"/>
        <v>200200</v>
      </c>
      <c r="AT235" s="12">
        <v>-37493.050000000003</v>
      </c>
      <c r="AU235" s="12"/>
      <c r="AV235" s="12"/>
      <c r="AW235" s="12">
        <f t="shared" ref="AW235" si="691">AT235</f>
        <v>-37493.050000000003</v>
      </c>
      <c r="AX235" s="12">
        <f t="shared" si="584"/>
        <v>162706.95000000001</v>
      </c>
      <c r="AY235" s="12">
        <f t="shared" si="574"/>
        <v>0</v>
      </c>
      <c r="AZ235" s="12">
        <f t="shared" si="575"/>
        <v>0</v>
      </c>
      <c r="BA235" s="12">
        <f t="shared" si="576"/>
        <v>162706.95000000001</v>
      </c>
      <c r="BB235" s="12">
        <f t="shared" si="610"/>
        <v>0</v>
      </c>
      <c r="BC235" s="12">
        <f t="shared" si="611"/>
        <v>0</v>
      </c>
      <c r="BD235" s="12">
        <v>0</v>
      </c>
      <c r="BE235" s="12">
        <v>0</v>
      </c>
    </row>
    <row r="236" spans="1:57" hidden="1" x14ac:dyDescent="0.25">
      <c r="A236" s="6"/>
      <c r="B236" s="37"/>
      <c r="C236" s="37"/>
      <c r="D236" s="37"/>
      <c r="E236" s="9"/>
      <c r="F236" s="11"/>
      <c r="G236" s="11"/>
      <c r="H236" s="11"/>
      <c r="I236" s="11"/>
      <c r="J236" s="12">
        <f>[1]РУО!M13</f>
        <v>159993603.20999998</v>
      </c>
      <c r="K236" s="12"/>
      <c r="L236" s="12"/>
      <c r="M236" s="12"/>
      <c r="N236" s="12" t="e">
        <f>[1]РУО!Q13</f>
        <v>#REF!</v>
      </c>
      <c r="O236" s="12"/>
      <c r="P236" s="12"/>
      <c r="Q236" s="12"/>
      <c r="R236" s="12" t="e">
        <f t="shared" si="675"/>
        <v>#REF!</v>
      </c>
      <c r="S236" s="12"/>
      <c r="T236" s="12"/>
      <c r="U236" s="12"/>
      <c r="V236" s="12" t="e">
        <f>[1]РУО!Y13</f>
        <v>#REF!</v>
      </c>
      <c r="W236" s="12"/>
      <c r="X236" s="12"/>
      <c r="Y236" s="12"/>
      <c r="Z236" s="12" t="e">
        <f t="shared" si="578"/>
        <v>#REF!</v>
      </c>
      <c r="AA236" s="12">
        <f t="shared" si="671"/>
        <v>0</v>
      </c>
      <c r="AB236" s="12">
        <f t="shared" si="621"/>
        <v>0</v>
      </c>
      <c r="AC236" s="12">
        <f t="shared" si="622"/>
        <v>0</v>
      </c>
      <c r="AD236" s="12" t="e">
        <f>[1]РУО!AG13</f>
        <v>#REF!</v>
      </c>
      <c r="AE236" s="12"/>
      <c r="AF236" s="12"/>
      <c r="AG236" s="12"/>
      <c r="AH236" s="12" t="e">
        <f t="shared" si="579"/>
        <v>#REF!</v>
      </c>
      <c r="AI236" s="12">
        <f t="shared" si="623"/>
        <v>0</v>
      </c>
      <c r="AJ236" s="12">
        <f t="shared" si="624"/>
        <v>0</v>
      </c>
      <c r="AK236" s="12">
        <f t="shared" si="625"/>
        <v>0</v>
      </c>
      <c r="AL236" s="12" t="e">
        <f>[1]РУО!AO13</f>
        <v>#REF!</v>
      </c>
      <c r="AM236" s="12"/>
      <c r="AN236" s="12"/>
      <c r="AO236" s="12"/>
      <c r="AP236" s="12" t="e">
        <f t="shared" si="580"/>
        <v>#REF!</v>
      </c>
      <c r="AQ236" s="12">
        <f t="shared" si="581"/>
        <v>0</v>
      </c>
      <c r="AR236" s="12">
        <f t="shared" si="582"/>
        <v>0</v>
      </c>
      <c r="AS236" s="12">
        <f t="shared" si="583"/>
        <v>0</v>
      </c>
      <c r="AT236" s="12" t="e">
        <f>[1]РУО!AW13</f>
        <v>#REF!</v>
      </c>
      <c r="AU236" s="12"/>
      <c r="AV236" s="12"/>
      <c r="AW236" s="12"/>
      <c r="AX236" s="12" t="e">
        <f t="shared" si="584"/>
        <v>#REF!</v>
      </c>
      <c r="AY236" s="12">
        <f t="shared" si="574"/>
        <v>0</v>
      </c>
      <c r="AZ236" s="12">
        <f t="shared" si="575"/>
        <v>0</v>
      </c>
      <c r="BA236" s="12">
        <f t="shared" si="576"/>
        <v>0</v>
      </c>
      <c r="BB236" s="12" t="e">
        <f t="shared" si="610"/>
        <v>#REF!</v>
      </c>
      <c r="BC236" s="12" t="e">
        <f t="shared" si="611"/>
        <v>#REF!</v>
      </c>
      <c r="BD236" s="12">
        <v>0</v>
      </c>
      <c r="BE236" s="12">
        <v>0</v>
      </c>
    </row>
    <row r="237" spans="1:57" hidden="1" x14ac:dyDescent="0.25">
      <c r="A237" s="6"/>
      <c r="B237" s="37"/>
      <c r="C237" s="37"/>
      <c r="D237" s="37"/>
      <c r="E237" s="9"/>
      <c r="F237" s="11"/>
      <c r="G237" s="11"/>
      <c r="H237" s="11"/>
      <c r="I237" s="11"/>
      <c r="J237" s="12">
        <f t="shared" ref="J237" si="692">J236-J238</f>
        <v>0</v>
      </c>
      <c r="K237" s="12"/>
      <c r="L237" s="12"/>
      <c r="M237" s="12"/>
      <c r="N237" s="12" t="e">
        <f t="shared" ref="N237" si="693">N236-N238</f>
        <v>#REF!</v>
      </c>
      <c r="O237" s="12"/>
      <c r="P237" s="12"/>
      <c r="Q237" s="12"/>
      <c r="R237" s="12" t="e">
        <f t="shared" si="675"/>
        <v>#REF!</v>
      </c>
      <c r="S237" s="12"/>
      <c r="T237" s="12"/>
      <c r="U237" s="12"/>
      <c r="V237" s="12" t="e">
        <f t="shared" ref="V237" si="694">V236-V238</f>
        <v>#REF!</v>
      </c>
      <c r="W237" s="12"/>
      <c r="X237" s="12"/>
      <c r="Y237" s="12"/>
      <c r="Z237" s="12" t="e">
        <f t="shared" si="578"/>
        <v>#REF!</v>
      </c>
      <c r="AA237" s="12">
        <f t="shared" si="671"/>
        <v>0</v>
      </c>
      <c r="AB237" s="12">
        <f t="shared" si="621"/>
        <v>0</v>
      </c>
      <c r="AC237" s="12">
        <f t="shared" si="622"/>
        <v>0</v>
      </c>
      <c r="AD237" s="12" t="e">
        <f t="shared" ref="AD237" si="695">AD236-AD238</f>
        <v>#REF!</v>
      </c>
      <c r="AE237" s="12"/>
      <c r="AF237" s="12"/>
      <c r="AG237" s="12"/>
      <c r="AH237" s="12" t="e">
        <f t="shared" si="579"/>
        <v>#REF!</v>
      </c>
      <c r="AI237" s="12">
        <f t="shared" si="623"/>
        <v>0</v>
      </c>
      <c r="AJ237" s="12">
        <f t="shared" si="624"/>
        <v>0</v>
      </c>
      <c r="AK237" s="12">
        <f t="shared" si="625"/>
        <v>0</v>
      </c>
      <c r="AL237" s="12" t="e">
        <f t="shared" ref="AL237" si="696">AL236-AL238</f>
        <v>#REF!</v>
      </c>
      <c r="AM237" s="12"/>
      <c r="AN237" s="12"/>
      <c r="AO237" s="12"/>
      <c r="AP237" s="12" t="e">
        <f t="shared" si="580"/>
        <v>#REF!</v>
      </c>
      <c r="AQ237" s="12">
        <f t="shared" si="581"/>
        <v>0</v>
      </c>
      <c r="AR237" s="12">
        <f t="shared" si="582"/>
        <v>0</v>
      </c>
      <c r="AS237" s="12">
        <f t="shared" si="583"/>
        <v>0</v>
      </c>
      <c r="AT237" s="12" t="e">
        <f t="shared" ref="AT237" si="697">AT236-AT238</f>
        <v>#REF!</v>
      </c>
      <c r="AU237" s="12"/>
      <c r="AV237" s="12"/>
      <c r="AW237" s="12"/>
      <c r="AX237" s="12" t="e">
        <f t="shared" si="584"/>
        <v>#REF!</v>
      </c>
      <c r="AY237" s="12">
        <f t="shared" si="574"/>
        <v>0</v>
      </c>
      <c r="AZ237" s="12">
        <f t="shared" si="575"/>
        <v>0</v>
      </c>
      <c r="BA237" s="12">
        <f t="shared" si="576"/>
        <v>0</v>
      </c>
      <c r="BB237" s="12" t="e">
        <f t="shared" si="610"/>
        <v>#REF!</v>
      </c>
      <c r="BC237" s="12" t="e">
        <f t="shared" si="611"/>
        <v>#REF!</v>
      </c>
      <c r="BD237" s="12">
        <v>0</v>
      </c>
      <c r="BE237" s="12">
        <v>0</v>
      </c>
    </row>
    <row r="238" spans="1:57" ht="36.75" customHeight="1" x14ac:dyDescent="0.25">
      <c r="A238" s="26" t="s">
        <v>161</v>
      </c>
      <c r="B238" s="13"/>
      <c r="C238" s="13"/>
      <c r="D238" s="13"/>
      <c r="E238" s="13">
        <v>852</v>
      </c>
      <c r="F238" s="10"/>
      <c r="G238" s="10"/>
      <c r="H238" s="10"/>
      <c r="I238" s="11"/>
      <c r="J238" s="29">
        <f t="shared" ref="J238:Q238" si="698">J244+J328</f>
        <v>159993603.21000001</v>
      </c>
      <c r="K238" s="29">
        <f t="shared" si="698"/>
        <v>101816933.21000001</v>
      </c>
      <c r="L238" s="29">
        <f t="shared" si="698"/>
        <v>58176670</v>
      </c>
      <c r="M238" s="29">
        <f t="shared" si="698"/>
        <v>0</v>
      </c>
      <c r="N238" s="29">
        <f t="shared" si="698"/>
        <v>8046356</v>
      </c>
      <c r="O238" s="29">
        <f t="shared" si="698"/>
        <v>0</v>
      </c>
      <c r="P238" s="29">
        <f t="shared" si="698"/>
        <v>8046356</v>
      </c>
      <c r="Q238" s="29">
        <f t="shared" si="698"/>
        <v>0</v>
      </c>
      <c r="R238" s="12">
        <f t="shared" si="675"/>
        <v>168039959.21000001</v>
      </c>
      <c r="S238" s="29">
        <f>S244+S328</f>
        <v>101816933.21000001</v>
      </c>
      <c r="T238" s="29">
        <f>T244+T328</f>
        <v>66223026</v>
      </c>
      <c r="U238" s="29">
        <f>U244+U328</f>
        <v>0</v>
      </c>
      <c r="V238" s="29">
        <f t="shared" ref="V238:Y238" si="699">V244+V328</f>
        <v>10582355.18</v>
      </c>
      <c r="W238" s="29">
        <f t="shared" si="699"/>
        <v>1750596.18</v>
      </c>
      <c r="X238" s="29">
        <f t="shared" si="699"/>
        <v>8831759</v>
      </c>
      <c r="Y238" s="29">
        <f t="shared" si="699"/>
        <v>0</v>
      </c>
      <c r="Z238" s="12">
        <f t="shared" si="578"/>
        <v>178622314.39000002</v>
      </c>
      <c r="AA238" s="12">
        <f t="shared" si="671"/>
        <v>103567529.39000002</v>
      </c>
      <c r="AB238" s="12">
        <f t="shared" si="621"/>
        <v>75054785</v>
      </c>
      <c r="AC238" s="12">
        <f t="shared" si="622"/>
        <v>0</v>
      </c>
      <c r="AD238" s="29">
        <f t="shared" ref="AD238:AG238" si="700">AD244+AD328</f>
        <v>0</v>
      </c>
      <c r="AE238" s="29">
        <f t="shared" si="700"/>
        <v>0</v>
      </c>
      <c r="AF238" s="29">
        <f t="shared" si="700"/>
        <v>0</v>
      </c>
      <c r="AG238" s="29">
        <f t="shared" si="700"/>
        <v>0</v>
      </c>
      <c r="AH238" s="12">
        <f t="shared" si="579"/>
        <v>178622314.39000002</v>
      </c>
      <c r="AI238" s="12">
        <f t="shared" si="623"/>
        <v>103567529.39000002</v>
      </c>
      <c r="AJ238" s="12">
        <f t="shared" si="624"/>
        <v>75054785</v>
      </c>
      <c r="AK238" s="12">
        <f t="shared" si="625"/>
        <v>0</v>
      </c>
      <c r="AL238" s="29">
        <f>AL239+AL244+AL328</f>
        <v>2690100.5</v>
      </c>
      <c r="AM238" s="29">
        <f t="shared" ref="AM238:AS238" si="701">AM239+AM244+AM328</f>
        <v>0</v>
      </c>
      <c r="AN238" s="29">
        <f t="shared" si="701"/>
        <v>2690100.5</v>
      </c>
      <c r="AO238" s="29">
        <f t="shared" si="701"/>
        <v>0</v>
      </c>
      <c r="AP238" s="29">
        <f t="shared" si="701"/>
        <v>181312414.88999999</v>
      </c>
      <c r="AQ238" s="29">
        <f t="shared" si="701"/>
        <v>103567529.39</v>
      </c>
      <c r="AR238" s="29">
        <f t="shared" si="701"/>
        <v>77744885.5</v>
      </c>
      <c r="AS238" s="29">
        <f t="shared" si="701"/>
        <v>0</v>
      </c>
      <c r="AT238" s="29">
        <f>AT239+AT244+AT328</f>
        <v>126907</v>
      </c>
      <c r="AU238" s="29">
        <f t="shared" ref="AU238:BA238" si="702">AU239+AU244+AU328</f>
        <v>1764380</v>
      </c>
      <c r="AV238" s="29">
        <f t="shared" si="702"/>
        <v>-1637473</v>
      </c>
      <c r="AW238" s="29">
        <f t="shared" si="702"/>
        <v>0</v>
      </c>
      <c r="AX238" s="29">
        <f t="shared" si="702"/>
        <v>181439321.88999999</v>
      </c>
      <c r="AY238" s="29">
        <f t="shared" si="702"/>
        <v>105331909.39</v>
      </c>
      <c r="AZ238" s="29">
        <f t="shared" si="702"/>
        <v>76107412.5</v>
      </c>
      <c r="BA238" s="29">
        <f t="shared" si="702"/>
        <v>0</v>
      </c>
      <c r="BB238" s="12">
        <f t="shared" si="610"/>
        <v>-1.4901161193847656E-8</v>
      </c>
      <c r="BC238" s="12">
        <f t="shared" si="611"/>
        <v>0</v>
      </c>
      <c r="BD238" s="12">
        <v>0</v>
      </c>
      <c r="BE238" s="12">
        <v>0</v>
      </c>
    </row>
    <row r="239" spans="1:57" s="30" customFormat="1" hidden="1" x14ac:dyDescent="0.25">
      <c r="A239" s="26" t="s">
        <v>15</v>
      </c>
      <c r="B239" s="13"/>
      <c r="C239" s="13"/>
      <c r="D239" s="13"/>
      <c r="E239" s="13">
        <v>852</v>
      </c>
      <c r="F239" s="38" t="s">
        <v>16</v>
      </c>
      <c r="G239" s="38"/>
      <c r="H239" s="38"/>
      <c r="I239" s="28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9"/>
      <c r="AK239" s="29"/>
      <c r="AL239" s="29">
        <f>AL240</f>
        <v>63663.5</v>
      </c>
      <c r="AM239" s="29">
        <f t="shared" ref="AM239:BA242" si="703">AM240</f>
        <v>0</v>
      </c>
      <c r="AN239" s="29">
        <f t="shared" si="703"/>
        <v>63663.5</v>
      </c>
      <c r="AO239" s="29">
        <f t="shared" si="703"/>
        <v>0</v>
      </c>
      <c r="AP239" s="29">
        <f t="shared" si="703"/>
        <v>63663.5</v>
      </c>
      <c r="AQ239" s="29">
        <f t="shared" si="703"/>
        <v>0</v>
      </c>
      <c r="AR239" s="29">
        <f t="shared" si="703"/>
        <v>63663.5</v>
      </c>
      <c r="AS239" s="29">
        <f t="shared" si="703"/>
        <v>0</v>
      </c>
      <c r="AT239" s="29">
        <f>AT240</f>
        <v>0</v>
      </c>
      <c r="AU239" s="29">
        <f t="shared" si="703"/>
        <v>0</v>
      </c>
      <c r="AV239" s="29">
        <f t="shared" si="703"/>
        <v>0</v>
      </c>
      <c r="AW239" s="29">
        <f t="shared" si="703"/>
        <v>0</v>
      </c>
      <c r="AX239" s="29">
        <f t="shared" si="703"/>
        <v>63663.5</v>
      </c>
      <c r="AY239" s="29">
        <f t="shared" si="703"/>
        <v>0</v>
      </c>
      <c r="AZ239" s="29">
        <f t="shared" si="703"/>
        <v>63663.5</v>
      </c>
      <c r="BA239" s="29">
        <f t="shared" si="703"/>
        <v>0</v>
      </c>
      <c r="BB239" s="12">
        <f t="shared" si="610"/>
        <v>0</v>
      </c>
      <c r="BC239" s="12">
        <f t="shared" si="611"/>
        <v>0</v>
      </c>
      <c r="BD239" s="12">
        <v>0</v>
      </c>
      <c r="BE239" s="12">
        <v>0</v>
      </c>
    </row>
    <row r="240" spans="1:57" s="30" customFormat="1" ht="31.5" hidden="1" x14ac:dyDescent="0.25">
      <c r="A240" s="26" t="s">
        <v>43</v>
      </c>
      <c r="B240" s="13"/>
      <c r="C240" s="13"/>
      <c r="D240" s="13"/>
      <c r="E240" s="13">
        <v>852</v>
      </c>
      <c r="F240" s="38" t="s">
        <v>16</v>
      </c>
      <c r="G240" s="38" t="s">
        <v>44</v>
      </c>
      <c r="H240" s="38"/>
      <c r="I240" s="28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9"/>
      <c r="AK240" s="29"/>
      <c r="AL240" s="29">
        <f>AL241</f>
        <v>63663.5</v>
      </c>
      <c r="AM240" s="29">
        <f t="shared" si="703"/>
        <v>0</v>
      </c>
      <c r="AN240" s="29">
        <f t="shared" si="703"/>
        <v>63663.5</v>
      </c>
      <c r="AO240" s="29">
        <f t="shared" si="703"/>
        <v>0</v>
      </c>
      <c r="AP240" s="29">
        <f t="shared" si="703"/>
        <v>63663.5</v>
      </c>
      <c r="AQ240" s="29">
        <f t="shared" si="703"/>
        <v>0</v>
      </c>
      <c r="AR240" s="29">
        <f t="shared" si="703"/>
        <v>63663.5</v>
      </c>
      <c r="AS240" s="29">
        <f t="shared" si="703"/>
        <v>0</v>
      </c>
      <c r="AT240" s="29">
        <f>AT241</f>
        <v>0</v>
      </c>
      <c r="AU240" s="29">
        <f t="shared" si="703"/>
        <v>0</v>
      </c>
      <c r="AV240" s="29">
        <f t="shared" si="703"/>
        <v>0</v>
      </c>
      <c r="AW240" s="29">
        <f t="shared" si="703"/>
        <v>0</v>
      </c>
      <c r="AX240" s="29">
        <f t="shared" si="703"/>
        <v>63663.5</v>
      </c>
      <c r="AY240" s="29">
        <f t="shared" si="703"/>
        <v>0</v>
      </c>
      <c r="AZ240" s="29">
        <f t="shared" si="703"/>
        <v>63663.5</v>
      </c>
      <c r="BA240" s="29">
        <f t="shared" si="703"/>
        <v>0</v>
      </c>
      <c r="BB240" s="12">
        <f t="shared" si="610"/>
        <v>0</v>
      </c>
      <c r="BC240" s="12">
        <f t="shared" si="611"/>
        <v>0</v>
      </c>
      <c r="BD240" s="12">
        <v>0</v>
      </c>
      <c r="BE240" s="12">
        <v>0</v>
      </c>
    </row>
    <row r="241" spans="1:57" ht="63" hidden="1" x14ac:dyDescent="0.25">
      <c r="A241" s="31" t="s">
        <v>433</v>
      </c>
      <c r="B241" s="13"/>
      <c r="C241" s="13"/>
      <c r="D241" s="13"/>
      <c r="E241" s="9">
        <v>852</v>
      </c>
      <c r="F241" s="10" t="s">
        <v>16</v>
      </c>
      <c r="G241" s="10" t="s">
        <v>44</v>
      </c>
      <c r="H241" s="10" t="s">
        <v>431</v>
      </c>
      <c r="I241" s="11"/>
      <c r="J241" s="29"/>
      <c r="K241" s="29"/>
      <c r="L241" s="29"/>
      <c r="M241" s="29"/>
      <c r="N241" s="29"/>
      <c r="O241" s="29"/>
      <c r="P241" s="29"/>
      <c r="Q241" s="29"/>
      <c r="R241" s="12"/>
      <c r="S241" s="29"/>
      <c r="T241" s="29"/>
      <c r="U241" s="29"/>
      <c r="V241" s="29"/>
      <c r="W241" s="29"/>
      <c r="X241" s="29"/>
      <c r="Y241" s="29"/>
      <c r="Z241" s="12"/>
      <c r="AA241" s="12"/>
      <c r="AB241" s="12"/>
      <c r="AC241" s="12"/>
      <c r="AD241" s="29"/>
      <c r="AE241" s="29"/>
      <c r="AF241" s="29"/>
      <c r="AG241" s="29"/>
      <c r="AH241" s="12"/>
      <c r="AI241" s="12"/>
      <c r="AJ241" s="12"/>
      <c r="AK241" s="12"/>
      <c r="AL241" s="12">
        <f>AL242</f>
        <v>63663.5</v>
      </c>
      <c r="AM241" s="12">
        <f t="shared" si="703"/>
        <v>0</v>
      </c>
      <c r="AN241" s="12">
        <f t="shared" si="703"/>
        <v>63663.5</v>
      </c>
      <c r="AO241" s="12">
        <f t="shared" si="703"/>
        <v>0</v>
      </c>
      <c r="AP241" s="12">
        <f t="shared" si="703"/>
        <v>63663.5</v>
      </c>
      <c r="AQ241" s="12">
        <f t="shared" si="703"/>
        <v>0</v>
      </c>
      <c r="AR241" s="12">
        <f t="shared" si="703"/>
        <v>63663.5</v>
      </c>
      <c r="AS241" s="12">
        <f t="shared" si="703"/>
        <v>0</v>
      </c>
      <c r="AT241" s="12">
        <f>AT242</f>
        <v>0</v>
      </c>
      <c r="AU241" s="12">
        <f t="shared" si="703"/>
        <v>0</v>
      </c>
      <c r="AV241" s="12">
        <f t="shared" si="703"/>
        <v>0</v>
      </c>
      <c r="AW241" s="12">
        <f t="shared" si="703"/>
        <v>0</v>
      </c>
      <c r="AX241" s="12">
        <f t="shared" si="703"/>
        <v>63663.5</v>
      </c>
      <c r="AY241" s="12">
        <f t="shared" si="703"/>
        <v>0</v>
      </c>
      <c r="AZ241" s="12">
        <f t="shared" si="703"/>
        <v>63663.5</v>
      </c>
      <c r="BA241" s="12">
        <f t="shared" si="703"/>
        <v>0</v>
      </c>
      <c r="BB241" s="12">
        <f t="shared" si="610"/>
        <v>0</v>
      </c>
      <c r="BC241" s="12">
        <f t="shared" si="611"/>
        <v>0</v>
      </c>
      <c r="BD241" s="12">
        <v>0</v>
      </c>
      <c r="BE241" s="12">
        <v>0</v>
      </c>
    </row>
    <row r="242" spans="1:57" ht="47.25" hidden="1" x14ac:dyDescent="0.25">
      <c r="A242" s="6" t="s">
        <v>27</v>
      </c>
      <c r="B242" s="13"/>
      <c r="C242" s="13"/>
      <c r="D242" s="13"/>
      <c r="E242" s="9">
        <v>852</v>
      </c>
      <c r="F242" s="10" t="s">
        <v>16</v>
      </c>
      <c r="G242" s="10" t="s">
        <v>44</v>
      </c>
      <c r="H242" s="10" t="s">
        <v>431</v>
      </c>
      <c r="I242" s="11" t="s">
        <v>28</v>
      </c>
      <c r="J242" s="29"/>
      <c r="K242" s="29"/>
      <c r="L242" s="29"/>
      <c r="M242" s="29"/>
      <c r="N242" s="29"/>
      <c r="O242" s="29"/>
      <c r="P242" s="29"/>
      <c r="Q242" s="29"/>
      <c r="R242" s="12"/>
      <c r="S242" s="29"/>
      <c r="T242" s="29"/>
      <c r="U242" s="29"/>
      <c r="V242" s="29"/>
      <c r="W242" s="29"/>
      <c r="X242" s="29"/>
      <c r="Y242" s="29"/>
      <c r="Z242" s="12"/>
      <c r="AA242" s="12"/>
      <c r="AB242" s="12"/>
      <c r="AC242" s="12"/>
      <c r="AD242" s="29"/>
      <c r="AE242" s="29"/>
      <c r="AF242" s="29"/>
      <c r="AG242" s="29"/>
      <c r="AH242" s="12"/>
      <c r="AI242" s="12"/>
      <c r="AJ242" s="12"/>
      <c r="AK242" s="12"/>
      <c r="AL242" s="12">
        <f>AL243</f>
        <v>63663.5</v>
      </c>
      <c r="AM242" s="12">
        <f t="shared" si="703"/>
        <v>0</v>
      </c>
      <c r="AN242" s="12">
        <f t="shared" si="703"/>
        <v>63663.5</v>
      </c>
      <c r="AO242" s="12">
        <f t="shared" si="703"/>
        <v>0</v>
      </c>
      <c r="AP242" s="12">
        <f t="shared" si="703"/>
        <v>63663.5</v>
      </c>
      <c r="AQ242" s="12">
        <f t="shared" si="703"/>
        <v>0</v>
      </c>
      <c r="AR242" s="12">
        <f t="shared" si="703"/>
        <v>63663.5</v>
      </c>
      <c r="AS242" s="12">
        <f t="shared" si="703"/>
        <v>0</v>
      </c>
      <c r="AT242" s="12">
        <f>AT243</f>
        <v>0</v>
      </c>
      <c r="AU242" s="12">
        <f t="shared" si="703"/>
        <v>0</v>
      </c>
      <c r="AV242" s="12">
        <f t="shared" si="703"/>
        <v>0</v>
      </c>
      <c r="AW242" s="12">
        <f t="shared" si="703"/>
        <v>0</v>
      </c>
      <c r="AX242" s="12">
        <f t="shared" si="703"/>
        <v>63663.5</v>
      </c>
      <c r="AY242" s="12">
        <f t="shared" si="703"/>
        <v>0</v>
      </c>
      <c r="AZ242" s="12">
        <f t="shared" si="703"/>
        <v>63663.5</v>
      </c>
      <c r="BA242" s="12">
        <f t="shared" si="703"/>
        <v>0</v>
      </c>
      <c r="BB242" s="12">
        <f t="shared" si="610"/>
        <v>0</v>
      </c>
      <c r="BC242" s="12">
        <f t="shared" si="611"/>
        <v>0</v>
      </c>
      <c r="BD242" s="12">
        <v>0</v>
      </c>
      <c r="BE242" s="12">
        <v>0</v>
      </c>
    </row>
    <row r="243" spans="1:57" ht="47.25" hidden="1" x14ac:dyDescent="0.25">
      <c r="A243" s="6" t="s">
        <v>14</v>
      </c>
      <c r="B243" s="13"/>
      <c r="C243" s="13"/>
      <c r="D243" s="13"/>
      <c r="E243" s="9">
        <v>852</v>
      </c>
      <c r="F243" s="10" t="s">
        <v>16</v>
      </c>
      <c r="G243" s="10" t="s">
        <v>44</v>
      </c>
      <c r="H243" s="10" t="s">
        <v>431</v>
      </c>
      <c r="I243" s="11" t="s">
        <v>29</v>
      </c>
      <c r="J243" s="29"/>
      <c r="K243" s="29"/>
      <c r="L243" s="29"/>
      <c r="M243" s="29"/>
      <c r="N243" s="29"/>
      <c r="O243" s="29"/>
      <c r="P243" s="29"/>
      <c r="Q243" s="29"/>
      <c r="R243" s="12"/>
      <c r="S243" s="29"/>
      <c r="T243" s="29"/>
      <c r="U243" s="29"/>
      <c r="V243" s="29"/>
      <c r="W243" s="29"/>
      <c r="X243" s="29"/>
      <c r="Y243" s="29"/>
      <c r="Z243" s="12"/>
      <c r="AA243" s="12"/>
      <c r="AB243" s="12"/>
      <c r="AC243" s="12"/>
      <c r="AD243" s="29"/>
      <c r="AE243" s="29"/>
      <c r="AF243" s="29"/>
      <c r="AG243" s="29"/>
      <c r="AH243" s="12"/>
      <c r="AI243" s="12"/>
      <c r="AJ243" s="12"/>
      <c r="AK243" s="12"/>
      <c r="AL243" s="12">
        <v>63663.5</v>
      </c>
      <c r="AM243" s="12"/>
      <c r="AN243" s="12">
        <f>AL243</f>
        <v>63663.5</v>
      </c>
      <c r="AO243" s="12"/>
      <c r="AP243" s="12">
        <f>AL243+AH243</f>
        <v>63663.5</v>
      </c>
      <c r="AQ243" s="12"/>
      <c r="AR243" s="12">
        <f>AJ243+AN243</f>
        <v>63663.5</v>
      </c>
      <c r="AS243" s="12"/>
      <c r="AT243" s="12"/>
      <c r="AU243" s="12"/>
      <c r="AV243" s="12">
        <f>AT243</f>
        <v>0</v>
      </c>
      <c r="AW243" s="12"/>
      <c r="AX243" s="12">
        <f>AT243+AP243</f>
        <v>63663.5</v>
      </c>
      <c r="AY243" s="12"/>
      <c r="AZ243" s="12">
        <f>AR243+AV243</f>
        <v>63663.5</v>
      </c>
      <c r="BA243" s="12"/>
      <c r="BB243" s="12">
        <f t="shared" si="610"/>
        <v>0</v>
      </c>
      <c r="BC243" s="12">
        <f t="shared" si="611"/>
        <v>0</v>
      </c>
      <c r="BD243" s="12">
        <v>0</v>
      </c>
      <c r="BE243" s="12">
        <v>0</v>
      </c>
    </row>
    <row r="244" spans="1:57" s="30" customFormat="1" x14ac:dyDescent="0.25">
      <c r="A244" s="26" t="s">
        <v>109</v>
      </c>
      <c r="B244" s="27"/>
      <c r="C244" s="27"/>
      <c r="D244" s="27"/>
      <c r="E244" s="9">
        <v>852</v>
      </c>
      <c r="F244" s="28" t="s">
        <v>110</v>
      </c>
      <c r="G244" s="28"/>
      <c r="H244" s="28"/>
      <c r="I244" s="28"/>
      <c r="J244" s="29">
        <f t="shared" ref="J244:Q244" si="704">J245+J264+J292+J308+J314</f>
        <v>150011290</v>
      </c>
      <c r="K244" s="29">
        <f t="shared" si="704"/>
        <v>91834620</v>
      </c>
      <c r="L244" s="29">
        <f t="shared" si="704"/>
        <v>58176670</v>
      </c>
      <c r="M244" s="29">
        <f t="shared" si="704"/>
        <v>0</v>
      </c>
      <c r="N244" s="29">
        <f t="shared" si="704"/>
        <v>8046356</v>
      </c>
      <c r="O244" s="29">
        <f t="shared" si="704"/>
        <v>0</v>
      </c>
      <c r="P244" s="29">
        <f t="shared" si="704"/>
        <v>8046356</v>
      </c>
      <c r="Q244" s="29">
        <f t="shared" si="704"/>
        <v>0</v>
      </c>
      <c r="R244" s="12">
        <f t="shared" si="675"/>
        <v>158057646</v>
      </c>
      <c r="S244" s="29">
        <f>S245+S264+S292+S308+S314</f>
        <v>91834620</v>
      </c>
      <c r="T244" s="29">
        <f>T245+T264+T292+T308+T314</f>
        <v>66223026</v>
      </c>
      <c r="U244" s="29">
        <f>U245+U264+U292+U308+U314</f>
        <v>0</v>
      </c>
      <c r="V244" s="29">
        <f t="shared" ref="V244:Y244" si="705">V245+V264+V292+V308+V314</f>
        <v>10844976.390000001</v>
      </c>
      <c r="W244" s="29">
        <f t="shared" si="705"/>
        <v>2013217.39</v>
      </c>
      <c r="X244" s="29">
        <f t="shared" si="705"/>
        <v>8831759</v>
      </c>
      <c r="Y244" s="29">
        <f t="shared" si="705"/>
        <v>0</v>
      </c>
      <c r="Z244" s="12">
        <f t="shared" si="578"/>
        <v>168902622.38999999</v>
      </c>
      <c r="AA244" s="12">
        <f t="shared" si="671"/>
        <v>93847837.390000001</v>
      </c>
      <c r="AB244" s="12">
        <f t="shared" si="621"/>
        <v>75054785</v>
      </c>
      <c r="AC244" s="12">
        <f t="shared" si="622"/>
        <v>0</v>
      </c>
      <c r="AD244" s="29">
        <f t="shared" ref="AD244:AG244" si="706">AD245+AD264+AD292+AD308+AD314</f>
        <v>0</v>
      </c>
      <c r="AE244" s="29">
        <f t="shared" si="706"/>
        <v>0</v>
      </c>
      <c r="AF244" s="29">
        <f t="shared" si="706"/>
        <v>0</v>
      </c>
      <c r="AG244" s="29">
        <f t="shared" si="706"/>
        <v>0</v>
      </c>
      <c r="AH244" s="12">
        <f t="shared" si="579"/>
        <v>168902622.38999999</v>
      </c>
      <c r="AI244" s="12">
        <f t="shared" si="623"/>
        <v>93847837.390000001</v>
      </c>
      <c r="AJ244" s="12">
        <f t="shared" si="624"/>
        <v>75054785</v>
      </c>
      <c r="AK244" s="12">
        <f t="shared" si="625"/>
        <v>0</v>
      </c>
      <c r="AL244" s="29">
        <f t="shared" ref="AL244:AO244" si="707">AL245+AL264+AL292+AL308+AL314</f>
        <v>2626437</v>
      </c>
      <c r="AM244" s="29">
        <f t="shared" si="707"/>
        <v>0</v>
      </c>
      <c r="AN244" s="29">
        <f t="shared" si="707"/>
        <v>2626437</v>
      </c>
      <c r="AO244" s="29">
        <f t="shared" si="707"/>
        <v>0</v>
      </c>
      <c r="AP244" s="12">
        <f t="shared" si="580"/>
        <v>171529059.38999999</v>
      </c>
      <c r="AQ244" s="12">
        <f t="shared" si="581"/>
        <v>93847837.390000001</v>
      </c>
      <c r="AR244" s="12">
        <f t="shared" si="582"/>
        <v>77681222</v>
      </c>
      <c r="AS244" s="12">
        <f t="shared" si="583"/>
        <v>0</v>
      </c>
      <c r="AT244" s="29">
        <f t="shared" ref="AT244:AW244" si="708">AT245+AT264+AT292+AT308+AT314</f>
        <v>-1863993</v>
      </c>
      <c r="AU244" s="29">
        <f t="shared" si="708"/>
        <v>-226520</v>
      </c>
      <c r="AV244" s="29">
        <f t="shared" si="708"/>
        <v>-1637473</v>
      </c>
      <c r="AW244" s="29">
        <f t="shared" si="708"/>
        <v>0</v>
      </c>
      <c r="AX244" s="12">
        <f t="shared" ref="AX244:AX251" si="709">AP244+AT244</f>
        <v>169665066.38999999</v>
      </c>
      <c r="AY244" s="12">
        <f t="shared" ref="AY244:AY281" si="710">AQ244+AU244</f>
        <v>93621317.390000001</v>
      </c>
      <c r="AZ244" s="12">
        <f t="shared" ref="AZ244:AZ291" si="711">AR244+AV244</f>
        <v>76043749</v>
      </c>
      <c r="BA244" s="12">
        <f t="shared" ref="BA244:BA291" si="712">AS244+AW244</f>
        <v>0</v>
      </c>
      <c r="BB244" s="12">
        <f t="shared" si="610"/>
        <v>-1.4901161193847656E-8</v>
      </c>
      <c r="BC244" s="12">
        <f t="shared" si="611"/>
        <v>0</v>
      </c>
      <c r="BD244" s="12">
        <v>0</v>
      </c>
      <c r="BE244" s="12">
        <v>0</v>
      </c>
    </row>
    <row r="245" spans="1:57" s="30" customFormat="1" x14ac:dyDescent="0.25">
      <c r="A245" s="26" t="s">
        <v>162</v>
      </c>
      <c r="B245" s="27"/>
      <c r="C245" s="27"/>
      <c r="D245" s="27"/>
      <c r="E245" s="9">
        <v>852</v>
      </c>
      <c r="F245" s="28" t="s">
        <v>110</v>
      </c>
      <c r="G245" s="28" t="s">
        <v>16</v>
      </c>
      <c r="H245" s="28"/>
      <c r="I245" s="28"/>
      <c r="J245" s="29">
        <f t="shared" ref="J245:Q245" si="713">J246+J255+J249+J252+J258+J261</f>
        <v>37208808</v>
      </c>
      <c r="K245" s="29">
        <f t="shared" si="713"/>
        <v>25824158</v>
      </c>
      <c r="L245" s="29">
        <f t="shared" si="713"/>
        <v>11384650</v>
      </c>
      <c r="M245" s="29">
        <f t="shared" si="713"/>
        <v>0</v>
      </c>
      <c r="N245" s="29">
        <f t="shared" si="713"/>
        <v>707571</v>
      </c>
      <c r="O245" s="29">
        <f t="shared" si="713"/>
        <v>0</v>
      </c>
      <c r="P245" s="29">
        <f t="shared" si="713"/>
        <v>707571</v>
      </c>
      <c r="Q245" s="29">
        <f t="shared" si="713"/>
        <v>0</v>
      </c>
      <c r="R245" s="12">
        <f t="shared" si="675"/>
        <v>37916379</v>
      </c>
      <c r="S245" s="29">
        <f>S246+S255+S249+S252+S258+S261</f>
        <v>25824158</v>
      </c>
      <c r="T245" s="29">
        <f>T246+T255+T249+T252+T258+T261</f>
        <v>12092221</v>
      </c>
      <c r="U245" s="29">
        <f>U246+U255+U249+U252+U258+U261</f>
        <v>0</v>
      </c>
      <c r="V245" s="29">
        <f t="shared" ref="V245:Y245" si="714">V246+V255+V249+V252+V258+V261</f>
        <v>1336429</v>
      </c>
      <c r="W245" s="29">
        <f t="shared" si="714"/>
        <v>0</v>
      </c>
      <c r="X245" s="29">
        <f t="shared" si="714"/>
        <v>1336429</v>
      </c>
      <c r="Y245" s="29">
        <f t="shared" si="714"/>
        <v>0</v>
      </c>
      <c r="Z245" s="12">
        <f t="shared" si="578"/>
        <v>39252808</v>
      </c>
      <c r="AA245" s="12">
        <f t="shared" si="671"/>
        <v>25824158</v>
      </c>
      <c r="AB245" s="12">
        <f t="shared" si="621"/>
        <v>13428650</v>
      </c>
      <c r="AC245" s="12">
        <f t="shared" si="622"/>
        <v>0</v>
      </c>
      <c r="AD245" s="29">
        <f t="shared" ref="AD245:AG245" si="715">AD246+AD255+AD249+AD252+AD258+AD261</f>
        <v>0</v>
      </c>
      <c r="AE245" s="29">
        <f t="shared" si="715"/>
        <v>0</v>
      </c>
      <c r="AF245" s="29">
        <f t="shared" si="715"/>
        <v>0</v>
      </c>
      <c r="AG245" s="29">
        <f t="shared" si="715"/>
        <v>0</v>
      </c>
      <c r="AH245" s="12">
        <f t="shared" si="579"/>
        <v>39252808</v>
      </c>
      <c r="AI245" s="12">
        <f t="shared" si="623"/>
        <v>25824158</v>
      </c>
      <c r="AJ245" s="12">
        <f t="shared" si="624"/>
        <v>13428650</v>
      </c>
      <c r="AK245" s="12">
        <f t="shared" si="625"/>
        <v>0</v>
      </c>
      <c r="AL245" s="29">
        <f t="shared" ref="AL245:AO245" si="716">AL246+AL255+AL249+AL252+AL258+AL261</f>
        <v>92555</v>
      </c>
      <c r="AM245" s="29">
        <f t="shared" si="716"/>
        <v>0</v>
      </c>
      <c r="AN245" s="29">
        <f t="shared" si="716"/>
        <v>92555</v>
      </c>
      <c r="AO245" s="29">
        <f t="shared" si="716"/>
        <v>0</v>
      </c>
      <c r="AP245" s="12">
        <f t="shared" si="580"/>
        <v>39345363</v>
      </c>
      <c r="AQ245" s="12">
        <f t="shared" si="581"/>
        <v>25824158</v>
      </c>
      <c r="AR245" s="12">
        <f t="shared" si="582"/>
        <v>13521205</v>
      </c>
      <c r="AS245" s="12">
        <f t="shared" si="583"/>
        <v>0</v>
      </c>
      <c r="AT245" s="29">
        <f t="shared" ref="AT245:AW245" si="717">AT246+AT255+AT249+AT252+AT258+AT261</f>
        <v>-721147</v>
      </c>
      <c r="AU245" s="29">
        <f t="shared" si="717"/>
        <v>-36590</v>
      </c>
      <c r="AV245" s="29">
        <f t="shared" si="717"/>
        <v>-684557</v>
      </c>
      <c r="AW245" s="29">
        <f t="shared" si="717"/>
        <v>0</v>
      </c>
      <c r="AX245" s="12">
        <f t="shared" si="709"/>
        <v>38624216</v>
      </c>
      <c r="AY245" s="12">
        <f t="shared" si="710"/>
        <v>25787568</v>
      </c>
      <c r="AZ245" s="12">
        <f t="shared" si="711"/>
        <v>12836648</v>
      </c>
      <c r="BA245" s="12">
        <f t="shared" si="712"/>
        <v>0</v>
      </c>
      <c r="BB245" s="12">
        <f t="shared" si="610"/>
        <v>0</v>
      </c>
      <c r="BC245" s="12">
        <f t="shared" si="611"/>
        <v>0</v>
      </c>
      <c r="BD245" s="12">
        <v>0</v>
      </c>
      <c r="BE245" s="12">
        <v>0</v>
      </c>
    </row>
    <row r="246" spans="1:57" s="30" customFormat="1" ht="94.5" hidden="1" x14ac:dyDescent="0.25">
      <c r="A246" s="31" t="s">
        <v>167</v>
      </c>
      <c r="B246" s="27"/>
      <c r="C246" s="27"/>
      <c r="D246" s="27"/>
      <c r="E246" s="9">
        <v>852</v>
      </c>
      <c r="F246" s="11" t="s">
        <v>110</v>
      </c>
      <c r="G246" s="11" t="s">
        <v>16</v>
      </c>
      <c r="H246" s="11" t="s">
        <v>168</v>
      </c>
      <c r="I246" s="11"/>
      <c r="J246" s="12">
        <f t="shared" ref="J246:AW247" si="718">J247</f>
        <v>25268978</v>
      </c>
      <c r="K246" s="12">
        <f t="shared" si="718"/>
        <v>25268978</v>
      </c>
      <c r="L246" s="12">
        <f t="shared" si="718"/>
        <v>0</v>
      </c>
      <c r="M246" s="12">
        <f t="shared" si="718"/>
        <v>0</v>
      </c>
      <c r="N246" s="12">
        <f t="shared" si="718"/>
        <v>0</v>
      </c>
      <c r="O246" s="12">
        <f t="shared" si="718"/>
        <v>0</v>
      </c>
      <c r="P246" s="12">
        <f t="shared" si="718"/>
        <v>0</v>
      </c>
      <c r="Q246" s="12">
        <f t="shared" si="718"/>
        <v>0</v>
      </c>
      <c r="R246" s="12">
        <f t="shared" si="675"/>
        <v>25268978</v>
      </c>
      <c r="S246" s="12">
        <f t="shared" si="718"/>
        <v>25268978</v>
      </c>
      <c r="T246" s="12">
        <f t="shared" si="718"/>
        <v>0</v>
      </c>
      <c r="U246" s="12">
        <f t="shared" si="718"/>
        <v>0</v>
      </c>
      <c r="V246" s="12">
        <f t="shared" si="718"/>
        <v>0</v>
      </c>
      <c r="W246" s="12">
        <f t="shared" si="718"/>
        <v>0</v>
      </c>
      <c r="X246" s="12">
        <f t="shared" si="718"/>
        <v>0</v>
      </c>
      <c r="Y246" s="12">
        <f t="shared" si="718"/>
        <v>0</v>
      </c>
      <c r="Z246" s="12">
        <f t="shared" si="578"/>
        <v>25268978</v>
      </c>
      <c r="AA246" s="12">
        <f t="shared" si="671"/>
        <v>25268978</v>
      </c>
      <c r="AB246" s="12">
        <f t="shared" si="621"/>
        <v>0</v>
      </c>
      <c r="AC246" s="12">
        <f t="shared" si="622"/>
        <v>0</v>
      </c>
      <c r="AD246" s="12">
        <f t="shared" si="718"/>
        <v>0</v>
      </c>
      <c r="AE246" s="12">
        <f t="shared" si="718"/>
        <v>0</v>
      </c>
      <c r="AF246" s="12">
        <f t="shared" si="718"/>
        <v>0</v>
      </c>
      <c r="AG246" s="12">
        <f t="shared" si="718"/>
        <v>0</v>
      </c>
      <c r="AH246" s="12">
        <f t="shared" si="579"/>
        <v>25268978</v>
      </c>
      <c r="AI246" s="12">
        <f t="shared" si="623"/>
        <v>25268978</v>
      </c>
      <c r="AJ246" s="12">
        <f t="shared" si="624"/>
        <v>0</v>
      </c>
      <c r="AK246" s="12">
        <f t="shared" si="625"/>
        <v>0</v>
      </c>
      <c r="AL246" s="12">
        <f t="shared" si="718"/>
        <v>0</v>
      </c>
      <c r="AM246" s="12">
        <f t="shared" si="718"/>
        <v>0</v>
      </c>
      <c r="AN246" s="12">
        <f t="shared" si="718"/>
        <v>0</v>
      </c>
      <c r="AO246" s="12">
        <f t="shared" si="718"/>
        <v>0</v>
      </c>
      <c r="AP246" s="12">
        <f t="shared" si="580"/>
        <v>25268978</v>
      </c>
      <c r="AQ246" s="12">
        <f t="shared" si="581"/>
        <v>25268978</v>
      </c>
      <c r="AR246" s="12">
        <f t="shared" si="582"/>
        <v>0</v>
      </c>
      <c r="AS246" s="12">
        <f t="shared" si="583"/>
        <v>0</v>
      </c>
      <c r="AT246" s="12">
        <f t="shared" si="718"/>
        <v>0</v>
      </c>
      <c r="AU246" s="12">
        <f t="shared" si="718"/>
        <v>0</v>
      </c>
      <c r="AV246" s="12">
        <f t="shared" si="718"/>
        <v>0</v>
      </c>
      <c r="AW246" s="12">
        <f t="shared" si="718"/>
        <v>0</v>
      </c>
      <c r="AX246" s="12">
        <f t="shared" si="709"/>
        <v>25268978</v>
      </c>
      <c r="AY246" s="12">
        <f t="shared" si="710"/>
        <v>25268978</v>
      </c>
      <c r="AZ246" s="12">
        <f t="shared" si="711"/>
        <v>0</v>
      </c>
      <c r="BA246" s="12">
        <f t="shared" si="712"/>
        <v>0</v>
      </c>
      <c r="BB246" s="12">
        <f t="shared" si="610"/>
        <v>0</v>
      </c>
      <c r="BC246" s="12">
        <f t="shared" si="611"/>
        <v>0</v>
      </c>
      <c r="BD246" s="12">
        <v>0</v>
      </c>
      <c r="BE246" s="12">
        <v>0</v>
      </c>
    </row>
    <row r="247" spans="1:57" s="30" customFormat="1" ht="63" hidden="1" x14ac:dyDescent="0.25">
      <c r="A247" s="6" t="s">
        <v>58</v>
      </c>
      <c r="B247" s="27"/>
      <c r="C247" s="27"/>
      <c r="D247" s="27"/>
      <c r="E247" s="9">
        <v>852</v>
      </c>
      <c r="F247" s="11" t="s">
        <v>110</v>
      </c>
      <c r="G247" s="11" t="s">
        <v>16</v>
      </c>
      <c r="H247" s="11" t="s">
        <v>168</v>
      </c>
      <c r="I247" s="11" t="s">
        <v>116</v>
      </c>
      <c r="J247" s="12">
        <f t="shared" si="718"/>
        <v>25268978</v>
      </c>
      <c r="K247" s="12">
        <f t="shared" si="718"/>
        <v>25268978</v>
      </c>
      <c r="L247" s="12">
        <f t="shared" si="718"/>
        <v>0</v>
      </c>
      <c r="M247" s="12">
        <f t="shared" si="718"/>
        <v>0</v>
      </c>
      <c r="N247" s="12">
        <f t="shared" si="718"/>
        <v>0</v>
      </c>
      <c r="O247" s="12">
        <f t="shared" si="718"/>
        <v>0</v>
      </c>
      <c r="P247" s="12">
        <f t="shared" si="718"/>
        <v>0</v>
      </c>
      <c r="Q247" s="12">
        <f t="shared" si="718"/>
        <v>0</v>
      </c>
      <c r="R247" s="12">
        <f t="shared" si="675"/>
        <v>25268978</v>
      </c>
      <c r="S247" s="12">
        <f t="shared" si="718"/>
        <v>25268978</v>
      </c>
      <c r="T247" s="12">
        <f t="shared" si="718"/>
        <v>0</v>
      </c>
      <c r="U247" s="12">
        <f t="shared" si="718"/>
        <v>0</v>
      </c>
      <c r="V247" s="12">
        <f t="shared" si="718"/>
        <v>0</v>
      </c>
      <c r="W247" s="12">
        <f t="shared" si="718"/>
        <v>0</v>
      </c>
      <c r="X247" s="12">
        <f t="shared" si="718"/>
        <v>0</v>
      </c>
      <c r="Y247" s="12">
        <f t="shared" si="718"/>
        <v>0</v>
      </c>
      <c r="Z247" s="12">
        <f t="shared" si="578"/>
        <v>25268978</v>
      </c>
      <c r="AA247" s="12">
        <f t="shared" si="671"/>
        <v>25268978</v>
      </c>
      <c r="AB247" s="12">
        <f t="shared" si="621"/>
        <v>0</v>
      </c>
      <c r="AC247" s="12">
        <f t="shared" si="622"/>
        <v>0</v>
      </c>
      <c r="AD247" s="12">
        <f t="shared" si="718"/>
        <v>0</v>
      </c>
      <c r="AE247" s="12">
        <f t="shared" si="718"/>
        <v>0</v>
      </c>
      <c r="AF247" s="12">
        <f t="shared" si="718"/>
        <v>0</v>
      </c>
      <c r="AG247" s="12">
        <f t="shared" si="718"/>
        <v>0</v>
      </c>
      <c r="AH247" s="12">
        <f t="shared" si="579"/>
        <v>25268978</v>
      </c>
      <c r="AI247" s="12">
        <f t="shared" si="623"/>
        <v>25268978</v>
      </c>
      <c r="AJ247" s="12">
        <f t="shared" si="624"/>
        <v>0</v>
      </c>
      <c r="AK247" s="12">
        <f t="shared" si="625"/>
        <v>0</v>
      </c>
      <c r="AL247" s="12">
        <f t="shared" si="718"/>
        <v>0</v>
      </c>
      <c r="AM247" s="12">
        <f t="shared" si="718"/>
        <v>0</v>
      </c>
      <c r="AN247" s="12">
        <f t="shared" si="718"/>
        <v>0</v>
      </c>
      <c r="AO247" s="12">
        <f t="shared" si="718"/>
        <v>0</v>
      </c>
      <c r="AP247" s="12">
        <f t="shared" si="580"/>
        <v>25268978</v>
      </c>
      <c r="AQ247" s="12">
        <f t="shared" si="581"/>
        <v>25268978</v>
      </c>
      <c r="AR247" s="12">
        <f t="shared" si="582"/>
        <v>0</v>
      </c>
      <c r="AS247" s="12">
        <f t="shared" si="583"/>
        <v>0</v>
      </c>
      <c r="AT247" s="12">
        <f t="shared" si="718"/>
        <v>0</v>
      </c>
      <c r="AU247" s="12">
        <f t="shared" si="718"/>
        <v>0</v>
      </c>
      <c r="AV247" s="12">
        <f t="shared" si="718"/>
        <v>0</v>
      </c>
      <c r="AW247" s="12">
        <f t="shared" si="718"/>
        <v>0</v>
      </c>
      <c r="AX247" s="12">
        <f t="shared" si="709"/>
        <v>25268978</v>
      </c>
      <c r="AY247" s="12">
        <f t="shared" si="710"/>
        <v>25268978</v>
      </c>
      <c r="AZ247" s="12">
        <f t="shared" si="711"/>
        <v>0</v>
      </c>
      <c r="BA247" s="12">
        <f t="shared" si="712"/>
        <v>0</v>
      </c>
      <c r="BB247" s="12">
        <f t="shared" si="610"/>
        <v>0</v>
      </c>
      <c r="BC247" s="12">
        <f t="shared" si="611"/>
        <v>0</v>
      </c>
      <c r="BD247" s="12">
        <v>0</v>
      </c>
      <c r="BE247" s="12">
        <v>0</v>
      </c>
    </row>
    <row r="248" spans="1:57" s="30" customFormat="1" hidden="1" x14ac:dyDescent="0.25">
      <c r="A248" s="6" t="s">
        <v>117</v>
      </c>
      <c r="B248" s="6"/>
      <c r="C248" s="6"/>
      <c r="D248" s="6"/>
      <c r="E248" s="9">
        <v>852</v>
      </c>
      <c r="F248" s="11" t="s">
        <v>110</v>
      </c>
      <c r="G248" s="11" t="s">
        <v>16</v>
      </c>
      <c r="H248" s="11" t="s">
        <v>168</v>
      </c>
      <c r="I248" s="11" t="s">
        <v>118</v>
      </c>
      <c r="J248" s="12">
        <v>25268978</v>
      </c>
      <c r="K248" s="12">
        <f>J248</f>
        <v>25268978</v>
      </c>
      <c r="L248" s="12"/>
      <c r="M248" s="12"/>
      <c r="N248" s="12"/>
      <c r="O248" s="12">
        <f>N248</f>
        <v>0</v>
      </c>
      <c r="P248" s="12"/>
      <c r="Q248" s="12"/>
      <c r="R248" s="12">
        <f t="shared" si="675"/>
        <v>25268978</v>
      </c>
      <c r="S248" s="12">
        <f>R248</f>
        <v>25268978</v>
      </c>
      <c r="T248" s="12"/>
      <c r="U248" s="12"/>
      <c r="V248" s="12"/>
      <c r="W248" s="12">
        <f>V248</f>
        <v>0</v>
      </c>
      <c r="X248" s="12"/>
      <c r="Y248" s="12"/>
      <c r="Z248" s="12">
        <f t="shared" si="578"/>
        <v>25268978</v>
      </c>
      <c r="AA248" s="12">
        <f t="shared" si="671"/>
        <v>25268978</v>
      </c>
      <c r="AB248" s="12">
        <f t="shared" si="621"/>
        <v>0</v>
      </c>
      <c r="AC248" s="12">
        <f t="shared" si="622"/>
        <v>0</v>
      </c>
      <c r="AD248" s="12"/>
      <c r="AE248" s="12">
        <f>AD248</f>
        <v>0</v>
      </c>
      <c r="AF248" s="12"/>
      <c r="AG248" s="12"/>
      <c r="AH248" s="12">
        <f t="shared" si="579"/>
        <v>25268978</v>
      </c>
      <c r="AI248" s="12">
        <f t="shared" si="623"/>
        <v>25268978</v>
      </c>
      <c r="AJ248" s="12">
        <f t="shared" si="624"/>
        <v>0</v>
      </c>
      <c r="AK248" s="12">
        <f t="shared" si="625"/>
        <v>0</v>
      </c>
      <c r="AL248" s="12"/>
      <c r="AM248" s="12">
        <f>AL248</f>
        <v>0</v>
      </c>
      <c r="AN248" s="12"/>
      <c r="AO248" s="12"/>
      <c r="AP248" s="12">
        <f t="shared" si="580"/>
        <v>25268978</v>
      </c>
      <c r="AQ248" s="12">
        <f t="shared" si="581"/>
        <v>25268978</v>
      </c>
      <c r="AR248" s="12">
        <f t="shared" si="582"/>
        <v>0</v>
      </c>
      <c r="AS248" s="12">
        <f t="shared" si="583"/>
        <v>0</v>
      </c>
      <c r="AT248" s="12"/>
      <c r="AU248" s="12">
        <f>AT248</f>
        <v>0</v>
      </c>
      <c r="AV248" s="12"/>
      <c r="AW248" s="12"/>
      <c r="AX248" s="12">
        <f t="shared" si="709"/>
        <v>25268978</v>
      </c>
      <c r="AY248" s="12">
        <f t="shared" si="710"/>
        <v>25268978</v>
      </c>
      <c r="AZ248" s="12">
        <f t="shared" si="711"/>
        <v>0</v>
      </c>
      <c r="BA248" s="12">
        <f t="shared" si="712"/>
        <v>0</v>
      </c>
      <c r="BB248" s="12">
        <f t="shared" si="610"/>
        <v>0</v>
      </c>
      <c r="BC248" s="12">
        <f t="shared" si="611"/>
        <v>0</v>
      </c>
      <c r="BD248" s="12">
        <v>0</v>
      </c>
      <c r="BE248" s="12">
        <v>0</v>
      </c>
    </row>
    <row r="249" spans="1:57" s="16" customFormat="1" ht="31.5" x14ac:dyDescent="0.25">
      <c r="A249" s="31" t="s">
        <v>163</v>
      </c>
      <c r="B249" s="6"/>
      <c r="C249" s="6"/>
      <c r="D249" s="4"/>
      <c r="E249" s="9">
        <v>852</v>
      </c>
      <c r="F249" s="10" t="s">
        <v>110</v>
      </c>
      <c r="G249" s="10" t="s">
        <v>16</v>
      </c>
      <c r="H249" s="10" t="s">
        <v>164</v>
      </c>
      <c r="I249" s="10"/>
      <c r="J249" s="12">
        <f t="shared" ref="J249:AW250" si="719">J250</f>
        <v>8163400</v>
      </c>
      <c r="K249" s="12">
        <f t="shared" si="719"/>
        <v>0</v>
      </c>
      <c r="L249" s="12">
        <f t="shared" si="719"/>
        <v>8163400</v>
      </c>
      <c r="M249" s="12">
        <f t="shared" si="719"/>
        <v>0</v>
      </c>
      <c r="N249" s="12">
        <f t="shared" si="719"/>
        <v>0</v>
      </c>
      <c r="O249" s="12">
        <f t="shared" si="719"/>
        <v>0</v>
      </c>
      <c r="P249" s="12">
        <f t="shared" si="719"/>
        <v>0</v>
      </c>
      <c r="Q249" s="12">
        <f t="shared" si="719"/>
        <v>0</v>
      </c>
      <c r="R249" s="12">
        <f t="shared" si="675"/>
        <v>8163400</v>
      </c>
      <c r="S249" s="12">
        <f t="shared" si="719"/>
        <v>0</v>
      </c>
      <c r="T249" s="12">
        <f t="shared" si="719"/>
        <v>8163400</v>
      </c>
      <c r="U249" s="12">
        <f t="shared" si="719"/>
        <v>0</v>
      </c>
      <c r="V249" s="12">
        <f t="shared" si="719"/>
        <v>0</v>
      </c>
      <c r="W249" s="12">
        <f t="shared" si="719"/>
        <v>0</v>
      </c>
      <c r="X249" s="12">
        <f t="shared" si="719"/>
        <v>0</v>
      </c>
      <c r="Y249" s="12">
        <f t="shared" si="719"/>
        <v>0</v>
      </c>
      <c r="Z249" s="12">
        <f t="shared" si="578"/>
        <v>8163400</v>
      </c>
      <c r="AA249" s="12">
        <f t="shared" si="671"/>
        <v>0</v>
      </c>
      <c r="AB249" s="12">
        <f t="shared" si="621"/>
        <v>8163400</v>
      </c>
      <c r="AC249" s="12">
        <f t="shared" si="622"/>
        <v>0</v>
      </c>
      <c r="AD249" s="12">
        <f t="shared" si="719"/>
        <v>0</v>
      </c>
      <c r="AE249" s="12">
        <f t="shared" si="719"/>
        <v>0</v>
      </c>
      <c r="AF249" s="12">
        <f t="shared" si="719"/>
        <v>0</v>
      </c>
      <c r="AG249" s="12">
        <f t="shared" si="719"/>
        <v>0</v>
      </c>
      <c r="AH249" s="12">
        <f t="shared" si="579"/>
        <v>8163400</v>
      </c>
      <c r="AI249" s="12">
        <f t="shared" si="623"/>
        <v>0</v>
      </c>
      <c r="AJ249" s="12">
        <f t="shared" si="624"/>
        <v>8163400</v>
      </c>
      <c r="AK249" s="12">
        <f t="shared" si="625"/>
        <v>0</v>
      </c>
      <c r="AL249" s="12">
        <f t="shared" si="719"/>
        <v>0</v>
      </c>
      <c r="AM249" s="12">
        <f t="shared" si="719"/>
        <v>0</v>
      </c>
      <c r="AN249" s="12">
        <f t="shared" si="719"/>
        <v>0</v>
      </c>
      <c r="AO249" s="12">
        <f t="shared" si="719"/>
        <v>0</v>
      </c>
      <c r="AP249" s="12">
        <f t="shared" si="580"/>
        <v>8163400</v>
      </c>
      <c r="AQ249" s="12">
        <f t="shared" si="581"/>
        <v>0</v>
      </c>
      <c r="AR249" s="12">
        <f t="shared" si="582"/>
        <v>8163400</v>
      </c>
      <c r="AS249" s="12">
        <f t="shared" si="583"/>
        <v>0</v>
      </c>
      <c r="AT249" s="12">
        <f t="shared" si="719"/>
        <v>-178031</v>
      </c>
      <c r="AU249" s="12">
        <f t="shared" si="719"/>
        <v>0</v>
      </c>
      <c r="AV249" s="12">
        <f t="shared" si="719"/>
        <v>-178031</v>
      </c>
      <c r="AW249" s="12">
        <f t="shared" si="719"/>
        <v>0</v>
      </c>
      <c r="AX249" s="12">
        <f t="shared" si="709"/>
        <v>7985369</v>
      </c>
      <c r="AY249" s="12">
        <f t="shared" si="710"/>
        <v>0</v>
      </c>
      <c r="AZ249" s="12">
        <f t="shared" si="711"/>
        <v>7985369</v>
      </c>
      <c r="BA249" s="12">
        <f t="shared" si="712"/>
        <v>0</v>
      </c>
      <c r="BB249" s="12">
        <f t="shared" si="610"/>
        <v>0</v>
      </c>
      <c r="BC249" s="12">
        <f t="shared" si="611"/>
        <v>0</v>
      </c>
      <c r="BD249" s="12">
        <v>0</v>
      </c>
      <c r="BE249" s="12">
        <v>0</v>
      </c>
    </row>
    <row r="250" spans="1:57" s="16" customFormat="1" ht="48.75" customHeight="1" x14ac:dyDescent="0.25">
      <c r="A250" s="6" t="s">
        <v>58</v>
      </c>
      <c r="B250" s="6"/>
      <c r="C250" s="6"/>
      <c r="D250" s="6"/>
      <c r="E250" s="9">
        <v>852</v>
      </c>
      <c r="F250" s="10" t="s">
        <v>110</v>
      </c>
      <c r="G250" s="10" t="s">
        <v>16</v>
      </c>
      <c r="H250" s="10" t="s">
        <v>164</v>
      </c>
      <c r="I250" s="10" t="s">
        <v>116</v>
      </c>
      <c r="J250" s="12">
        <f t="shared" si="719"/>
        <v>8163400</v>
      </c>
      <c r="K250" s="12">
        <f t="shared" si="719"/>
        <v>0</v>
      </c>
      <c r="L250" s="12">
        <f t="shared" si="719"/>
        <v>8163400</v>
      </c>
      <c r="M250" s="12">
        <f t="shared" si="719"/>
        <v>0</v>
      </c>
      <c r="N250" s="12">
        <f t="shared" si="719"/>
        <v>0</v>
      </c>
      <c r="O250" s="12">
        <f t="shared" si="719"/>
        <v>0</v>
      </c>
      <c r="P250" s="12">
        <f t="shared" si="719"/>
        <v>0</v>
      </c>
      <c r="Q250" s="12">
        <f t="shared" si="719"/>
        <v>0</v>
      </c>
      <c r="R250" s="12">
        <f t="shared" si="675"/>
        <v>8163400</v>
      </c>
      <c r="S250" s="12">
        <f t="shared" si="719"/>
        <v>0</v>
      </c>
      <c r="T250" s="12">
        <f t="shared" si="719"/>
        <v>8163400</v>
      </c>
      <c r="U250" s="12">
        <f t="shared" si="719"/>
        <v>0</v>
      </c>
      <c r="V250" s="12">
        <f t="shared" si="719"/>
        <v>0</v>
      </c>
      <c r="W250" s="12">
        <f t="shared" si="719"/>
        <v>0</v>
      </c>
      <c r="X250" s="12">
        <f t="shared" si="719"/>
        <v>0</v>
      </c>
      <c r="Y250" s="12">
        <f t="shared" si="719"/>
        <v>0</v>
      </c>
      <c r="Z250" s="12">
        <f t="shared" si="578"/>
        <v>8163400</v>
      </c>
      <c r="AA250" s="12">
        <f t="shared" si="671"/>
        <v>0</v>
      </c>
      <c r="AB250" s="12">
        <f t="shared" si="621"/>
        <v>8163400</v>
      </c>
      <c r="AC250" s="12">
        <f t="shared" si="622"/>
        <v>0</v>
      </c>
      <c r="AD250" s="12">
        <f t="shared" si="719"/>
        <v>0</v>
      </c>
      <c r="AE250" s="12">
        <f t="shared" si="719"/>
        <v>0</v>
      </c>
      <c r="AF250" s="12">
        <f t="shared" si="719"/>
        <v>0</v>
      </c>
      <c r="AG250" s="12">
        <f t="shared" si="719"/>
        <v>0</v>
      </c>
      <c r="AH250" s="12">
        <f t="shared" si="579"/>
        <v>8163400</v>
      </c>
      <c r="AI250" s="12">
        <f t="shared" si="623"/>
        <v>0</v>
      </c>
      <c r="AJ250" s="12">
        <f t="shared" si="624"/>
        <v>8163400</v>
      </c>
      <c r="AK250" s="12">
        <f t="shared" si="625"/>
        <v>0</v>
      </c>
      <c r="AL250" s="12">
        <f t="shared" si="719"/>
        <v>0</v>
      </c>
      <c r="AM250" s="12">
        <f t="shared" si="719"/>
        <v>0</v>
      </c>
      <c r="AN250" s="12">
        <f t="shared" si="719"/>
        <v>0</v>
      </c>
      <c r="AO250" s="12">
        <f t="shared" si="719"/>
        <v>0</v>
      </c>
      <c r="AP250" s="12">
        <f t="shared" si="580"/>
        <v>8163400</v>
      </c>
      <c r="AQ250" s="12">
        <f t="shared" si="581"/>
        <v>0</v>
      </c>
      <c r="AR250" s="12">
        <f t="shared" si="582"/>
        <v>8163400</v>
      </c>
      <c r="AS250" s="12">
        <f t="shared" si="583"/>
        <v>0</v>
      </c>
      <c r="AT250" s="12">
        <f t="shared" si="719"/>
        <v>-178031</v>
      </c>
      <c r="AU250" s="12">
        <f t="shared" si="719"/>
        <v>0</v>
      </c>
      <c r="AV250" s="12">
        <f t="shared" si="719"/>
        <v>-178031</v>
      </c>
      <c r="AW250" s="12">
        <f t="shared" si="719"/>
        <v>0</v>
      </c>
      <c r="AX250" s="12">
        <f t="shared" si="709"/>
        <v>7985369</v>
      </c>
      <c r="AY250" s="12">
        <f t="shared" si="710"/>
        <v>0</v>
      </c>
      <c r="AZ250" s="12">
        <f t="shared" si="711"/>
        <v>7985369</v>
      </c>
      <c r="BA250" s="12">
        <f t="shared" si="712"/>
        <v>0</v>
      </c>
      <c r="BB250" s="12">
        <f t="shared" si="610"/>
        <v>0</v>
      </c>
      <c r="BC250" s="12">
        <f t="shared" si="611"/>
        <v>0</v>
      </c>
      <c r="BD250" s="12">
        <v>0</v>
      </c>
      <c r="BE250" s="12">
        <v>0</v>
      </c>
    </row>
    <row r="251" spans="1:57" s="16" customFormat="1" ht="19.5" customHeight="1" x14ac:dyDescent="0.25">
      <c r="A251" s="6" t="s">
        <v>117</v>
      </c>
      <c r="B251" s="6"/>
      <c r="C251" s="6"/>
      <c r="D251" s="6"/>
      <c r="E251" s="9">
        <v>852</v>
      </c>
      <c r="F251" s="10" t="s">
        <v>110</v>
      </c>
      <c r="G251" s="10" t="s">
        <v>16</v>
      </c>
      <c r="H251" s="10" t="s">
        <v>164</v>
      </c>
      <c r="I251" s="11" t="s">
        <v>118</v>
      </c>
      <c r="J251" s="12">
        <v>8163400</v>
      </c>
      <c r="K251" s="12"/>
      <c r="L251" s="12">
        <f>J251</f>
        <v>8163400</v>
      </c>
      <c r="M251" s="12"/>
      <c r="N251" s="12"/>
      <c r="O251" s="12"/>
      <c r="P251" s="12">
        <f>N251</f>
        <v>0</v>
      </c>
      <c r="Q251" s="12"/>
      <c r="R251" s="12">
        <f t="shared" si="675"/>
        <v>8163400</v>
      </c>
      <c r="S251" s="12"/>
      <c r="T251" s="12">
        <f>R251</f>
        <v>8163400</v>
      </c>
      <c r="U251" s="12"/>
      <c r="V251" s="12"/>
      <c r="W251" s="12"/>
      <c r="X251" s="12">
        <f>V251</f>
        <v>0</v>
      </c>
      <c r="Y251" s="12"/>
      <c r="Z251" s="12">
        <f t="shared" si="578"/>
        <v>8163400</v>
      </c>
      <c r="AA251" s="12">
        <f t="shared" si="671"/>
        <v>0</v>
      </c>
      <c r="AB251" s="12">
        <f t="shared" si="621"/>
        <v>8163400</v>
      </c>
      <c r="AC251" s="12">
        <f t="shared" si="622"/>
        <v>0</v>
      </c>
      <c r="AD251" s="12"/>
      <c r="AE251" s="12"/>
      <c r="AF251" s="12">
        <f>AD251</f>
        <v>0</v>
      </c>
      <c r="AG251" s="12"/>
      <c r="AH251" s="12">
        <f t="shared" si="579"/>
        <v>8163400</v>
      </c>
      <c r="AI251" s="12">
        <f t="shared" si="623"/>
        <v>0</v>
      </c>
      <c r="AJ251" s="12">
        <f t="shared" si="624"/>
        <v>8163400</v>
      </c>
      <c r="AK251" s="12">
        <f t="shared" si="625"/>
        <v>0</v>
      </c>
      <c r="AL251" s="12"/>
      <c r="AM251" s="12"/>
      <c r="AN251" s="12">
        <f>AL251</f>
        <v>0</v>
      </c>
      <c r="AO251" s="12"/>
      <c r="AP251" s="12">
        <f t="shared" si="580"/>
        <v>8163400</v>
      </c>
      <c r="AQ251" s="12">
        <f t="shared" si="581"/>
        <v>0</v>
      </c>
      <c r="AR251" s="12">
        <f t="shared" si="582"/>
        <v>8163400</v>
      </c>
      <c r="AS251" s="12">
        <f t="shared" si="583"/>
        <v>0</v>
      </c>
      <c r="AT251" s="12">
        <f>-178031</f>
        <v>-178031</v>
      </c>
      <c r="AU251" s="12"/>
      <c r="AV251" s="12">
        <f>AT251</f>
        <v>-178031</v>
      </c>
      <c r="AW251" s="12"/>
      <c r="AX251" s="12">
        <f t="shared" si="709"/>
        <v>7985369</v>
      </c>
      <c r="AY251" s="12">
        <f t="shared" si="710"/>
        <v>0</v>
      </c>
      <c r="AZ251" s="12">
        <f t="shared" si="711"/>
        <v>7985369</v>
      </c>
      <c r="BA251" s="12">
        <f t="shared" si="712"/>
        <v>0</v>
      </c>
      <c r="BB251" s="12">
        <f t="shared" si="610"/>
        <v>0</v>
      </c>
      <c r="BC251" s="12">
        <f t="shared" si="611"/>
        <v>0</v>
      </c>
      <c r="BD251" s="12">
        <v>0</v>
      </c>
      <c r="BE251" s="12">
        <v>0</v>
      </c>
    </row>
    <row r="252" spans="1:57" s="30" customFormat="1" ht="19.5" customHeight="1" x14ac:dyDescent="0.25">
      <c r="A252" s="31" t="s">
        <v>169</v>
      </c>
      <c r="B252" s="27"/>
      <c r="C252" s="27"/>
      <c r="D252" s="27"/>
      <c r="E252" s="9">
        <v>852</v>
      </c>
      <c r="F252" s="11" t="s">
        <v>110</v>
      </c>
      <c r="G252" s="11" t="s">
        <v>16</v>
      </c>
      <c r="H252" s="11" t="s">
        <v>170</v>
      </c>
      <c r="I252" s="11"/>
      <c r="J252" s="12">
        <f>J253</f>
        <v>0</v>
      </c>
      <c r="K252" s="12">
        <f t="shared" ref="K252:Y253" si="720">K253</f>
        <v>0</v>
      </c>
      <c r="L252" s="12">
        <f t="shared" si="720"/>
        <v>0</v>
      </c>
      <c r="M252" s="12">
        <f t="shared" si="720"/>
        <v>0</v>
      </c>
      <c r="N252" s="12">
        <f>N253</f>
        <v>654161</v>
      </c>
      <c r="O252" s="12">
        <f t="shared" si="720"/>
        <v>0</v>
      </c>
      <c r="P252" s="12">
        <f t="shared" si="720"/>
        <v>654161</v>
      </c>
      <c r="Q252" s="12">
        <f t="shared" si="720"/>
        <v>0</v>
      </c>
      <c r="R252" s="12">
        <f>J252+N252</f>
        <v>654161</v>
      </c>
      <c r="S252" s="12">
        <f t="shared" si="720"/>
        <v>0</v>
      </c>
      <c r="T252" s="12">
        <f t="shared" si="720"/>
        <v>654161</v>
      </c>
      <c r="U252" s="12">
        <f t="shared" si="720"/>
        <v>0</v>
      </c>
      <c r="V252" s="12">
        <f>V253</f>
        <v>1336429</v>
      </c>
      <c r="W252" s="12">
        <f t="shared" si="720"/>
        <v>0</v>
      </c>
      <c r="X252" s="12">
        <f t="shared" si="720"/>
        <v>1336429</v>
      </c>
      <c r="Y252" s="12">
        <f t="shared" si="720"/>
        <v>0</v>
      </c>
      <c r="Z252" s="12">
        <f>R252+V252</f>
        <v>1990590</v>
      </c>
      <c r="AA252" s="12">
        <f t="shared" si="671"/>
        <v>0</v>
      </c>
      <c r="AB252" s="12">
        <f t="shared" si="621"/>
        <v>1990590</v>
      </c>
      <c r="AC252" s="12">
        <f t="shared" si="622"/>
        <v>0</v>
      </c>
      <c r="AD252" s="12">
        <f>AD253</f>
        <v>0</v>
      </c>
      <c r="AE252" s="12">
        <f t="shared" ref="AE252:AG253" si="721">AE253</f>
        <v>0</v>
      </c>
      <c r="AF252" s="12">
        <f t="shared" si="721"/>
        <v>0</v>
      </c>
      <c r="AG252" s="12">
        <f t="shared" si="721"/>
        <v>0</v>
      </c>
      <c r="AH252" s="12">
        <f>Z252+AD252</f>
        <v>1990590</v>
      </c>
      <c r="AI252" s="12">
        <f t="shared" si="623"/>
        <v>0</v>
      </c>
      <c r="AJ252" s="12">
        <f t="shared" si="624"/>
        <v>1990590</v>
      </c>
      <c r="AK252" s="12">
        <f t="shared" si="625"/>
        <v>0</v>
      </c>
      <c r="AL252" s="12">
        <f>AL253</f>
        <v>92555</v>
      </c>
      <c r="AM252" s="12">
        <f t="shared" ref="AM252:AO253" si="722">AM253</f>
        <v>0</v>
      </c>
      <c r="AN252" s="12">
        <f t="shared" si="722"/>
        <v>92555</v>
      </c>
      <c r="AO252" s="12">
        <f t="shared" si="722"/>
        <v>0</v>
      </c>
      <c r="AP252" s="12">
        <f>AH252+AL252</f>
        <v>2083145</v>
      </c>
      <c r="AQ252" s="12">
        <f t="shared" si="581"/>
        <v>0</v>
      </c>
      <c r="AR252" s="12">
        <f t="shared" si="582"/>
        <v>2083145</v>
      </c>
      <c r="AS252" s="12">
        <f t="shared" si="583"/>
        <v>0</v>
      </c>
      <c r="AT252" s="12">
        <f>AT253</f>
        <v>-181330</v>
      </c>
      <c r="AU252" s="12">
        <f t="shared" ref="AU252:AW253" si="723">AU253</f>
        <v>0</v>
      </c>
      <c r="AV252" s="12">
        <f t="shared" si="723"/>
        <v>-181330</v>
      </c>
      <c r="AW252" s="12">
        <f t="shared" si="723"/>
        <v>0</v>
      </c>
      <c r="AX252" s="12">
        <f>AP252+AT252</f>
        <v>1901815</v>
      </c>
      <c r="AY252" s="12">
        <f t="shared" si="710"/>
        <v>0</v>
      </c>
      <c r="AZ252" s="12">
        <f t="shared" si="711"/>
        <v>1901815</v>
      </c>
      <c r="BA252" s="12">
        <f t="shared" si="712"/>
        <v>0</v>
      </c>
      <c r="BB252" s="12">
        <f t="shared" si="610"/>
        <v>0</v>
      </c>
      <c r="BC252" s="12">
        <f t="shared" si="611"/>
        <v>0</v>
      </c>
      <c r="BD252" s="12">
        <v>0</v>
      </c>
      <c r="BE252" s="12">
        <v>0</v>
      </c>
    </row>
    <row r="253" spans="1:57" s="30" customFormat="1" ht="48.75" customHeight="1" x14ac:dyDescent="0.25">
      <c r="A253" s="6" t="s">
        <v>58</v>
      </c>
      <c r="B253" s="27"/>
      <c r="C253" s="27"/>
      <c r="D253" s="27"/>
      <c r="E253" s="9">
        <v>852</v>
      </c>
      <c r="F253" s="11" t="s">
        <v>110</v>
      </c>
      <c r="G253" s="11" t="s">
        <v>16</v>
      </c>
      <c r="H253" s="11" t="s">
        <v>170</v>
      </c>
      <c r="I253" s="11" t="s">
        <v>116</v>
      </c>
      <c r="J253" s="12">
        <f>J254</f>
        <v>0</v>
      </c>
      <c r="K253" s="12">
        <f t="shared" si="720"/>
        <v>0</v>
      </c>
      <c r="L253" s="12">
        <f t="shared" si="720"/>
        <v>0</v>
      </c>
      <c r="M253" s="12">
        <f t="shared" si="720"/>
        <v>0</v>
      </c>
      <c r="N253" s="12">
        <f>N254</f>
        <v>654161</v>
      </c>
      <c r="O253" s="12">
        <f t="shared" si="720"/>
        <v>0</v>
      </c>
      <c r="P253" s="12">
        <f t="shared" si="720"/>
        <v>654161</v>
      </c>
      <c r="Q253" s="12">
        <f t="shared" si="720"/>
        <v>0</v>
      </c>
      <c r="R253" s="12">
        <f>J253+N253</f>
        <v>654161</v>
      </c>
      <c r="S253" s="12">
        <f t="shared" si="720"/>
        <v>0</v>
      </c>
      <c r="T253" s="12">
        <f t="shared" si="720"/>
        <v>654161</v>
      </c>
      <c r="U253" s="12">
        <f t="shared" si="720"/>
        <v>0</v>
      </c>
      <c r="V253" s="12">
        <f>V254</f>
        <v>1336429</v>
      </c>
      <c r="W253" s="12">
        <f t="shared" ref="W253:Y253" si="724">W254</f>
        <v>0</v>
      </c>
      <c r="X253" s="12">
        <f t="shared" si="724"/>
        <v>1336429</v>
      </c>
      <c r="Y253" s="12">
        <f t="shared" si="724"/>
        <v>0</v>
      </c>
      <c r="Z253" s="12">
        <f>R253+V253</f>
        <v>1990590</v>
      </c>
      <c r="AA253" s="12">
        <f t="shared" si="671"/>
        <v>0</v>
      </c>
      <c r="AB253" s="12">
        <f t="shared" si="621"/>
        <v>1990590</v>
      </c>
      <c r="AC253" s="12">
        <f t="shared" si="622"/>
        <v>0</v>
      </c>
      <c r="AD253" s="12">
        <f>AD254</f>
        <v>0</v>
      </c>
      <c r="AE253" s="12">
        <f t="shared" si="721"/>
        <v>0</v>
      </c>
      <c r="AF253" s="12">
        <f t="shared" si="721"/>
        <v>0</v>
      </c>
      <c r="AG253" s="12">
        <f t="shared" si="721"/>
        <v>0</v>
      </c>
      <c r="AH253" s="12">
        <f>Z253+AD253</f>
        <v>1990590</v>
      </c>
      <c r="AI253" s="12">
        <f t="shared" si="623"/>
        <v>0</v>
      </c>
      <c r="AJ253" s="12">
        <f t="shared" si="624"/>
        <v>1990590</v>
      </c>
      <c r="AK253" s="12">
        <f t="shared" si="625"/>
        <v>0</v>
      </c>
      <c r="AL253" s="12">
        <f>AL254</f>
        <v>92555</v>
      </c>
      <c r="AM253" s="12">
        <f t="shared" si="722"/>
        <v>0</v>
      </c>
      <c r="AN253" s="12">
        <f t="shared" si="722"/>
        <v>92555</v>
      </c>
      <c r="AO253" s="12">
        <f t="shared" si="722"/>
        <v>0</v>
      </c>
      <c r="AP253" s="12">
        <f>AH253+AL253</f>
        <v>2083145</v>
      </c>
      <c r="AQ253" s="12">
        <f t="shared" si="581"/>
        <v>0</v>
      </c>
      <c r="AR253" s="12">
        <f t="shared" si="582"/>
        <v>2083145</v>
      </c>
      <c r="AS253" s="12">
        <f t="shared" si="583"/>
        <v>0</v>
      </c>
      <c r="AT253" s="12">
        <f>AT254</f>
        <v>-181330</v>
      </c>
      <c r="AU253" s="12">
        <f t="shared" si="723"/>
        <v>0</v>
      </c>
      <c r="AV253" s="12">
        <f t="shared" si="723"/>
        <v>-181330</v>
      </c>
      <c r="AW253" s="12">
        <f t="shared" si="723"/>
        <v>0</v>
      </c>
      <c r="AX253" s="12">
        <f>AP253+AT253</f>
        <v>1901815</v>
      </c>
      <c r="AY253" s="12">
        <f t="shared" si="710"/>
        <v>0</v>
      </c>
      <c r="AZ253" s="12">
        <f t="shared" si="711"/>
        <v>1901815</v>
      </c>
      <c r="BA253" s="12">
        <f t="shared" si="712"/>
        <v>0</v>
      </c>
      <c r="BB253" s="12">
        <f t="shared" si="610"/>
        <v>0</v>
      </c>
      <c r="BC253" s="12">
        <f t="shared" si="611"/>
        <v>0</v>
      </c>
      <c r="BD253" s="12">
        <v>0</v>
      </c>
      <c r="BE253" s="12">
        <v>0</v>
      </c>
    </row>
    <row r="254" spans="1:57" s="30" customFormat="1" ht="20.25" customHeight="1" x14ac:dyDescent="0.25">
      <c r="A254" s="6" t="s">
        <v>117</v>
      </c>
      <c r="B254" s="6"/>
      <c r="C254" s="6"/>
      <c r="D254" s="6"/>
      <c r="E254" s="9">
        <v>852</v>
      </c>
      <c r="F254" s="11" t="s">
        <v>110</v>
      </c>
      <c r="G254" s="11" t="s">
        <v>16</v>
      </c>
      <c r="H254" s="11" t="s">
        <v>170</v>
      </c>
      <c r="I254" s="11" t="s">
        <v>118</v>
      </c>
      <c r="J254" s="12"/>
      <c r="K254" s="12"/>
      <c r="L254" s="12">
        <f>J254</f>
        <v>0</v>
      </c>
      <c r="M254" s="12"/>
      <c r="N254" s="12">
        <v>654161</v>
      </c>
      <c r="O254" s="12"/>
      <c r="P254" s="12">
        <f t="shared" ref="P254" si="725">N254</f>
        <v>654161</v>
      </c>
      <c r="Q254" s="12"/>
      <c r="R254" s="12">
        <f>J254+N254</f>
        <v>654161</v>
      </c>
      <c r="S254" s="12"/>
      <c r="T254" s="12">
        <f t="shared" ref="T254" si="726">R254</f>
        <v>654161</v>
      </c>
      <c r="U254" s="12"/>
      <c r="V254" s="12">
        <f>1336442-13</f>
        <v>1336429</v>
      </c>
      <c r="W254" s="12"/>
      <c r="X254" s="12">
        <f t="shared" ref="X254" si="727">V254</f>
        <v>1336429</v>
      </c>
      <c r="Y254" s="12"/>
      <c r="Z254" s="12">
        <f>R254+V254</f>
        <v>1990590</v>
      </c>
      <c r="AA254" s="12">
        <f t="shared" si="671"/>
        <v>0</v>
      </c>
      <c r="AB254" s="12">
        <f t="shared" si="621"/>
        <v>1990590</v>
      </c>
      <c r="AC254" s="12">
        <f t="shared" si="622"/>
        <v>0</v>
      </c>
      <c r="AD254" s="12"/>
      <c r="AE254" s="12"/>
      <c r="AF254" s="12">
        <f t="shared" ref="AF254" si="728">AD254</f>
        <v>0</v>
      </c>
      <c r="AG254" s="12"/>
      <c r="AH254" s="12">
        <f>Z254+AD254</f>
        <v>1990590</v>
      </c>
      <c r="AI254" s="12">
        <f t="shared" si="623"/>
        <v>0</v>
      </c>
      <c r="AJ254" s="12">
        <f t="shared" si="624"/>
        <v>1990590</v>
      </c>
      <c r="AK254" s="12">
        <f t="shared" si="625"/>
        <v>0</v>
      </c>
      <c r="AL254" s="12">
        <v>92555</v>
      </c>
      <c r="AM254" s="12"/>
      <c r="AN254" s="12">
        <f t="shared" ref="AN254" si="729">AL254</f>
        <v>92555</v>
      </c>
      <c r="AO254" s="12"/>
      <c r="AP254" s="12">
        <f>AH254+AL254</f>
        <v>2083145</v>
      </c>
      <c r="AQ254" s="12">
        <f t="shared" si="581"/>
        <v>0</v>
      </c>
      <c r="AR254" s="12">
        <f t="shared" si="582"/>
        <v>2083145</v>
      </c>
      <c r="AS254" s="12">
        <f t="shared" si="583"/>
        <v>0</v>
      </c>
      <c r="AT254" s="12">
        <v>-181330</v>
      </c>
      <c r="AU254" s="12"/>
      <c r="AV254" s="12">
        <f t="shared" ref="AV254" si="730">AT254</f>
        <v>-181330</v>
      </c>
      <c r="AW254" s="12"/>
      <c r="AX254" s="12">
        <f>AP254+AT254</f>
        <v>1901815</v>
      </c>
      <c r="AY254" s="12">
        <f t="shared" si="710"/>
        <v>0</v>
      </c>
      <c r="AZ254" s="12">
        <f t="shared" si="711"/>
        <v>1901815</v>
      </c>
      <c r="BA254" s="12">
        <f t="shared" si="712"/>
        <v>0</v>
      </c>
      <c r="BB254" s="12">
        <f t="shared" si="610"/>
        <v>0</v>
      </c>
      <c r="BC254" s="12">
        <f t="shared" si="611"/>
        <v>0</v>
      </c>
      <c r="BD254" s="12">
        <v>0</v>
      </c>
      <c r="BE254" s="12">
        <v>0</v>
      </c>
    </row>
    <row r="255" spans="1:57" ht="31.5" x14ac:dyDescent="0.25">
      <c r="A255" s="31" t="s">
        <v>165</v>
      </c>
      <c r="B255" s="6"/>
      <c r="C255" s="6"/>
      <c r="D255" s="6"/>
      <c r="E255" s="9">
        <v>852</v>
      </c>
      <c r="F255" s="10" t="s">
        <v>110</v>
      </c>
      <c r="G255" s="10" t="s">
        <v>16</v>
      </c>
      <c r="H255" s="10" t="s">
        <v>166</v>
      </c>
      <c r="I255" s="10"/>
      <c r="J255" s="12">
        <f t="shared" ref="J255:AW256" si="731">J256</f>
        <v>3211200</v>
      </c>
      <c r="K255" s="12">
        <f t="shared" si="731"/>
        <v>0</v>
      </c>
      <c r="L255" s="12">
        <f t="shared" si="731"/>
        <v>3211200</v>
      </c>
      <c r="M255" s="12">
        <f t="shared" si="731"/>
        <v>0</v>
      </c>
      <c r="N255" s="12">
        <f t="shared" si="731"/>
        <v>0</v>
      </c>
      <c r="O255" s="12">
        <f t="shared" si="731"/>
        <v>0</v>
      </c>
      <c r="P255" s="12">
        <f t="shared" si="731"/>
        <v>0</v>
      </c>
      <c r="Q255" s="12">
        <f t="shared" si="731"/>
        <v>0</v>
      </c>
      <c r="R255" s="12">
        <f t="shared" si="675"/>
        <v>3211200</v>
      </c>
      <c r="S255" s="12">
        <f t="shared" si="731"/>
        <v>0</v>
      </c>
      <c r="T255" s="12">
        <f t="shared" si="731"/>
        <v>3211200</v>
      </c>
      <c r="U255" s="12">
        <f t="shared" si="731"/>
        <v>0</v>
      </c>
      <c r="V255" s="12">
        <f t="shared" si="731"/>
        <v>0</v>
      </c>
      <c r="W255" s="12">
        <f t="shared" si="731"/>
        <v>0</v>
      </c>
      <c r="X255" s="12">
        <f t="shared" si="731"/>
        <v>0</v>
      </c>
      <c r="Y255" s="12">
        <f t="shared" si="731"/>
        <v>0</v>
      </c>
      <c r="Z255" s="12">
        <f t="shared" ref="Z255:Z263" si="732">R255+V255</f>
        <v>3211200</v>
      </c>
      <c r="AA255" s="12">
        <f t="shared" si="671"/>
        <v>0</v>
      </c>
      <c r="AB255" s="12">
        <f t="shared" si="621"/>
        <v>3211200</v>
      </c>
      <c r="AC255" s="12">
        <f t="shared" si="622"/>
        <v>0</v>
      </c>
      <c r="AD255" s="12">
        <f t="shared" si="731"/>
        <v>0</v>
      </c>
      <c r="AE255" s="12">
        <f t="shared" si="731"/>
        <v>0</v>
      </c>
      <c r="AF255" s="12">
        <f t="shared" si="731"/>
        <v>0</v>
      </c>
      <c r="AG255" s="12">
        <f t="shared" si="731"/>
        <v>0</v>
      </c>
      <c r="AH255" s="12">
        <f t="shared" ref="AH255:AH263" si="733">Z255+AD255</f>
        <v>3211200</v>
      </c>
      <c r="AI255" s="12">
        <f t="shared" si="623"/>
        <v>0</v>
      </c>
      <c r="AJ255" s="12">
        <f t="shared" si="624"/>
        <v>3211200</v>
      </c>
      <c r="AK255" s="12">
        <f t="shared" si="625"/>
        <v>0</v>
      </c>
      <c r="AL255" s="12">
        <f t="shared" si="731"/>
        <v>0</v>
      </c>
      <c r="AM255" s="12">
        <f t="shared" si="731"/>
        <v>0</v>
      </c>
      <c r="AN255" s="12">
        <f t="shared" si="731"/>
        <v>0</v>
      </c>
      <c r="AO255" s="12">
        <f t="shared" si="731"/>
        <v>0</v>
      </c>
      <c r="AP255" s="12">
        <f t="shared" ref="AP255:AP263" si="734">AH255+AL255</f>
        <v>3211200</v>
      </c>
      <c r="AQ255" s="12">
        <f t="shared" si="581"/>
        <v>0</v>
      </c>
      <c r="AR255" s="12">
        <f t="shared" si="582"/>
        <v>3211200</v>
      </c>
      <c r="AS255" s="12">
        <f t="shared" si="583"/>
        <v>0</v>
      </c>
      <c r="AT255" s="12">
        <f t="shared" si="731"/>
        <v>-325186</v>
      </c>
      <c r="AU255" s="12">
        <f t="shared" si="731"/>
        <v>0</v>
      </c>
      <c r="AV255" s="12">
        <f t="shared" si="731"/>
        <v>-325186</v>
      </c>
      <c r="AW255" s="12">
        <f t="shared" si="731"/>
        <v>0</v>
      </c>
      <c r="AX255" s="12">
        <f t="shared" ref="AX255:AX263" si="735">AP255+AT255</f>
        <v>2886014</v>
      </c>
      <c r="AY255" s="12">
        <f t="shared" si="710"/>
        <v>0</v>
      </c>
      <c r="AZ255" s="12">
        <f t="shared" si="711"/>
        <v>2886014</v>
      </c>
      <c r="BA255" s="12">
        <f t="shared" si="712"/>
        <v>0</v>
      </c>
      <c r="BB255" s="12">
        <f t="shared" si="610"/>
        <v>0</v>
      </c>
      <c r="BC255" s="12">
        <f t="shared" si="611"/>
        <v>0</v>
      </c>
      <c r="BD255" s="12">
        <v>0</v>
      </c>
      <c r="BE255" s="12">
        <v>0</v>
      </c>
    </row>
    <row r="256" spans="1:57" ht="47.25" customHeight="1" x14ac:dyDescent="0.25">
      <c r="A256" s="6" t="s">
        <v>58</v>
      </c>
      <c r="B256" s="6"/>
      <c r="C256" s="6"/>
      <c r="D256" s="6"/>
      <c r="E256" s="9">
        <v>852</v>
      </c>
      <c r="F256" s="10" t="s">
        <v>110</v>
      </c>
      <c r="G256" s="10" t="s">
        <v>16</v>
      </c>
      <c r="H256" s="10" t="s">
        <v>166</v>
      </c>
      <c r="I256" s="10" t="s">
        <v>116</v>
      </c>
      <c r="J256" s="12">
        <f t="shared" si="731"/>
        <v>3211200</v>
      </c>
      <c r="K256" s="12">
        <f t="shared" si="731"/>
        <v>0</v>
      </c>
      <c r="L256" s="12">
        <f t="shared" si="731"/>
        <v>3211200</v>
      </c>
      <c r="M256" s="12">
        <f t="shared" si="731"/>
        <v>0</v>
      </c>
      <c r="N256" s="12">
        <f t="shared" si="731"/>
        <v>0</v>
      </c>
      <c r="O256" s="12">
        <f t="shared" si="731"/>
        <v>0</v>
      </c>
      <c r="P256" s="12">
        <f t="shared" si="731"/>
        <v>0</v>
      </c>
      <c r="Q256" s="12">
        <f t="shared" si="731"/>
        <v>0</v>
      </c>
      <c r="R256" s="12">
        <f t="shared" si="675"/>
        <v>3211200</v>
      </c>
      <c r="S256" s="12">
        <f t="shared" si="731"/>
        <v>0</v>
      </c>
      <c r="T256" s="12">
        <f t="shared" si="731"/>
        <v>3211200</v>
      </c>
      <c r="U256" s="12">
        <f t="shared" si="731"/>
        <v>0</v>
      </c>
      <c r="V256" s="12">
        <f t="shared" si="731"/>
        <v>0</v>
      </c>
      <c r="W256" s="12">
        <f t="shared" si="731"/>
        <v>0</v>
      </c>
      <c r="X256" s="12">
        <f t="shared" si="731"/>
        <v>0</v>
      </c>
      <c r="Y256" s="12">
        <f t="shared" si="731"/>
        <v>0</v>
      </c>
      <c r="Z256" s="12">
        <f t="shared" si="732"/>
        <v>3211200</v>
      </c>
      <c r="AA256" s="12">
        <f t="shared" si="671"/>
        <v>0</v>
      </c>
      <c r="AB256" s="12">
        <f t="shared" si="621"/>
        <v>3211200</v>
      </c>
      <c r="AC256" s="12">
        <f t="shared" si="622"/>
        <v>0</v>
      </c>
      <c r="AD256" s="12">
        <f t="shared" si="731"/>
        <v>0</v>
      </c>
      <c r="AE256" s="12">
        <f t="shared" si="731"/>
        <v>0</v>
      </c>
      <c r="AF256" s="12">
        <f t="shared" si="731"/>
        <v>0</v>
      </c>
      <c r="AG256" s="12">
        <f t="shared" si="731"/>
        <v>0</v>
      </c>
      <c r="AH256" s="12">
        <f t="shared" si="733"/>
        <v>3211200</v>
      </c>
      <c r="AI256" s="12">
        <f t="shared" si="623"/>
        <v>0</v>
      </c>
      <c r="AJ256" s="12">
        <f t="shared" si="624"/>
        <v>3211200</v>
      </c>
      <c r="AK256" s="12">
        <f t="shared" si="625"/>
        <v>0</v>
      </c>
      <c r="AL256" s="12">
        <f t="shared" si="731"/>
        <v>0</v>
      </c>
      <c r="AM256" s="12">
        <f t="shared" si="731"/>
        <v>0</v>
      </c>
      <c r="AN256" s="12">
        <f t="shared" si="731"/>
        <v>0</v>
      </c>
      <c r="AO256" s="12">
        <f t="shared" si="731"/>
        <v>0</v>
      </c>
      <c r="AP256" s="12">
        <f t="shared" si="734"/>
        <v>3211200</v>
      </c>
      <c r="AQ256" s="12">
        <f t="shared" ref="AQ256:AQ281" si="736">AI256+AM256</f>
        <v>0</v>
      </c>
      <c r="AR256" s="12">
        <f t="shared" ref="AR256:AR291" si="737">AJ256+AN256</f>
        <v>3211200</v>
      </c>
      <c r="AS256" s="12">
        <f t="shared" ref="AS256:AS291" si="738">AK256+AO256</f>
        <v>0</v>
      </c>
      <c r="AT256" s="12">
        <f t="shared" si="731"/>
        <v>-325186</v>
      </c>
      <c r="AU256" s="12">
        <f t="shared" si="731"/>
        <v>0</v>
      </c>
      <c r="AV256" s="12">
        <f t="shared" si="731"/>
        <v>-325186</v>
      </c>
      <c r="AW256" s="12">
        <f t="shared" si="731"/>
        <v>0</v>
      </c>
      <c r="AX256" s="12">
        <f t="shared" si="735"/>
        <v>2886014</v>
      </c>
      <c r="AY256" s="12">
        <f t="shared" si="710"/>
        <v>0</v>
      </c>
      <c r="AZ256" s="12">
        <f t="shared" si="711"/>
        <v>2886014</v>
      </c>
      <c r="BA256" s="12">
        <f t="shared" si="712"/>
        <v>0</v>
      </c>
      <c r="BB256" s="12">
        <f t="shared" si="610"/>
        <v>0</v>
      </c>
      <c r="BC256" s="12">
        <f t="shared" si="611"/>
        <v>0</v>
      </c>
      <c r="BD256" s="12">
        <v>0</v>
      </c>
      <c r="BE256" s="12">
        <v>0</v>
      </c>
    </row>
    <row r="257" spans="1:57" ht="19.5" customHeight="1" x14ac:dyDescent="0.25">
      <c r="A257" s="6" t="s">
        <v>117</v>
      </c>
      <c r="B257" s="6"/>
      <c r="C257" s="6"/>
      <c r="D257" s="6"/>
      <c r="E257" s="9">
        <v>852</v>
      </c>
      <c r="F257" s="10" t="s">
        <v>110</v>
      </c>
      <c r="G257" s="10" t="s">
        <v>16</v>
      </c>
      <c r="H257" s="10" t="s">
        <v>166</v>
      </c>
      <c r="I257" s="11" t="s">
        <v>118</v>
      </c>
      <c r="J257" s="12">
        <v>3211200</v>
      </c>
      <c r="K257" s="12"/>
      <c r="L257" s="12">
        <f>J257</f>
        <v>3211200</v>
      </c>
      <c r="M257" s="12"/>
      <c r="N257" s="12"/>
      <c r="O257" s="12"/>
      <c r="P257" s="12">
        <f>N257</f>
        <v>0</v>
      </c>
      <c r="Q257" s="12"/>
      <c r="R257" s="12">
        <f t="shared" si="675"/>
        <v>3211200</v>
      </c>
      <c r="S257" s="12"/>
      <c r="T257" s="12">
        <f>R257</f>
        <v>3211200</v>
      </c>
      <c r="U257" s="12"/>
      <c r="V257" s="12"/>
      <c r="W257" s="12"/>
      <c r="X257" s="12">
        <f>V257</f>
        <v>0</v>
      </c>
      <c r="Y257" s="12"/>
      <c r="Z257" s="12">
        <f t="shared" si="732"/>
        <v>3211200</v>
      </c>
      <c r="AA257" s="12">
        <f t="shared" si="671"/>
        <v>0</v>
      </c>
      <c r="AB257" s="12">
        <f t="shared" si="621"/>
        <v>3211200</v>
      </c>
      <c r="AC257" s="12">
        <f t="shared" si="622"/>
        <v>0</v>
      </c>
      <c r="AD257" s="12"/>
      <c r="AE257" s="12"/>
      <c r="AF257" s="12">
        <f>AD257</f>
        <v>0</v>
      </c>
      <c r="AG257" s="12"/>
      <c r="AH257" s="12">
        <f t="shared" si="733"/>
        <v>3211200</v>
      </c>
      <c r="AI257" s="12">
        <f t="shared" si="623"/>
        <v>0</v>
      </c>
      <c r="AJ257" s="12">
        <f t="shared" si="624"/>
        <v>3211200</v>
      </c>
      <c r="AK257" s="12">
        <f t="shared" si="625"/>
        <v>0</v>
      </c>
      <c r="AL257" s="12"/>
      <c r="AM257" s="12"/>
      <c r="AN257" s="12">
        <f>AL257</f>
        <v>0</v>
      </c>
      <c r="AO257" s="12"/>
      <c r="AP257" s="12">
        <f t="shared" si="734"/>
        <v>3211200</v>
      </c>
      <c r="AQ257" s="12">
        <f t="shared" si="736"/>
        <v>0</v>
      </c>
      <c r="AR257" s="12">
        <f t="shared" si="737"/>
        <v>3211200</v>
      </c>
      <c r="AS257" s="12">
        <f t="shared" si="738"/>
        <v>0</v>
      </c>
      <c r="AT257" s="12">
        <v>-325186</v>
      </c>
      <c r="AU257" s="12"/>
      <c r="AV257" s="12">
        <f>AT257</f>
        <v>-325186</v>
      </c>
      <c r="AW257" s="12"/>
      <c r="AX257" s="12">
        <f t="shared" si="735"/>
        <v>2886014</v>
      </c>
      <c r="AY257" s="12">
        <f t="shared" si="710"/>
        <v>0</v>
      </c>
      <c r="AZ257" s="12">
        <f t="shared" si="711"/>
        <v>2886014</v>
      </c>
      <c r="BA257" s="12">
        <f t="shared" si="712"/>
        <v>0</v>
      </c>
      <c r="BB257" s="12">
        <f t="shared" si="610"/>
        <v>0</v>
      </c>
      <c r="BC257" s="12">
        <f t="shared" si="611"/>
        <v>0</v>
      </c>
      <c r="BD257" s="12">
        <v>0</v>
      </c>
      <c r="BE257" s="12">
        <v>0</v>
      </c>
    </row>
    <row r="258" spans="1:57" ht="47.25" x14ac:dyDescent="0.25">
      <c r="A258" s="31" t="s">
        <v>171</v>
      </c>
      <c r="B258" s="6"/>
      <c r="C258" s="6"/>
      <c r="D258" s="6"/>
      <c r="E258" s="9">
        <v>852</v>
      </c>
      <c r="F258" s="10" t="s">
        <v>110</v>
      </c>
      <c r="G258" s="11" t="s">
        <v>16</v>
      </c>
      <c r="H258" s="10" t="s">
        <v>172</v>
      </c>
      <c r="I258" s="11"/>
      <c r="J258" s="12">
        <f t="shared" ref="J258:AW259" si="739">J259</f>
        <v>10050</v>
      </c>
      <c r="K258" s="12">
        <f t="shared" si="739"/>
        <v>0</v>
      </c>
      <c r="L258" s="12">
        <f t="shared" si="739"/>
        <v>10050</v>
      </c>
      <c r="M258" s="12">
        <f t="shared" si="739"/>
        <v>0</v>
      </c>
      <c r="N258" s="12">
        <f t="shared" si="739"/>
        <v>53410</v>
      </c>
      <c r="O258" s="12">
        <f t="shared" si="739"/>
        <v>0</v>
      </c>
      <c r="P258" s="12">
        <f t="shared" si="739"/>
        <v>53410</v>
      </c>
      <c r="Q258" s="12">
        <f t="shared" si="739"/>
        <v>0</v>
      </c>
      <c r="R258" s="12">
        <f t="shared" si="675"/>
        <v>63460</v>
      </c>
      <c r="S258" s="12">
        <f t="shared" si="739"/>
        <v>0</v>
      </c>
      <c r="T258" s="12">
        <f t="shared" si="739"/>
        <v>63460</v>
      </c>
      <c r="U258" s="12">
        <f t="shared" si="739"/>
        <v>0</v>
      </c>
      <c r="V258" s="12">
        <f t="shared" si="739"/>
        <v>0</v>
      </c>
      <c r="W258" s="12">
        <f t="shared" si="739"/>
        <v>0</v>
      </c>
      <c r="X258" s="12">
        <f t="shared" si="739"/>
        <v>0</v>
      </c>
      <c r="Y258" s="12">
        <f t="shared" si="739"/>
        <v>0</v>
      </c>
      <c r="Z258" s="12">
        <f t="shared" si="732"/>
        <v>63460</v>
      </c>
      <c r="AA258" s="12">
        <f t="shared" si="671"/>
        <v>0</v>
      </c>
      <c r="AB258" s="12">
        <f t="shared" si="621"/>
        <v>63460</v>
      </c>
      <c r="AC258" s="12">
        <f t="shared" si="622"/>
        <v>0</v>
      </c>
      <c r="AD258" s="12">
        <f t="shared" si="739"/>
        <v>0</v>
      </c>
      <c r="AE258" s="12">
        <f t="shared" si="739"/>
        <v>0</v>
      </c>
      <c r="AF258" s="12">
        <f t="shared" si="739"/>
        <v>0</v>
      </c>
      <c r="AG258" s="12">
        <f t="shared" si="739"/>
        <v>0</v>
      </c>
      <c r="AH258" s="12">
        <f t="shared" si="733"/>
        <v>63460</v>
      </c>
      <c r="AI258" s="12">
        <f t="shared" si="623"/>
        <v>0</v>
      </c>
      <c r="AJ258" s="12">
        <f t="shared" si="624"/>
        <v>63460</v>
      </c>
      <c r="AK258" s="12">
        <f t="shared" si="625"/>
        <v>0</v>
      </c>
      <c r="AL258" s="12">
        <f t="shared" si="739"/>
        <v>0</v>
      </c>
      <c r="AM258" s="12">
        <f t="shared" si="739"/>
        <v>0</v>
      </c>
      <c r="AN258" s="12">
        <f t="shared" si="739"/>
        <v>0</v>
      </c>
      <c r="AO258" s="12">
        <f t="shared" si="739"/>
        <v>0</v>
      </c>
      <c r="AP258" s="12">
        <f t="shared" si="734"/>
        <v>63460</v>
      </c>
      <c r="AQ258" s="12">
        <f t="shared" si="736"/>
        <v>0</v>
      </c>
      <c r="AR258" s="12">
        <f t="shared" si="737"/>
        <v>63460</v>
      </c>
      <c r="AS258" s="12">
        <f t="shared" si="738"/>
        <v>0</v>
      </c>
      <c r="AT258" s="12">
        <f t="shared" si="739"/>
        <v>-10</v>
      </c>
      <c r="AU258" s="12">
        <f t="shared" si="739"/>
        <v>0</v>
      </c>
      <c r="AV258" s="12">
        <f t="shared" si="739"/>
        <v>-10</v>
      </c>
      <c r="AW258" s="12">
        <f t="shared" si="739"/>
        <v>0</v>
      </c>
      <c r="AX258" s="12">
        <f t="shared" si="735"/>
        <v>63450</v>
      </c>
      <c r="AY258" s="12">
        <f t="shared" si="710"/>
        <v>0</v>
      </c>
      <c r="AZ258" s="12">
        <f t="shared" si="711"/>
        <v>63450</v>
      </c>
      <c r="BA258" s="12">
        <f t="shared" si="712"/>
        <v>0</v>
      </c>
      <c r="BB258" s="12">
        <f t="shared" si="610"/>
        <v>0</v>
      </c>
      <c r="BC258" s="12">
        <f t="shared" si="611"/>
        <v>0</v>
      </c>
      <c r="BD258" s="12">
        <v>0</v>
      </c>
      <c r="BE258" s="12">
        <v>0</v>
      </c>
    </row>
    <row r="259" spans="1:57" ht="46.5" customHeight="1" x14ac:dyDescent="0.25">
      <c r="A259" s="6" t="s">
        <v>58</v>
      </c>
      <c r="B259" s="6"/>
      <c r="C259" s="6"/>
      <c r="D259" s="6"/>
      <c r="E259" s="9">
        <v>852</v>
      </c>
      <c r="F259" s="11" t="s">
        <v>110</v>
      </c>
      <c r="G259" s="11" t="s">
        <v>16</v>
      </c>
      <c r="H259" s="10" t="s">
        <v>172</v>
      </c>
      <c r="I259" s="11" t="s">
        <v>116</v>
      </c>
      <c r="J259" s="12">
        <f t="shared" si="739"/>
        <v>10050</v>
      </c>
      <c r="K259" s="12">
        <f t="shared" si="739"/>
        <v>0</v>
      </c>
      <c r="L259" s="12">
        <f t="shared" si="739"/>
        <v>10050</v>
      </c>
      <c r="M259" s="12">
        <f t="shared" si="739"/>
        <v>0</v>
      </c>
      <c r="N259" s="12">
        <f t="shared" si="739"/>
        <v>53410</v>
      </c>
      <c r="O259" s="12">
        <f t="shared" si="739"/>
        <v>0</v>
      </c>
      <c r="P259" s="12">
        <f t="shared" si="739"/>
        <v>53410</v>
      </c>
      <c r="Q259" s="12">
        <f t="shared" si="739"/>
        <v>0</v>
      </c>
      <c r="R259" s="12">
        <f t="shared" si="675"/>
        <v>63460</v>
      </c>
      <c r="S259" s="12">
        <f t="shared" si="739"/>
        <v>0</v>
      </c>
      <c r="T259" s="12">
        <f t="shared" si="739"/>
        <v>63460</v>
      </c>
      <c r="U259" s="12">
        <f t="shared" si="739"/>
        <v>0</v>
      </c>
      <c r="V259" s="12">
        <f t="shared" si="739"/>
        <v>0</v>
      </c>
      <c r="W259" s="12">
        <f t="shared" si="739"/>
        <v>0</v>
      </c>
      <c r="X259" s="12">
        <f t="shared" si="739"/>
        <v>0</v>
      </c>
      <c r="Y259" s="12">
        <f t="shared" si="739"/>
        <v>0</v>
      </c>
      <c r="Z259" s="12">
        <f t="shared" si="732"/>
        <v>63460</v>
      </c>
      <c r="AA259" s="12">
        <f t="shared" si="671"/>
        <v>0</v>
      </c>
      <c r="AB259" s="12">
        <f t="shared" si="621"/>
        <v>63460</v>
      </c>
      <c r="AC259" s="12">
        <f t="shared" si="622"/>
        <v>0</v>
      </c>
      <c r="AD259" s="12">
        <f t="shared" si="739"/>
        <v>0</v>
      </c>
      <c r="AE259" s="12">
        <f t="shared" si="739"/>
        <v>0</v>
      </c>
      <c r="AF259" s="12">
        <f t="shared" si="739"/>
        <v>0</v>
      </c>
      <c r="AG259" s="12">
        <f t="shared" si="739"/>
        <v>0</v>
      </c>
      <c r="AH259" s="12">
        <f t="shared" si="733"/>
        <v>63460</v>
      </c>
      <c r="AI259" s="12">
        <f t="shared" si="623"/>
        <v>0</v>
      </c>
      <c r="AJ259" s="12">
        <f t="shared" si="624"/>
        <v>63460</v>
      </c>
      <c r="AK259" s="12">
        <f t="shared" si="625"/>
        <v>0</v>
      </c>
      <c r="AL259" s="12">
        <f t="shared" si="739"/>
        <v>0</v>
      </c>
      <c r="AM259" s="12">
        <f t="shared" si="739"/>
        <v>0</v>
      </c>
      <c r="AN259" s="12">
        <f t="shared" si="739"/>
        <v>0</v>
      </c>
      <c r="AO259" s="12">
        <f t="shared" si="739"/>
        <v>0</v>
      </c>
      <c r="AP259" s="12">
        <f t="shared" si="734"/>
        <v>63460</v>
      </c>
      <c r="AQ259" s="12">
        <f t="shared" si="736"/>
        <v>0</v>
      </c>
      <c r="AR259" s="12">
        <f t="shared" si="737"/>
        <v>63460</v>
      </c>
      <c r="AS259" s="12">
        <f t="shared" si="738"/>
        <v>0</v>
      </c>
      <c r="AT259" s="12">
        <f t="shared" si="739"/>
        <v>-10</v>
      </c>
      <c r="AU259" s="12">
        <f t="shared" si="739"/>
        <v>0</v>
      </c>
      <c r="AV259" s="12">
        <f t="shared" si="739"/>
        <v>-10</v>
      </c>
      <c r="AW259" s="12">
        <f t="shared" si="739"/>
        <v>0</v>
      </c>
      <c r="AX259" s="12">
        <f t="shared" si="735"/>
        <v>63450</v>
      </c>
      <c r="AY259" s="12">
        <f t="shared" si="710"/>
        <v>0</v>
      </c>
      <c r="AZ259" s="12">
        <f t="shared" si="711"/>
        <v>63450</v>
      </c>
      <c r="BA259" s="12">
        <f t="shared" si="712"/>
        <v>0</v>
      </c>
      <c r="BB259" s="12">
        <f t="shared" si="610"/>
        <v>0</v>
      </c>
      <c r="BC259" s="12">
        <f t="shared" si="611"/>
        <v>0</v>
      </c>
      <c r="BD259" s="12">
        <v>0</v>
      </c>
      <c r="BE259" s="12">
        <v>0</v>
      </c>
    </row>
    <row r="260" spans="1:57" ht="19.5" customHeight="1" x14ac:dyDescent="0.25">
      <c r="A260" s="6" t="s">
        <v>117</v>
      </c>
      <c r="B260" s="6"/>
      <c r="C260" s="6"/>
      <c r="D260" s="6"/>
      <c r="E260" s="9">
        <v>852</v>
      </c>
      <c r="F260" s="11" t="s">
        <v>110</v>
      </c>
      <c r="G260" s="11" t="s">
        <v>16</v>
      </c>
      <c r="H260" s="10" t="s">
        <v>172</v>
      </c>
      <c r="I260" s="11" t="s">
        <v>118</v>
      </c>
      <c r="J260" s="12">
        <v>10050</v>
      </c>
      <c r="K260" s="12"/>
      <c r="L260" s="12">
        <f t="shared" ref="L260" si="740">J260</f>
        <v>10050</v>
      </c>
      <c r="M260" s="12"/>
      <c r="N260" s="12">
        <v>53410</v>
      </c>
      <c r="O260" s="12"/>
      <c r="P260" s="12">
        <f t="shared" ref="P260" si="741">N260</f>
        <v>53410</v>
      </c>
      <c r="Q260" s="12"/>
      <c r="R260" s="12">
        <f t="shared" si="675"/>
        <v>63460</v>
      </c>
      <c r="S260" s="12"/>
      <c r="T260" s="12">
        <f t="shared" ref="T260" si="742">R260</f>
        <v>63460</v>
      </c>
      <c r="U260" s="12"/>
      <c r="V260" s="12"/>
      <c r="W260" s="12"/>
      <c r="X260" s="12">
        <f t="shared" ref="X260" si="743">V260</f>
        <v>0</v>
      </c>
      <c r="Y260" s="12"/>
      <c r="Z260" s="12">
        <f t="shared" si="732"/>
        <v>63460</v>
      </c>
      <c r="AA260" s="12">
        <f t="shared" si="671"/>
        <v>0</v>
      </c>
      <c r="AB260" s="12">
        <f t="shared" si="621"/>
        <v>63460</v>
      </c>
      <c r="AC260" s="12">
        <f t="shared" si="622"/>
        <v>0</v>
      </c>
      <c r="AD260" s="12"/>
      <c r="AE260" s="12"/>
      <c r="AF260" s="12">
        <f t="shared" ref="AF260" si="744">AD260</f>
        <v>0</v>
      </c>
      <c r="AG260" s="12"/>
      <c r="AH260" s="12">
        <f t="shared" si="733"/>
        <v>63460</v>
      </c>
      <c r="AI260" s="12">
        <f t="shared" si="623"/>
        <v>0</v>
      </c>
      <c r="AJ260" s="12">
        <f t="shared" si="624"/>
        <v>63460</v>
      </c>
      <c r="AK260" s="12">
        <f t="shared" si="625"/>
        <v>0</v>
      </c>
      <c r="AL260" s="12"/>
      <c r="AM260" s="12"/>
      <c r="AN260" s="12">
        <f t="shared" ref="AN260" si="745">AL260</f>
        <v>0</v>
      </c>
      <c r="AO260" s="12"/>
      <c r="AP260" s="12">
        <f t="shared" si="734"/>
        <v>63460</v>
      </c>
      <c r="AQ260" s="12">
        <f t="shared" si="736"/>
        <v>0</v>
      </c>
      <c r="AR260" s="12">
        <f t="shared" si="737"/>
        <v>63460</v>
      </c>
      <c r="AS260" s="12">
        <f t="shared" si="738"/>
        <v>0</v>
      </c>
      <c r="AT260" s="12">
        <v>-10</v>
      </c>
      <c r="AU260" s="12"/>
      <c r="AV260" s="12">
        <f t="shared" ref="AV260" si="746">AT260</f>
        <v>-10</v>
      </c>
      <c r="AW260" s="12"/>
      <c r="AX260" s="12">
        <f t="shared" si="735"/>
        <v>63450</v>
      </c>
      <c r="AY260" s="12">
        <f t="shared" si="710"/>
        <v>0</v>
      </c>
      <c r="AZ260" s="12">
        <f t="shared" si="711"/>
        <v>63450</v>
      </c>
      <c r="BA260" s="12">
        <f t="shared" si="712"/>
        <v>0</v>
      </c>
      <c r="BB260" s="12">
        <f t="shared" si="610"/>
        <v>0</v>
      </c>
      <c r="BC260" s="12">
        <f t="shared" si="611"/>
        <v>0</v>
      </c>
      <c r="BD260" s="12">
        <v>0</v>
      </c>
      <c r="BE260" s="12">
        <v>0</v>
      </c>
    </row>
    <row r="261" spans="1:57" s="30" customFormat="1" ht="94.5" x14ac:dyDescent="0.25">
      <c r="A261" s="31" t="s">
        <v>173</v>
      </c>
      <c r="B261" s="27"/>
      <c r="C261" s="27"/>
      <c r="D261" s="27"/>
      <c r="E261" s="9">
        <v>852</v>
      </c>
      <c r="F261" s="11" t="s">
        <v>110</v>
      </c>
      <c r="G261" s="11" t="s">
        <v>16</v>
      </c>
      <c r="H261" s="11" t="s">
        <v>174</v>
      </c>
      <c r="I261" s="11"/>
      <c r="J261" s="12">
        <f t="shared" ref="J261:AW262" si="747">J262</f>
        <v>555180</v>
      </c>
      <c r="K261" s="12">
        <f t="shared" si="747"/>
        <v>555180</v>
      </c>
      <c r="L261" s="12">
        <f t="shared" si="747"/>
        <v>0</v>
      </c>
      <c r="M261" s="12">
        <f t="shared" si="747"/>
        <v>0</v>
      </c>
      <c r="N261" s="12">
        <f t="shared" si="747"/>
        <v>0</v>
      </c>
      <c r="O261" s="12">
        <f t="shared" si="747"/>
        <v>0</v>
      </c>
      <c r="P261" s="12">
        <f t="shared" si="747"/>
        <v>0</v>
      </c>
      <c r="Q261" s="12">
        <f t="shared" si="747"/>
        <v>0</v>
      </c>
      <c r="R261" s="12">
        <f t="shared" si="675"/>
        <v>555180</v>
      </c>
      <c r="S261" s="12">
        <f t="shared" si="747"/>
        <v>555180</v>
      </c>
      <c r="T261" s="12">
        <f t="shared" si="747"/>
        <v>0</v>
      </c>
      <c r="U261" s="12">
        <f t="shared" si="747"/>
        <v>0</v>
      </c>
      <c r="V261" s="12">
        <f t="shared" si="747"/>
        <v>0</v>
      </c>
      <c r="W261" s="12">
        <f t="shared" si="747"/>
        <v>0</v>
      </c>
      <c r="X261" s="12">
        <f t="shared" si="747"/>
        <v>0</v>
      </c>
      <c r="Y261" s="12">
        <f t="shared" si="747"/>
        <v>0</v>
      </c>
      <c r="Z261" s="12">
        <f t="shared" si="732"/>
        <v>555180</v>
      </c>
      <c r="AA261" s="12">
        <f t="shared" si="671"/>
        <v>555180</v>
      </c>
      <c r="AB261" s="12">
        <f t="shared" si="621"/>
        <v>0</v>
      </c>
      <c r="AC261" s="12">
        <f t="shared" si="622"/>
        <v>0</v>
      </c>
      <c r="AD261" s="12">
        <f t="shared" si="747"/>
        <v>0</v>
      </c>
      <c r="AE261" s="12">
        <f t="shared" si="747"/>
        <v>0</v>
      </c>
      <c r="AF261" s="12">
        <f t="shared" si="747"/>
        <v>0</v>
      </c>
      <c r="AG261" s="12">
        <f t="shared" si="747"/>
        <v>0</v>
      </c>
      <c r="AH261" s="12">
        <f t="shared" si="733"/>
        <v>555180</v>
      </c>
      <c r="AI261" s="12">
        <f t="shared" si="623"/>
        <v>555180</v>
      </c>
      <c r="AJ261" s="12">
        <f t="shared" si="624"/>
        <v>0</v>
      </c>
      <c r="AK261" s="12">
        <f t="shared" si="625"/>
        <v>0</v>
      </c>
      <c r="AL261" s="12">
        <f t="shared" si="747"/>
        <v>0</v>
      </c>
      <c r="AM261" s="12">
        <f t="shared" si="747"/>
        <v>0</v>
      </c>
      <c r="AN261" s="12">
        <f t="shared" si="747"/>
        <v>0</v>
      </c>
      <c r="AO261" s="12">
        <f t="shared" si="747"/>
        <v>0</v>
      </c>
      <c r="AP261" s="12">
        <f t="shared" si="734"/>
        <v>555180</v>
      </c>
      <c r="AQ261" s="12">
        <f t="shared" si="736"/>
        <v>555180</v>
      </c>
      <c r="AR261" s="12">
        <f t="shared" si="737"/>
        <v>0</v>
      </c>
      <c r="AS261" s="12">
        <f t="shared" si="738"/>
        <v>0</v>
      </c>
      <c r="AT261" s="12">
        <f t="shared" si="747"/>
        <v>-36590</v>
      </c>
      <c r="AU261" s="12">
        <f t="shared" si="747"/>
        <v>-36590</v>
      </c>
      <c r="AV261" s="12">
        <f t="shared" si="747"/>
        <v>0</v>
      </c>
      <c r="AW261" s="12">
        <f t="shared" si="747"/>
        <v>0</v>
      </c>
      <c r="AX261" s="12">
        <f t="shared" si="735"/>
        <v>518590</v>
      </c>
      <c r="AY261" s="12">
        <f t="shared" si="710"/>
        <v>518590</v>
      </c>
      <c r="AZ261" s="12">
        <f t="shared" si="711"/>
        <v>0</v>
      </c>
      <c r="BA261" s="12">
        <f t="shared" si="712"/>
        <v>0</v>
      </c>
      <c r="BB261" s="12">
        <f t="shared" si="610"/>
        <v>0</v>
      </c>
      <c r="BC261" s="12">
        <f t="shared" si="611"/>
        <v>0</v>
      </c>
      <c r="BD261" s="12">
        <v>0</v>
      </c>
      <c r="BE261" s="12">
        <v>0</v>
      </c>
    </row>
    <row r="262" spans="1:57" s="30" customFormat="1" ht="48.75" customHeight="1" x14ac:dyDescent="0.25">
      <c r="A262" s="6" t="s">
        <v>58</v>
      </c>
      <c r="B262" s="27"/>
      <c r="C262" s="27"/>
      <c r="D262" s="27"/>
      <c r="E262" s="9">
        <v>852</v>
      </c>
      <c r="F262" s="11" t="s">
        <v>110</v>
      </c>
      <c r="G262" s="11" t="s">
        <v>16</v>
      </c>
      <c r="H262" s="11" t="s">
        <v>174</v>
      </c>
      <c r="I262" s="11" t="s">
        <v>116</v>
      </c>
      <c r="J262" s="12">
        <f t="shared" si="747"/>
        <v>555180</v>
      </c>
      <c r="K262" s="12">
        <f t="shared" si="747"/>
        <v>555180</v>
      </c>
      <c r="L262" s="12">
        <f t="shared" si="747"/>
        <v>0</v>
      </c>
      <c r="M262" s="12">
        <f t="shared" si="747"/>
        <v>0</v>
      </c>
      <c r="N262" s="12">
        <f t="shared" si="747"/>
        <v>0</v>
      </c>
      <c r="O262" s="12">
        <f t="shared" si="747"/>
        <v>0</v>
      </c>
      <c r="P262" s="12">
        <f t="shared" si="747"/>
        <v>0</v>
      </c>
      <c r="Q262" s="12">
        <f t="shared" si="747"/>
        <v>0</v>
      </c>
      <c r="R262" s="12">
        <f t="shared" si="675"/>
        <v>555180</v>
      </c>
      <c r="S262" s="12">
        <f t="shared" si="747"/>
        <v>555180</v>
      </c>
      <c r="T262" s="12">
        <f t="shared" si="747"/>
        <v>0</v>
      </c>
      <c r="U262" s="12">
        <f t="shared" si="747"/>
        <v>0</v>
      </c>
      <c r="V262" s="12">
        <f t="shared" si="747"/>
        <v>0</v>
      </c>
      <c r="W262" s="12">
        <f t="shared" si="747"/>
        <v>0</v>
      </c>
      <c r="X262" s="12">
        <f t="shared" si="747"/>
        <v>0</v>
      </c>
      <c r="Y262" s="12">
        <f t="shared" si="747"/>
        <v>0</v>
      </c>
      <c r="Z262" s="12">
        <f t="shared" si="732"/>
        <v>555180</v>
      </c>
      <c r="AA262" s="12">
        <f t="shared" si="671"/>
        <v>555180</v>
      </c>
      <c r="AB262" s="12">
        <f t="shared" si="621"/>
        <v>0</v>
      </c>
      <c r="AC262" s="12">
        <f t="shared" si="622"/>
        <v>0</v>
      </c>
      <c r="AD262" s="12">
        <f t="shared" si="747"/>
        <v>0</v>
      </c>
      <c r="AE262" s="12">
        <f t="shared" si="747"/>
        <v>0</v>
      </c>
      <c r="AF262" s="12">
        <f t="shared" si="747"/>
        <v>0</v>
      </c>
      <c r="AG262" s="12">
        <f t="shared" si="747"/>
        <v>0</v>
      </c>
      <c r="AH262" s="12">
        <f t="shared" si="733"/>
        <v>555180</v>
      </c>
      <c r="AI262" s="12">
        <f t="shared" si="623"/>
        <v>555180</v>
      </c>
      <c r="AJ262" s="12">
        <f t="shared" si="624"/>
        <v>0</v>
      </c>
      <c r="AK262" s="12">
        <f t="shared" si="625"/>
        <v>0</v>
      </c>
      <c r="AL262" s="12">
        <f t="shared" si="747"/>
        <v>0</v>
      </c>
      <c r="AM262" s="12">
        <f t="shared" si="747"/>
        <v>0</v>
      </c>
      <c r="AN262" s="12">
        <f t="shared" si="747"/>
        <v>0</v>
      </c>
      <c r="AO262" s="12">
        <f t="shared" si="747"/>
        <v>0</v>
      </c>
      <c r="AP262" s="12">
        <f t="shared" si="734"/>
        <v>555180</v>
      </c>
      <c r="AQ262" s="12">
        <f t="shared" si="736"/>
        <v>555180</v>
      </c>
      <c r="AR262" s="12">
        <f t="shared" si="737"/>
        <v>0</v>
      </c>
      <c r="AS262" s="12">
        <f t="shared" si="738"/>
        <v>0</v>
      </c>
      <c r="AT262" s="12">
        <f t="shared" si="747"/>
        <v>-36590</v>
      </c>
      <c r="AU262" s="12">
        <f t="shared" si="747"/>
        <v>-36590</v>
      </c>
      <c r="AV262" s="12">
        <f t="shared" si="747"/>
        <v>0</v>
      </c>
      <c r="AW262" s="12">
        <f t="shared" si="747"/>
        <v>0</v>
      </c>
      <c r="AX262" s="12">
        <f t="shared" si="735"/>
        <v>518590</v>
      </c>
      <c r="AY262" s="12">
        <f t="shared" si="710"/>
        <v>518590</v>
      </c>
      <c r="AZ262" s="12">
        <f t="shared" si="711"/>
        <v>0</v>
      </c>
      <c r="BA262" s="12">
        <f t="shared" si="712"/>
        <v>0</v>
      </c>
      <c r="BB262" s="12">
        <f t="shared" si="610"/>
        <v>0</v>
      </c>
      <c r="BC262" s="12">
        <f t="shared" si="611"/>
        <v>0</v>
      </c>
      <c r="BD262" s="12">
        <v>0</v>
      </c>
      <c r="BE262" s="12">
        <v>0</v>
      </c>
    </row>
    <row r="263" spans="1:57" s="30" customFormat="1" x14ac:dyDescent="0.25">
      <c r="A263" s="6" t="s">
        <v>117</v>
      </c>
      <c r="B263" s="6"/>
      <c r="C263" s="6"/>
      <c r="D263" s="6"/>
      <c r="E263" s="9">
        <v>852</v>
      </c>
      <c r="F263" s="11" t="s">
        <v>110</v>
      </c>
      <c r="G263" s="11" t="s">
        <v>16</v>
      </c>
      <c r="H263" s="11" t="s">
        <v>174</v>
      </c>
      <c r="I263" s="11" t="s">
        <v>118</v>
      </c>
      <c r="J263" s="12">
        <v>555180</v>
      </c>
      <c r="K263" s="12">
        <f>J263</f>
        <v>555180</v>
      </c>
      <c r="L263" s="12"/>
      <c r="M263" s="12"/>
      <c r="N263" s="12"/>
      <c r="O263" s="12">
        <f>N263</f>
        <v>0</v>
      </c>
      <c r="P263" s="12"/>
      <c r="Q263" s="12"/>
      <c r="R263" s="12">
        <f t="shared" si="675"/>
        <v>555180</v>
      </c>
      <c r="S263" s="12">
        <f>R263</f>
        <v>555180</v>
      </c>
      <c r="T263" s="12"/>
      <c r="U263" s="12"/>
      <c r="V263" s="12"/>
      <c r="W263" s="12">
        <f>V263</f>
        <v>0</v>
      </c>
      <c r="X263" s="12"/>
      <c r="Y263" s="12"/>
      <c r="Z263" s="12">
        <f t="shared" si="732"/>
        <v>555180</v>
      </c>
      <c r="AA263" s="12">
        <f t="shared" si="671"/>
        <v>555180</v>
      </c>
      <c r="AB263" s="12">
        <f t="shared" si="621"/>
        <v>0</v>
      </c>
      <c r="AC263" s="12">
        <f t="shared" si="622"/>
        <v>0</v>
      </c>
      <c r="AD263" s="12"/>
      <c r="AE263" s="12">
        <f>AD263</f>
        <v>0</v>
      </c>
      <c r="AF263" s="12"/>
      <c r="AG263" s="12"/>
      <c r="AH263" s="12">
        <f t="shared" si="733"/>
        <v>555180</v>
      </c>
      <c r="AI263" s="12">
        <f t="shared" si="623"/>
        <v>555180</v>
      </c>
      <c r="AJ263" s="12">
        <f t="shared" si="624"/>
        <v>0</v>
      </c>
      <c r="AK263" s="12">
        <f t="shared" si="625"/>
        <v>0</v>
      </c>
      <c r="AL263" s="12"/>
      <c r="AM263" s="12">
        <f>AL263</f>
        <v>0</v>
      </c>
      <c r="AN263" s="12"/>
      <c r="AO263" s="12"/>
      <c r="AP263" s="12">
        <f t="shared" si="734"/>
        <v>555180</v>
      </c>
      <c r="AQ263" s="12">
        <f t="shared" si="736"/>
        <v>555180</v>
      </c>
      <c r="AR263" s="12">
        <f t="shared" si="737"/>
        <v>0</v>
      </c>
      <c r="AS263" s="12">
        <f t="shared" si="738"/>
        <v>0</v>
      </c>
      <c r="AT263" s="12">
        <f>-36590</f>
        <v>-36590</v>
      </c>
      <c r="AU263" s="12">
        <f>AT263</f>
        <v>-36590</v>
      </c>
      <c r="AV263" s="12"/>
      <c r="AW263" s="12"/>
      <c r="AX263" s="12">
        <f t="shared" si="735"/>
        <v>518590</v>
      </c>
      <c r="AY263" s="12">
        <f t="shared" si="710"/>
        <v>518590</v>
      </c>
      <c r="AZ263" s="12">
        <f t="shared" si="711"/>
        <v>0</v>
      </c>
      <c r="BA263" s="12">
        <f t="shared" si="712"/>
        <v>0</v>
      </c>
      <c r="BB263" s="12">
        <f t="shared" si="610"/>
        <v>0</v>
      </c>
      <c r="BC263" s="12">
        <f t="shared" si="611"/>
        <v>0</v>
      </c>
      <c r="BD263" s="12">
        <v>0</v>
      </c>
      <c r="BE263" s="12">
        <v>0</v>
      </c>
    </row>
    <row r="264" spans="1:57" s="30" customFormat="1" x14ac:dyDescent="0.25">
      <c r="A264" s="26" t="s">
        <v>111</v>
      </c>
      <c r="B264" s="27"/>
      <c r="C264" s="27"/>
      <c r="D264" s="27"/>
      <c r="E264" s="9">
        <v>852</v>
      </c>
      <c r="F264" s="28" t="s">
        <v>110</v>
      </c>
      <c r="G264" s="28" t="s">
        <v>61</v>
      </c>
      <c r="H264" s="28"/>
      <c r="I264" s="28"/>
      <c r="J264" s="29">
        <f t="shared" ref="J264:U264" si="748">J268+J274+J265+J283+J286+J280+J289+J271+J277</f>
        <v>87680782</v>
      </c>
      <c r="K264" s="29">
        <f t="shared" si="748"/>
        <v>64371262</v>
      </c>
      <c r="L264" s="29">
        <f t="shared" si="748"/>
        <v>23309520</v>
      </c>
      <c r="M264" s="29">
        <f t="shared" si="748"/>
        <v>0</v>
      </c>
      <c r="N264" s="29">
        <f t="shared" si="748"/>
        <v>4928274</v>
      </c>
      <c r="O264" s="29">
        <f t="shared" si="748"/>
        <v>0</v>
      </c>
      <c r="P264" s="29">
        <f t="shared" si="748"/>
        <v>4928274</v>
      </c>
      <c r="Q264" s="29">
        <f t="shared" si="748"/>
        <v>0</v>
      </c>
      <c r="R264" s="29">
        <f t="shared" si="748"/>
        <v>92609056</v>
      </c>
      <c r="S264" s="29">
        <f t="shared" si="748"/>
        <v>64371262</v>
      </c>
      <c r="T264" s="29">
        <f t="shared" si="748"/>
        <v>28237794</v>
      </c>
      <c r="U264" s="29">
        <f t="shared" si="748"/>
        <v>0</v>
      </c>
      <c r="V264" s="29">
        <f t="shared" ref="V264:Z264" si="749">V268+V274+V265+V283+V286+V280+V289+V271+V277</f>
        <v>6516317.3899999997</v>
      </c>
      <c r="W264" s="29">
        <f t="shared" si="749"/>
        <v>1943217.39</v>
      </c>
      <c r="X264" s="29">
        <f t="shared" si="749"/>
        <v>4573100</v>
      </c>
      <c r="Y264" s="29">
        <f t="shared" si="749"/>
        <v>0</v>
      </c>
      <c r="Z264" s="29">
        <f t="shared" si="749"/>
        <v>99125373.390000001</v>
      </c>
      <c r="AA264" s="12">
        <f t="shared" si="671"/>
        <v>66314479.390000001</v>
      </c>
      <c r="AB264" s="12">
        <f t="shared" si="621"/>
        <v>32810894</v>
      </c>
      <c r="AC264" s="12">
        <f t="shared" si="622"/>
        <v>0</v>
      </c>
      <c r="AD264" s="29">
        <f t="shared" ref="AD264:AH264" si="750">AD268+AD274+AD265+AD283+AD286+AD280+AD289+AD271+AD277</f>
        <v>0</v>
      </c>
      <c r="AE264" s="29">
        <f t="shared" si="750"/>
        <v>0</v>
      </c>
      <c r="AF264" s="29">
        <f t="shared" si="750"/>
        <v>0</v>
      </c>
      <c r="AG264" s="29">
        <f t="shared" si="750"/>
        <v>0</v>
      </c>
      <c r="AH264" s="29">
        <f t="shared" si="750"/>
        <v>99125373.390000001</v>
      </c>
      <c r="AI264" s="12">
        <f t="shared" si="623"/>
        <v>66314479.390000001</v>
      </c>
      <c r="AJ264" s="12">
        <f t="shared" si="624"/>
        <v>32810894</v>
      </c>
      <c r="AK264" s="12">
        <f t="shared" si="625"/>
        <v>0</v>
      </c>
      <c r="AL264" s="29">
        <f t="shared" ref="AL264:AP264" si="751">AL268+AL274+AL265+AL283+AL286+AL280+AL289+AL271+AL277</f>
        <v>2300965</v>
      </c>
      <c r="AM264" s="29">
        <f t="shared" si="751"/>
        <v>0</v>
      </c>
      <c r="AN264" s="29">
        <f t="shared" si="751"/>
        <v>2300965</v>
      </c>
      <c r="AO264" s="29">
        <f t="shared" si="751"/>
        <v>0</v>
      </c>
      <c r="AP264" s="29">
        <f t="shared" si="751"/>
        <v>101426338.39</v>
      </c>
      <c r="AQ264" s="12">
        <f t="shared" si="736"/>
        <v>66314479.390000001</v>
      </c>
      <c r="AR264" s="12">
        <f t="shared" si="737"/>
        <v>35111859</v>
      </c>
      <c r="AS264" s="12">
        <f t="shared" si="738"/>
        <v>0</v>
      </c>
      <c r="AT264" s="29">
        <f t="shared" ref="AT264:AX264" si="752">AT268+AT274+AT265+AT283+AT286+AT280+AT289+AT271+AT277</f>
        <v>-797452</v>
      </c>
      <c r="AU264" s="29">
        <f t="shared" si="752"/>
        <v>-165520</v>
      </c>
      <c r="AV264" s="29">
        <f t="shared" si="752"/>
        <v>-631932</v>
      </c>
      <c r="AW264" s="29">
        <f t="shared" si="752"/>
        <v>0</v>
      </c>
      <c r="AX264" s="29">
        <f t="shared" si="752"/>
        <v>100628886.39</v>
      </c>
      <c r="AY264" s="12">
        <f t="shared" si="710"/>
        <v>66148959.390000001</v>
      </c>
      <c r="AZ264" s="12">
        <f t="shared" si="711"/>
        <v>34479927</v>
      </c>
      <c r="BA264" s="12">
        <f t="shared" si="712"/>
        <v>0</v>
      </c>
      <c r="BB264" s="12">
        <f t="shared" si="610"/>
        <v>0</v>
      </c>
      <c r="BC264" s="12">
        <f t="shared" si="611"/>
        <v>0</v>
      </c>
      <c r="BD264" s="12">
        <v>0</v>
      </c>
      <c r="BE264" s="12">
        <v>0</v>
      </c>
    </row>
    <row r="265" spans="1:57" s="30" customFormat="1" ht="110.25" hidden="1" x14ac:dyDescent="0.25">
      <c r="A265" s="31" t="s">
        <v>177</v>
      </c>
      <c r="B265" s="27"/>
      <c r="C265" s="27"/>
      <c r="D265" s="27"/>
      <c r="E265" s="9">
        <v>852</v>
      </c>
      <c r="F265" s="11" t="s">
        <v>110</v>
      </c>
      <c r="G265" s="11" t="s">
        <v>61</v>
      </c>
      <c r="H265" s="10" t="s">
        <v>178</v>
      </c>
      <c r="I265" s="11"/>
      <c r="J265" s="12">
        <f t="shared" ref="J265:AW266" si="753">J266</f>
        <v>61911742</v>
      </c>
      <c r="K265" s="12">
        <f t="shared" si="753"/>
        <v>61911742</v>
      </c>
      <c r="L265" s="12">
        <f t="shared" si="753"/>
        <v>0</v>
      </c>
      <c r="M265" s="12">
        <f t="shared" si="753"/>
        <v>0</v>
      </c>
      <c r="N265" s="12">
        <f t="shared" si="753"/>
        <v>0</v>
      </c>
      <c r="O265" s="12">
        <f t="shared" si="753"/>
        <v>0</v>
      </c>
      <c r="P265" s="12">
        <f t="shared" si="753"/>
        <v>0</v>
      </c>
      <c r="Q265" s="12">
        <f t="shared" si="753"/>
        <v>0</v>
      </c>
      <c r="R265" s="12">
        <f t="shared" si="675"/>
        <v>61911742</v>
      </c>
      <c r="S265" s="12">
        <f t="shared" si="753"/>
        <v>61911742</v>
      </c>
      <c r="T265" s="12">
        <f t="shared" si="753"/>
        <v>0</v>
      </c>
      <c r="U265" s="12">
        <f t="shared" si="753"/>
        <v>0</v>
      </c>
      <c r="V265" s="12">
        <f t="shared" si="753"/>
        <v>0</v>
      </c>
      <c r="W265" s="12">
        <f t="shared" si="753"/>
        <v>0</v>
      </c>
      <c r="X265" s="12">
        <f t="shared" si="753"/>
        <v>0</v>
      </c>
      <c r="Y265" s="12">
        <f t="shared" si="753"/>
        <v>0</v>
      </c>
      <c r="Z265" s="12">
        <f t="shared" ref="Z265:Z334" si="754">R265+V265</f>
        <v>61911742</v>
      </c>
      <c r="AA265" s="12">
        <f t="shared" si="671"/>
        <v>61911742</v>
      </c>
      <c r="AB265" s="12">
        <f t="shared" si="621"/>
        <v>0</v>
      </c>
      <c r="AC265" s="12">
        <f t="shared" si="622"/>
        <v>0</v>
      </c>
      <c r="AD265" s="12">
        <f t="shared" si="753"/>
        <v>0</v>
      </c>
      <c r="AE265" s="12">
        <f t="shared" si="753"/>
        <v>0</v>
      </c>
      <c r="AF265" s="12">
        <f t="shared" si="753"/>
        <v>0</v>
      </c>
      <c r="AG265" s="12">
        <f t="shared" si="753"/>
        <v>0</v>
      </c>
      <c r="AH265" s="12">
        <f t="shared" ref="AH265:AH291" si="755">Z265+AD265</f>
        <v>61911742</v>
      </c>
      <c r="AI265" s="12">
        <f t="shared" si="623"/>
        <v>61911742</v>
      </c>
      <c r="AJ265" s="12">
        <f t="shared" si="624"/>
        <v>0</v>
      </c>
      <c r="AK265" s="12">
        <f t="shared" si="625"/>
        <v>0</v>
      </c>
      <c r="AL265" s="12">
        <f t="shared" si="753"/>
        <v>0</v>
      </c>
      <c r="AM265" s="12">
        <f t="shared" si="753"/>
        <v>0</v>
      </c>
      <c r="AN265" s="12">
        <f t="shared" si="753"/>
        <v>0</v>
      </c>
      <c r="AO265" s="12">
        <f t="shared" si="753"/>
        <v>0</v>
      </c>
      <c r="AP265" s="12">
        <f t="shared" ref="AP265:AP291" si="756">AH265+AL265</f>
        <v>61911742</v>
      </c>
      <c r="AQ265" s="12">
        <f t="shared" si="736"/>
        <v>61911742</v>
      </c>
      <c r="AR265" s="12">
        <f t="shared" si="737"/>
        <v>0</v>
      </c>
      <c r="AS265" s="12">
        <f t="shared" si="738"/>
        <v>0</v>
      </c>
      <c r="AT265" s="12">
        <f t="shared" si="753"/>
        <v>0</v>
      </c>
      <c r="AU265" s="12">
        <f t="shared" si="753"/>
        <v>0</v>
      </c>
      <c r="AV265" s="12">
        <f t="shared" si="753"/>
        <v>0</v>
      </c>
      <c r="AW265" s="12">
        <f t="shared" si="753"/>
        <v>0</v>
      </c>
      <c r="AX265" s="12">
        <f t="shared" ref="AX265:AX291" si="757">AP265+AT265</f>
        <v>61911742</v>
      </c>
      <c r="AY265" s="12">
        <f t="shared" si="710"/>
        <v>61911742</v>
      </c>
      <c r="AZ265" s="12">
        <f t="shared" si="711"/>
        <v>0</v>
      </c>
      <c r="BA265" s="12">
        <f t="shared" si="712"/>
        <v>0</v>
      </c>
      <c r="BB265" s="12">
        <f t="shared" si="610"/>
        <v>0</v>
      </c>
      <c r="BC265" s="12">
        <f t="shared" si="611"/>
        <v>0</v>
      </c>
      <c r="BD265" s="12">
        <v>0</v>
      </c>
      <c r="BE265" s="12">
        <v>0</v>
      </c>
    </row>
    <row r="266" spans="1:57" s="30" customFormat="1" ht="63" hidden="1" x14ac:dyDescent="0.25">
      <c r="A266" s="6" t="s">
        <v>58</v>
      </c>
      <c r="B266" s="27"/>
      <c r="C266" s="27"/>
      <c r="D266" s="27"/>
      <c r="E266" s="9">
        <v>852</v>
      </c>
      <c r="F266" s="11" t="s">
        <v>110</v>
      </c>
      <c r="G266" s="11" t="s">
        <v>61</v>
      </c>
      <c r="H266" s="10" t="s">
        <v>178</v>
      </c>
      <c r="I266" s="11" t="s">
        <v>116</v>
      </c>
      <c r="J266" s="12">
        <f t="shared" si="753"/>
        <v>61911742</v>
      </c>
      <c r="K266" s="12">
        <f t="shared" si="753"/>
        <v>61911742</v>
      </c>
      <c r="L266" s="12">
        <f t="shared" si="753"/>
        <v>0</v>
      </c>
      <c r="M266" s="12">
        <f t="shared" si="753"/>
        <v>0</v>
      </c>
      <c r="N266" s="12">
        <f t="shared" si="753"/>
        <v>0</v>
      </c>
      <c r="O266" s="12">
        <f t="shared" si="753"/>
        <v>0</v>
      </c>
      <c r="P266" s="12">
        <f t="shared" si="753"/>
        <v>0</v>
      </c>
      <c r="Q266" s="12">
        <f t="shared" si="753"/>
        <v>0</v>
      </c>
      <c r="R266" s="12">
        <f t="shared" si="675"/>
        <v>61911742</v>
      </c>
      <c r="S266" s="12">
        <f t="shared" si="753"/>
        <v>61911742</v>
      </c>
      <c r="T266" s="12">
        <f t="shared" si="753"/>
        <v>0</v>
      </c>
      <c r="U266" s="12">
        <f t="shared" si="753"/>
        <v>0</v>
      </c>
      <c r="V266" s="12">
        <f t="shared" si="753"/>
        <v>0</v>
      </c>
      <c r="W266" s="12">
        <f t="shared" si="753"/>
        <v>0</v>
      </c>
      <c r="X266" s="12">
        <f t="shared" si="753"/>
        <v>0</v>
      </c>
      <c r="Y266" s="12">
        <f t="shared" si="753"/>
        <v>0</v>
      </c>
      <c r="Z266" s="12">
        <f t="shared" si="754"/>
        <v>61911742</v>
      </c>
      <c r="AA266" s="12">
        <f t="shared" si="671"/>
        <v>61911742</v>
      </c>
      <c r="AB266" s="12">
        <f t="shared" si="621"/>
        <v>0</v>
      </c>
      <c r="AC266" s="12">
        <f t="shared" si="622"/>
        <v>0</v>
      </c>
      <c r="AD266" s="12">
        <f t="shared" si="753"/>
        <v>0</v>
      </c>
      <c r="AE266" s="12">
        <f t="shared" si="753"/>
        <v>0</v>
      </c>
      <c r="AF266" s="12">
        <f t="shared" si="753"/>
        <v>0</v>
      </c>
      <c r="AG266" s="12">
        <f t="shared" si="753"/>
        <v>0</v>
      </c>
      <c r="AH266" s="12">
        <f t="shared" si="755"/>
        <v>61911742</v>
      </c>
      <c r="AI266" s="12">
        <f t="shared" si="623"/>
        <v>61911742</v>
      </c>
      <c r="AJ266" s="12">
        <f t="shared" si="624"/>
        <v>0</v>
      </c>
      <c r="AK266" s="12">
        <f t="shared" si="625"/>
        <v>0</v>
      </c>
      <c r="AL266" s="12">
        <f t="shared" si="753"/>
        <v>0</v>
      </c>
      <c r="AM266" s="12">
        <f t="shared" si="753"/>
        <v>0</v>
      </c>
      <c r="AN266" s="12">
        <f t="shared" si="753"/>
        <v>0</v>
      </c>
      <c r="AO266" s="12">
        <f t="shared" si="753"/>
        <v>0</v>
      </c>
      <c r="AP266" s="12">
        <f t="shared" si="756"/>
        <v>61911742</v>
      </c>
      <c r="AQ266" s="12">
        <f t="shared" si="736"/>
        <v>61911742</v>
      </c>
      <c r="AR266" s="12">
        <f t="shared" si="737"/>
        <v>0</v>
      </c>
      <c r="AS266" s="12">
        <f t="shared" si="738"/>
        <v>0</v>
      </c>
      <c r="AT266" s="12">
        <f t="shared" si="753"/>
        <v>0</v>
      </c>
      <c r="AU266" s="12">
        <f t="shared" si="753"/>
        <v>0</v>
      </c>
      <c r="AV266" s="12">
        <f t="shared" si="753"/>
        <v>0</v>
      </c>
      <c r="AW266" s="12">
        <f t="shared" si="753"/>
        <v>0</v>
      </c>
      <c r="AX266" s="12">
        <f t="shared" si="757"/>
        <v>61911742</v>
      </c>
      <c r="AY266" s="12">
        <f t="shared" si="710"/>
        <v>61911742</v>
      </c>
      <c r="AZ266" s="12">
        <f t="shared" si="711"/>
        <v>0</v>
      </c>
      <c r="BA266" s="12">
        <f t="shared" si="712"/>
        <v>0</v>
      </c>
      <c r="BB266" s="12">
        <f t="shared" ref="BB266:BB329" si="758">AX266-AY266-AZ266-BA266</f>
        <v>0</v>
      </c>
      <c r="BC266" s="12">
        <f t="shared" ref="BC266:BC329" si="759">AT266-AU266-AV266-AW266</f>
        <v>0</v>
      </c>
      <c r="BD266" s="12">
        <v>0</v>
      </c>
      <c r="BE266" s="12">
        <v>0</v>
      </c>
    </row>
    <row r="267" spans="1:57" s="30" customFormat="1" hidden="1" x14ac:dyDescent="0.25">
      <c r="A267" s="6" t="s">
        <v>117</v>
      </c>
      <c r="B267" s="6"/>
      <c r="C267" s="6"/>
      <c r="D267" s="6"/>
      <c r="E267" s="9">
        <v>852</v>
      </c>
      <c r="F267" s="11" t="s">
        <v>110</v>
      </c>
      <c r="G267" s="11" t="s">
        <v>61</v>
      </c>
      <c r="H267" s="10" t="s">
        <v>178</v>
      </c>
      <c r="I267" s="11" t="s">
        <v>118</v>
      </c>
      <c r="J267" s="12">
        <v>61911742</v>
      </c>
      <c r="K267" s="12">
        <f>J267</f>
        <v>61911742</v>
      </c>
      <c r="L267" s="12"/>
      <c r="M267" s="12"/>
      <c r="N267" s="12"/>
      <c r="O267" s="12">
        <f>N267</f>
        <v>0</v>
      </c>
      <c r="P267" s="12"/>
      <c r="Q267" s="12"/>
      <c r="R267" s="12">
        <f t="shared" si="675"/>
        <v>61911742</v>
      </c>
      <c r="S267" s="12">
        <f>R267</f>
        <v>61911742</v>
      </c>
      <c r="T267" s="12"/>
      <c r="U267" s="12"/>
      <c r="V267" s="12"/>
      <c r="W267" s="12">
        <f>V267</f>
        <v>0</v>
      </c>
      <c r="X267" s="12"/>
      <c r="Y267" s="12"/>
      <c r="Z267" s="12">
        <f t="shared" si="754"/>
        <v>61911742</v>
      </c>
      <c r="AA267" s="12">
        <f t="shared" si="671"/>
        <v>61911742</v>
      </c>
      <c r="AB267" s="12">
        <f t="shared" si="621"/>
        <v>0</v>
      </c>
      <c r="AC267" s="12">
        <f t="shared" si="622"/>
        <v>0</v>
      </c>
      <c r="AD267" s="12"/>
      <c r="AE267" s="12">
        <f>AD267</f>
        <v>0</v>
      </c>
      <c r="AF267" s="12"/>
      <c r="AG267" s="12"/>
      <c r="AH267" s="12">
        <f t="shared" si="755"/>
        <v>61911742</v>
      </c>
      <c r="AI267" s="12">
        <f t="shared" si="623"/>
        <v>61911742</v>
      </c>
      <c r="AJ267" s="12">
        <f t="shared" si="624"/>
        <v>0</v>
      </c>
      <c r="AK267" s="12">
        <f t="shared" si="625"/>
        <v>0</v>
      </c>
      <c r="AL267" s="12"/>
      <c r="AM267" s="12">
        <f>AL267</f>
        <v>0</v>
      </c>
      <c r="AN267" s="12"/>
      <c r="AO267" s="12"/>
      <c r="AP267" s="12">
        <f t="shared" si="756"/>
        <v>61911742</v>
      </c>
      <c r="AQ267" s="12">
        <f t="shared" si="736"/>
        <v>61911742</v>
      </c>
      <c r="AR267" s="12">
        <f t="shared" si="737"/>
        <v>0</v>
      </c>
      <c r="AS267" s="12">
        <f t="shared" si="738"/>
        <v>0</v>
      </c>
      <c r="AT267" s="12"/>
      <c r="AU267" s="12">
        <f>AT267</f>
        <v>0</v>
      </c>
      <c r="AV267" s="12"/>
      <c r="AW267" s="12"/>
      <c r="AX267" s="12">
        <f t="shared" si="757"/>
        <v>61911742</v>
      </c>
      <c r="AY267" s="12">
        <f t="shared" si="710"/>
        <v>61911742</v>
      </c>
      <c r="AZ267" s="12">
        <f t="shared" si="711"/>
        <v>0</v>
      </c>
      <c r="BA267" s="12">
        <f t="shared" si="712"/>
        <v>0</v>
      </c>
      <c r="BB267" s="12">
        <f t="shared" si="758"/>
        <v>0</v>
      </c>
      <c r="BC267" s="12">
        <f t="shared" si="759"/>
        <v>0</v>
      </c>
      <c r="BD267" s="12">
        <v>0</v>
      </c>
      <c r="BE267" s="12">
        <v>0</v>
      </c>
    </row>
    <row r="268" spans="1:57" x14ac:dyDescent="0.25">
      <c r="A268" s="31" t="s">
        <v>175</v>
      </c>
      <c r="B268" s="6"/>
      <c r="C268" s="6"/>
      <c r="D268" s="6"/>
      <c r="E268" s="9">
        <v>852</v>
      </c>
      <c r="F268" s="11" t="s">
        <v>110</v>
      </c>
      <c r="G268" s="11" t="s">
        <v>61</v>
      </c>
      <c r="H268" s="11" t="s">
        <v>176</v>
      </c>
      <c r="I268" s="11"/>
      <c r="J268" s="12">
        <f t="shared" ref="J268:AW269" si="760">J269</f>
        <v>20025400</v>
      </c>
      <c r="K268" s="12">
        <f t="shared" si="760"/>
        <v>0</v>
      </c>
      <c r="L268" s="12">
        <f t="shared" si="760"/>
        <v>20025400</v>
      </c>
      <c r="M268" s="12">
        <f t="shared" si="760"/>
        <v>0</v>
      </c>
      <c r="N268" s="12">
        <f t="shared" si="760"/>
        <v>0</v>
      </c>
      <c r="O268" s="12">
        <f t="shared" si="760"/>
        <v>0</v>
      </c>
      <c r="P268" s="12">
        <f t="shared" si="760"/>
        <v>0</v>
      </c>
      <c r="Q268" s="12">
        <f t="shared" si="760"/>
        <v>0</v>
      </c>
      <c r="R268" s="12">
        <f t="shared" si="675"/>
        <v>20025400</v>
      </c>
      <c r="S268" s="12">
        <f t="shared" si="760"/>
        <v>0</v>
      </c>
      <c r="T268" s="12">
        <f t="shared" si="760"/>
        <v>20025400</v>
      </c>
      <c r="U268" s="12">
        <f t="shared" si="760"/>
        <v>0</v>
      </c>
      <c r="V268" s="12">
        <f t="shared" si="760"/>
        <v>0</v>
      </c>
      <c r="W268" s="12">
        <f t="shared" si="760"/>
        <v>0</v>
      </c>
      <c r="X268" s="12">
        <f t="shared" si="760"/>
        <v>0</v>
      </c>
      <c r="Y268" s="12">
        <f t="shared" si="760"/>
        <v>0</v>
      </c>
      <c r="Z268" s="12">
        <f t="shared" si="754"/>
        <v>20025400</v>
      </c>
      <c r="AA268" s="12">
        <f t="shared" si="671"/>
        <v>0</v>
      </c>
      <c r="AB268" s="12">
        <f t="shared" si="621"/>
        <v>20025400</v>
      </c>
      <c r="AC268" s="12">
        <f t="shared" si="622"/>
        <v>0</v>
      </c>
      <c r="AD268" s="12">
        <f t="shared" si="760"/>
        <v>0</v>
      </c>
      <c r="AE268" s="12">
        <f t="shared" si="760"/>
        <v>0</v>
      </c>
      <c r="AF268" s="12">
        <f t="shared" si="760"/>
        <v>0</v>
      </c>
      <c r="AG268" s="12">
        <f t="shared" si="760"/>
        <v>0</v>
      </c>
      <c r="AH268" s="12">
        <f t="shared" si="755"/>
        <v>20025400</v>
      </c>
      <c r="AI268" s="12">
        <f t="shared" si="623"/>
        <v>0</v>
      </c>
      <c r="AJ268" s="12">
        <f t="shared" si="624"/>
        <v>20025400</v>
      </c>
      <c r="AK268" s="12">
        <f t="shared" si="625"/>
        <v>0</v>
      </c>
      <c r="AL268" s="12">
        <f t="shared" si="760"/>
        <v>0</v>
      </c>
      <c r="AM268" s="12">
        <f t="shared" si="760"/>
        <v>0</v>
      </c>
      <c r="AN268" s="12">
        <f t="shared" si="760"/>
        <v>0</v>
      </c>
      <c r="AO268" s="12">
        <f t="shared" si="760"/>
        <v>0</v>
      </c>
      <c r="AP268" s="12">
        <f t="shared" si="756"/>
        <v>20025400</v>
      </c>
      <c r="AQ268" s="12">
        <f t="shared" si="736"/>
        <v>0</v>
      </c>
      <c r="AR268" s="12">
        <f t="shared" si="737"/>
        <v>20025400</v>
      </c>
      <c r="AS268" s="12">
        <f t="shared" si="738"/>
        <v>0</v>
      </c>
      <c r="AT268" s="12">
        <f t="shared" si="760"/>
        <v>-56083</v>
      </c>
      <c r="AU268" s="12">
        <f t="shared" si="760"/>
        <v>0</v>
      </c>
      <c r="AV268" s="12">
        <f t="shared" si="760"/>
        <v>-56083</v>
      </c>
      <c r="AW268" s="12">
        <f t="shared" si="760"/>
        <v>0</v>
      </c>
      <c r="AX268" s="12">
        <f t="shared" si="757"/>
        <v>19969317</v>
      </c>
      <c r="AY268" s="12">
        <f t="shared" si="710"/>
        <v>0</v>
      </c>
      <c r="AZ268" s="12">
        <f t="shared" si="711"/>
        <v>19969317</v>
      </c>
      <c r="BA268" s="12">
        <f t="shared" si="712"/>
        <v>0</v>
      </c>
      <c r="BB268" s="12">
        <f t="shared" si="758"/>
        <v>0</v>
      </c>
      <c r="BC268" s="12">
        <f t="shared" si="759"/>
        <v>0</v>
      </c>
      <c r="BD268" s="12">
        <v>0</v>
      </c>
      <c r="BE268" s="12">
        <v>0</v>
      </c>
    </row>
    <row r="269" spans="1:57" ht="48" customHeight="1" x14ac:dyDescent="0.25">
      <c r="A269" s="6" t="s">
        <v>58</v>
      </c>
      <c r="B269" s="6"/>
      <c r="C269" s="6"/>
      <c r="D269" s="6"/>
      <c r="E269" s="9">
        <v>852</v>
      </c>
      <c r="F269" s="11" t="s">
        <v>110</v>
      </c>
      <c r="G269" s="10" t="s">
        <v>61</v>
      </c>
      <c r="H269" s="11" t="s">
        <v>176</v>
      </c>
      <c r="I269" s="11" t="s">
        <v>116</v>
      </c>
      <c r="J269" s="12">
        <f t="shared" si="760"/>
        <v>20025400</v>
      </c>
      <c r="K269" s="12">
        <f t="shared" si="760"/>
        <v>0</v>
      </c>
      <c r="L269" s="12">
        <f t="shared" si="760"/>
        <v>20025400</v>
      </c>
      <c r="M269" s="12">
        <f t="shared" si="760"/>
        <v>0</v>
      </c>
      <c r="N269" s="12">
        <f t="shared" si="760"/>
        <v>0</v>
      </c>
      <c r="O269" s="12">
        <f t="shared" si="760"/>
        <v>0</v>
      </c>
      <c r="P269" s="12">
        <f t="shared" si="760"/>
        <v>0</v>
      </c>
      <c r="Q269" s="12">
        <f t="shared" si="760"/>
        <v>0</v>
      </c>
      <c r="R269" s="12">
        <f t="shared" si="675"/>
        <v>20025400</v>
      </c>
      <c r="S269" s="12">
        <f t="shared" si="760"/>
        <v>0</v>
      </c>
      <c r="T269" s="12">
        <f t="shared" si="760"/>
        <v>20025400</v>
      </c>
      <c r="U269" s="12">
        <f t="shared" si="760"/>
        <v>0</v>
      </c>
      <c r="V269" s="12">
        <f t="shared" si="760"/>
        <v>0</v>
      </c>
      <c r="W269" s="12">
        <f t="shared" si="760"/>
        <v>0</v>
      </c>
      <c r="X269" s="12">
        <f t="shared" si="760"/>
        <v>0</v>
      </c>
      <c r="Y269" s="12">
        <f t="shared" si="760"/>
        <v>0</v>
      </c>
      <c r="Z269" s="12">
        <f t="shared" si="754"/>
        <v>20025400</v>
      </c>
      <c r="AA269" s="12">
        <f t="shared" si="671"/>
        <v>0</v>
      </c>
      <c r="AB269" s="12">
        <f t="shared" si="621"/>
        <v>20025400</v>
      </c>
      <c r="AC269" s="12">
        <f t="shared" si="622"/>
        <v>0</v>
      </c>
      <c r="AD269" s="12">
        <f t="shared" si="760"/>
        <v>0</v>
      </c>
      <c r="AE269" s="12">
        <f t="shared" si="760"/>
        <v>0</v>
      </c>
      <c r="AF269" s="12">
        <f t="shared" si="760"/>
        <v>0</v>
      </c>
      <c r="AG269" s="12">
        <f t="shared" si="760"/>
        <v>0</v>
      </c>
      <c r="AH269" s="12">
        <f t="shared" si="755"/>
        <v>20025400</v>
      </c>
      <c r="AI269" s="12">
        <f t="shared" si="623"/>
        <v>0</v>
      </c>
      <c r="AJ269" s="12">
        <f t="shared" si="624"/>
        <v>20025400</v>
      </c>
      <c r="AK269" s="12">
        <f t="shared" si="625"/>
        <v>0</v>
      </c>
      <c r="AL269" s="12">
        <f t="shared" si="760"/>
        <v>0</v>
      </c>
      <c r="AM269" s="12">
        <f t="shared" si="760"/>
        <v>0</v>
      </c>
      <c r="AN269" s="12">
        <f t="shared" si="760"/>
        <v>0</v>
      </c>
      <c r="AO269" s="12">
        <f t="shared" si="760"/>
        <v>0</v>
      </c>
      <c r="AP269" s="12">
        <f t="shared" si="756"/>
        <v>20025400</v>
      </c>
      <c r="AQ269" s="12">
        <f t="shared" si="736"/>
        <v>0</v>
      </c>
      <c r="AR269" s="12">
        <f t="shared" si="737"/>
        <v>20025400</v>
      </c>
      <c r="AS269" s="12">
        <f t="shared" si="738"/>
        <v>0</v>
      </c>
      <c r="AT269" s="12">
        <f t="shared" si="760"/>
        <v>-56083</v>
      </c>
      <c r="AU269" s="12">
        <f t="shared" si="760"/>
        <v>0</v>
      </c>
      <c r="AV269" s="12">
        <f t="shared" si="760"/>
        <v>-56083</v>
      </c>
      <c r="AW269" s="12">
        <f t="shared" si="760"/>
        <v>0</v>
      </c>
      <c r="AX269" s="12">
        <f t="shared" si="757"/>
        <v>19969317</v>
      </c>
      <c r="AY269" s="12">
        <f t="shared" si="710"/>
        <v>0</v>
      </c>
      <c r="AZ269" s="12">
        <f t="shared" si="711"/>
        <v>19969317</v>
      </c>
      <c r="BA269" s="12">
        <f t="shared" si="712"/>
        <v>0</v>
      </c>
      <c r="BB269" s="12">
        <f t="shared" si="758"/>
        <v>0</v>
      </c>
      <c r="BC269" s="12">
        <f t="shared" si="759"/>
        <v>0</v>
      </c>
      <c r="BD269" s="12">
        <v>0</v>
      </c>
      <c r="BE269" s="12">
        <v>0</v>
      </c>
    </row>
    <row r="270" spans="1:57" x14ac:dyDescent="0.25">
      <c r="A270" s="6" t="s">
        <v>117</v>
      </c>
      <c r="B270" s="6"/>
      <c r="C270" s="6"/>
      <c r="D270" s="6"/>
      <c r="E270" s="9">
        <v>852</v>
      </c>
      <c r="F270" s="11" t="s">
        <v>110</v>
      </c>
      <c r="G270" s="10" t="s">
        <v>61</v>
      </c>
      <c r="H270" s="11" t="s">
        <v>176</v>
      </c>
      <c r="I270" s="11" t="s">
        <v>118</v>
      </c>
      <c r="J270" s="12">
        <v>20025400</v>
      </c>
      <c r="K270" s="12"/>
      <c r="L270" s="12">
        <f>J270</f>
        <v>20025400</v>
      </c>
      <c r="M270" s="12"/>
      <c r="N270" s="12"/>
      <c r="O270" s="12"/>
      <c r="P270" s="12">
        <f>N270</f>
        <v>0</v>
      </c>
      <c r="Q270" s="12"/>
      <c r="R270" s="12">
        <f t="shared" si="675"/>
        <v>20025400</v>
      </c>
      <c r="S270" s="12"/>
      <c r="T270" s="12">
        <f>R270</f>
        <v>20025400</v>
      </c>
      <c r="U270" s="12"/>
      <c r="V270" s="12"/>
      <c r="W270" s="12"/>
      <c r="X270" s="12">
        <f>V270</f>
        <v>0</v>
      </c>
      <c r="Y270" s="12"/>
      <c r="Z270" s="12">
        <f t="shared" si="754"/>
        <v>20025400</v>
      </c>
      <c r="AA270" s="12">
        <f t="shared" si="671"/>
        <v>0</v>
      </c>
      <c r="AB270" s="12">
        <f t="shared" si="621"/>
        <v>20025400</v>
      </c>
      <c r="AC270" s="12">
        <f t="shared" si="622"/>
        <v>0</v>
      </c>
      <c r="AD270" s="12"/>
      <c r="AE270" s="12"/>
      <c r="AF270" s="12">
        <f>AD270</f>
        <v>0</v>
      </c>
      <c r="AG270" s="12"/>
      <c r="AH270" s="12">
        <f t="shared" si="755"/>
        <v>20025400</v>
      </c>
      <c r="AI270" s="12">
        <f t="shared" si="623"/>
        <v>0</v>
      </c>
      <c r="AJ270" s="12">
        <f t="shared" si="624"/>
        <v>20025400</v>
      </c>
      <c r="AK270" s="12">
        <f t="shared" si="625"/>
        <v>0</v>
      </c>
      <c r="AL270" s="12"/>
      <c r="AM270" s="12"/>
      <c r="AN270" s="12">
        <f>AL270</f>
        <v>0</v>
      </c>
      <c r="AO270" s="12"/>
      <c r="AP270" s="12">
        <f t="shared" si="756"/>
        <v>20025400</v>
      </c>
      <c r="AQ270" s="12">
        <f t="shared" si="736"/>
        <v>0</v>
      </c>
      <c r="AR270" s="12">
        <f t="shared" si="737"/>
        <v>20025400</v>
      </c>
      <c r="AS270" s="12">
        <f t="shared" si="738"/>
        <v>0</v>
      </c>
      <c r="AT270" s="12">
        <v>-56083</v>
      </c>
      <c r="AU270" s="12"/>
      <c r="AV270" s="12">
        <f>AT270</f>
        <v>-56083</v>
      </c>
      <c r="AW270" s="12"/>
      <c r="AX270" s="12">
        <f t="shared" si="757"/>
        <v>19969317</v>
      </c>
      <c r="AY270" s="12">
        <f t="shared" si="710"/>
        <v>0</v>
      </c>
      <c r="AZ270" s="12">
        <f t="shared" si="711"/>
        <v>19969317</v>
      </c>
      <c r="BA270" s="12">
        <f t="shared" si="712"/>
        <v>0</v>
      </c>
      <c r="BB270" s="12">
        <f t="shared" si="758"/>
        <v>0</v>
      </c>
      <c r="BC270" s="12">
        <f t="shared" si="759"/>
        <v>0</v>
      </c>
      <c r="BD270" s="12">
        <v>0</v>
      </c>
      <c r="BE270" s="12">
        <v>0</v>
      </c>
    </row>
    <row r="271" spans="1:57" ht="21" customHeight="1" x14ac:dyDescent="0.25">
      <c r="A271" s="31" t="s">
        <v>169</v>
      </c>
      <c r="B271" s="6"/>
      <c r="C271" s="6"/>
      <c r="D271" s="6"/>
      <c r="E271" s="9">
        <v>852</v>
      </c>
      <c r="F271" s="11" t="s">
        <v>110</v>
      </c>
      <c r="G271" s="10" t="s">
        <v>61</v>
      </c>
      <c r="H271" s="11" t="s">
        <v>170</v>
      </c>
      <c r="I271" s="11"/>
      <c r="J271" s="12">
        <f t="shared" ref="J271:AW272" si="761">J272</f>
        <v>232920</v>
      </c>
      <c r="K271" s="12">
        <f t="shared" si="761"/>
        <v>0</v>
      </c>
      <c r="L271" s="12">
        <f t="shared" si="761"/>
        <v>232920</v>
      </c>
      <c r="M271" s="12">
        <f t="shared" si="761"/>
        <v>0</v>
      </c>
      <c r="N271" s="12">
        <f t="shared" si="761"/>
        <v>4547099</v>
      </c>
      <c r="O271" s="12">
        <f t="shared" si="761"/>
        <v>0</v>
      </c>
      <c r="P271" s="12">
        <f t="shared" si="761"/>
        <v>4547099</v>
      </c>
      <c r="Q271" s="12">
        <f t="shared" si="761"/>
        <v>0</v>
      </c>
      <c r="R271" s="12">
        <f t="shared" si="675"/>
        <v>4780019</v>
      </c>
      <c r="S271" s="12">
        <f t="shared" si="761"/>
        <v>0</v>
      </c>
      <c r="T271" s="12">
        <f t="shared" si="761"/>
        <v>4780019</v>
      </c>
      <c r="U271" s="12">
        <f t="shared" si="761"/>
        <v>0</v>
      </c>
      <c r="V271" s="12">
        <f t="shared" si="761"/>
        <v>2990327</v>
      </c>
      <c r="W271" s="12">
        <f t="shared" si="761"/>
        <v>0</v>
      </c>
      <c r="X271" s="12">
        <f t="shared" si="761"/>
        <v>2990327</v>
      </c>
      <c r="Y271" s="12">
        <f t="shared" si="761"/>
        <v>0</v>
      </c>
      <c r="Z271" s="12">
        <f t="shared" si="754"/>
        <v>7770346</v>
      </c>
      <c r="AA271" s="12">
        <f t="shared" si="671"/>
        <v>0</v>
      </c>
      <c r="AB271" s="12">
        <f t="shared" si="621"/>
        <v>7770346</v>
      </c>
      <c r="AC271" s="12">
        <f t="shared" si="622"/>
        <v>0</v>
      </c>
      <c r="AD271" s="12">
        <f t="shared" si="761"/>
        <v>0</v>
      </c>
      <c r="AE271" s="12">
        <f t="shared" si="761"/>
        <v>0</v>
      </c>
      <c r="AF271" s="12">
        <f t="shared" si="761"/>
        <v>0</v>
      </c>
      <c r="AG271" s="12">
        <f t="shared" si="761"/>
        <v>0</v>
      </c>
      <c r="AH271" s="12">
        <f t="shared" si="755"/>
        <v>7770346</v>
      </c>
      <c r="AI271" s="12">
        <f t="shared" si="623"/>
        <v>0</v>
      </c>
      <c r="AJ271" s="12">
        <f t="shared" si="624"/>
        <v>7770346</v>
      </c>
      <c r="AK271" s="12">
        <f t="shared" si="625"/>
        <v>0</v>
      </c>
      <c r="AL271" s="12">
        <f t="shared" si="761"/>
        <v>2173731</v>
      </c>
      <c r="AM271" s="12">
        <f t="shared" si="761"/>
        <v>0</v>
      </c>
      <c r="AN271" s="12">
        <f t="shared" si="761"/>
        <v>2173731</v>
      </c>
      <c r="AO271" s="12">
        <f t="shared" si="761"/>
        <v>0</v>
      </c>
      <c r="AP271" s="12">
        <f t="shared" si="756"/>
        <v>9944077</v>
      </c>
      <c r="AQ271" s="12">
        <f t="shared" si="736"/>
        <v>0</v>
      </c>
      <c r="AR271" s="12">
        <f t="shared" si="737"/>
        <v>9944077</v>
      </c>
      <c r="AS271" s="12">
        <f t="shared" si="738"/>
        <v>0</v>
      </c>
      <c r="AT271" s="12">
        <f t="shared" si="761"/>
        <v>-382294</v>
      </c>
      <c r="AU271" s="12">
        <f t="shared" si="761"/>
        <v>0</v>
      </c>
      <c r="AV271" s="12">
        <f t="shared" si="761"/>
        <v>-382294</v>
      </c>
      <c r="AW271" s="12">
        <f t="shared" si="761"/>
        <v>0</v>
      </c>
      <c r="AX271" s="12">
        <f t="shared" si="757"/>
        <v>9561783</v>
      </c>
      <c r="AY271" s="12">
        <f t="shared" si="710"/>
        <v>0</v>
      </c>
      <c r="AZ271" s="12">
        <f t="shared" si="711"/>
        <v>9561783</v>
      </c>
      <c r="BA271" s="12">
        <f t="shared" si="712"/>
        <v>0</v>
      </c>
      <c r="BB271" s="12">
        <f t="shared" si="758"/>
        <v>0</v>
      </c>
      <c r="BC271" s="12">
        <f t="shared" si="759"/>
        <v>0</v>
      </c>
      <c r="BD271" s="12">
        <v>0</v>
      </c>
      <c r="BE271" s="12">
        <v>0</v>
      </c>
    </row>
    <row r="272" spans="1:57" ht="46.5" customHeight="1" x14ac:dyDescent="0.25">
      <c r="A272" s="6" t="s">
        <v>58</v>
      </c>
      <c r="B272" s="6"/>
      <c r="C272" s="6"/>
      <c r="D272" s="6"/>
      <c r="E272" s="9">
        <v>852</v>
      </c>
      <c r="F272" s="11" t="s">
        <v>110</v>
      </c>
      <c r="G272" s="10" t="s">
        <v>61</v>
      </c>
      <c r="H272" s="11" t="s">
        <v>170</v>
      </c>
      <c r="I272" s="11" t="s">
        <v>116</v>
      </c>
      <c r="J272" s="12">
        <f t="shared" si="761"/>
        <v>232920</v>
      </c>
      <c r="K272" s="12">
        <f t="shared" si="761"/>
        <v>0</v>
      </c>
      <c r="L272" s="12">
        <f t="shared" si="761"/>
        <v>232920</v>
      </c>
      <c r="M272" s="12">
        <f t="shared" si="761"/>
        <v>0</v>
      </c>
      <c r="N272" s="12">
        <f t="shared" si="761"/>
        <v>4547099</v>
      </c>
      <c r="O272" s="12">
        <f t="shared" si="761"/>
        <v>0</v>
      </c>
      <c r="P272" s="12">
        <f t="shared" si="761"/>
        <v>4547099</v>
      </c>
      <c r="Q272" s="12">
        <f t="shared" si="761"/>
        <v>0</v>
      </c>
      <c r="R272" s="12">
        <f t="shared" si="675"/>
        <v>4780019</v>
      </c>
      <c r="S272" s="12">
        <f t="shared" si="761"/>
        <v>0</v>
      </c>
      <c r="T272" s="12">
        <f t="shared" si="761"/>
        <v>4780019</v>
      </c>
      <c r="U272" s="12">
        <f t="shared" si="761"/>
        <v>0</v>
      </c>
      <c r="V272" s="12">
        <f t="shared" si="761"/>
        <v>2990327</v>
      </c>
      <c r="W272" s="12">
        <f t="shared" si="761"/>
        <v>0</v>
      </c>
      <c r="X272" s="12">
        <f t="shared" si="761"/>
        <v>2990327</v>
      </c>
      <c r="Y272" s="12">
        <f t="shared" si="761"/>
        <v>0</v>
      </c>
      <c r="Z272" s="12">
        <f t="shared" si="754"/>
        <v>7770346</v>
      </c>
      <c r="AA272" s="12">
        <f t="shared" si="671"/>
        <v>0</v>
      </c>
      <c r="AB272" s="12">
        <f t="shared" si="621"/>
        <v>7770346</v>
      </c>
      <c r="AC272" s="12">
        <f t="shared" si="622"/>
        <v>0</v>
      </c>
      <c r="AD272" s="12">
        <f t="shared" si="761"/>
        <v>0</v>
      </c>
      <c r="AE272" s="12">
        <f t="shared" si="761"/>
        <v>0</v>
      </c>
      <c r="AF272" s="12">
        <f t="shared" si="761"/>
        <v>0</v>
      </c>
      <c r="AG272" s="12">
        <f t="shared" si="761"/>
        <v>0</v>
      </c>
      <c r="AH272" s="12">
        <f t="shared" si="755"/>
        <v>7770346</v>
      </c>
      <c r="AI272" s="12">
        <f t="shared" si="623"/>
        <v>0</v>
      </c>
      <c r="AJ272" s="12">
        <f t="shared" si="624"/>
        <v>7770346</v>
      </c>
      <c r="AK272" s="12">
        <f t="shared" si="625"/>
        <v>0</v>
      </c>
      <c r="AL272" s="12">
        <f t="shared" si="761"/>
        <v>2173731</v>
      </c>
      <c r="AM272" s="12">
        <f t="shared" si="761"/>
        <v>0</v>
      </c>
      <c r="AN272" s="12">
        <f t="shared" si="761"/>
        <v>2173731</v>
      </c>
      <c r="AO272" s="12">
        <f t="shared" si="761"/>
        <v>0</v>
      </c>
      <c r="AP272" s="12">
        <f t="shared" si="756"/>
        <v>9944077</v>
      </c>
      <c r="AQ272" s="12">
        <f t="shared" si="736"/>
        <v>0</v>
      </c>
      <c r="AR272" s="12">
        <f t="shared" si="737"/>
        <v>9944077</v>
      </c>
      <c r="AS272" s="12">
        <f t="shared" si="738"/>
        <v>0</v>
      </c>
      <c r="AT272" s="12">
        <f t="shared" si="761"/>
        <v>-382294</v>
      </c>
      <c r="AU272" s="12">
        <f t="shared" si="761"/>
        <v>0</v>
      </c>
      <c r="AV272" s="12">
        <f t="shared" si="761"/>
        <v>-382294</v>
      </c>
      <c r="AW272" s="12">
        <f t="shared" si="761"/>
        <v>0</v>
      </c>
      <c r="AX272" s="12">
        <f t="shared" si="757"/>
        <v>9561783</v>
      </c>
      <c r="AY272" s="12">
        <f t="shared" si="710"/>
        <v>0</v>
      </c>
      <c r="AZ272" s="12">
        <f t="shared" si="711"/>
        <v>9561783</v>
      </c>
      <c r="BA272" s="12">
        <f t="shared" si="712"/>
        <v>0</v>
      </c>
      <c r="BB272" s="12">
        <f t="shared" si="758"/>
        <v>0</v>
      </c>
      <c r="BC272" s="12">
        <f t="shared" si="759"/>
        <v>0</v>
      </c>
      <c r="BD272" s="12">
        <v>0</v>
      </c>
      <c r="BE272" s="12">
        <v>0</v>
      </c>
    </row>
    <row r="273" spans="1:57" x14ac:dyDescent="0.25">
      <c r="A273" s="6" t="s">
        <v>117</v>
      </c>
      <c r="B273" s="6"/>
      <c r="C273" s="6"/>
      <c r="D273" s="6"/>
      <c r="E273" s="9">
        <v>852</v>
      </c>
      <c r="F273" s="11" t="s">
        <v>110</v>
      </c>
      <c r="G273" s="10" t="s">
        <v>61</v>
      </c>
      <c r="H273" s="11" t="s">
        <v>170</v>
      </c>
      <c r="I273" s="11" t="s">
        <v>118</v>
      </c>
      <c r="J273" s="12">
        <v>232920</v>
      </c>
      <c r="K273" s="12"/>
      <c r="L273" s="12">
        <f t="shared" ref="L273:L279" si="762">J273</f>
        <v>232920</v>
      </c>
      <c r="M273" s="12"/>
      <c r="N273" s="12">
        <f>4655854-108755</f>
        <v>4547099</v>
      </c>
      <c r="O273" s="12"/>
      <c r="P273" s="12">
        <f t="shared" ref="P273" si="763">N273</f>
        <v>4547099</v>
      </c>
      <c r="Q273" s="12"/>
      <c r="R273" s="12">
        <f t="shared" si="675"/>
        <v>4780019</v>
      </c>
      <c r="S273" s="12"/>
      <c r="T273" s="12">
        <f t="shared" ref="T273" si="764">R273</f>
        <v>4780019</v>
      </c>
      <c r="U273" s="12"/>
      <c r="V273" s="12">
        <f>3070327-80000</f>
        <v>2990327</v>
      </c>
      <c r="W273" s="12"/>
      <c r="X273" s="12">
        <f t="shared" ref="X273" si="765">V273</f>
        <v>2990327</v>
      </c>
      <c r="Y273" s="12"/>
      <c r="Z273" s="12">
        <f t="shared" si="754"/>
        <v>7770346</v>
      </c>
      <c r="AA273" s="12">
        <f t="shared" si="671"/>
        <v>0</v>
      </c>
      <c r="AB273" s="12">
        <f t="shared" si="621"/>
        <v>7770346</v>
      </c>
      <c r="AC273" s="12">
        <f t="shared" si="622"/>
        <v>0</v>
      </c>
      <c r="AD273" s="12"/>
      <c r="AE273" s="12"/>
      <c r="AF273" s="12">
        <f t="shared" ref="AF273" si="766">AD273</f>
        <v>0</v>
      </c>
      <c r="AG273" s="12"/>
      <c r="AH273" s="12">
        <f t="shared" si="755"/>
        <v>7770346</v>
      </c>
      <c r="AI273" s="12">
        <f t="shared" si="623"/>
        <v>0</v>
      </c>
      <c r="AJ273" s="12">
        <f t="shared" si="624"/>
        <v>7770346</v>
      </c>
      <c r="AK273" s="12">
        <f t="shared" si="625"/>
        <v>0</v>
      </c>
      <c r="AL273" s="12">
        <v>2173731</v>
      </c>
      <c r="AM273" s="12"/>
      <c r="AN273" s="12">
        <f t="shared" ref="AN273" si="767">AL273</f>
        <v>2173731</v>
      </c>
      <c r="AO273" s="12"/>
      <c r="AP273" s="12">
        <f t="shared" si="756"/>
        <v>9944077</v>
      </c>
      <c r="AQ273" s="12">
        <f t="shared" si="736"/>
        <v>0</v>
      </c>
      <c r="AR273" s="12">
        <f t="shared" si="737"/>
        <v>9944077</v>
      </c>
      <c r="AS273" s="12">
        <f t="shared" si="738"/>
        <v>0</v>
      </c>
      <c r="AT273" s="12">
        <v>-382294</v>
      </c>
      <c r="AU273" s="12"/>
      <c r="AV273" s="12">
        <f t="shared" ref="AV273" si="768">AT273</f>
        <v>-382294</v>
      </c>
      <c r="AW273" s="12"/>
      <c r="AX273" s="12">
        <f t="shared" si="757"/>
        <v>9561783</v>
      </c>
      <c r="AY273" s="12">
        <f t="shared" si="710"/>
        <v>0</v>
      </c>
      <c r="AZ273" s="12">
        <f t="shared" si="711"/>
        <v>9561783</v>
      </c>
      <c r="BA273" s="12">
        <f t="shared" si="712"/>
        <v>0</v>
      </c>
      <c r="BB273" s="12">
        <f t="shared" si="758"/>
        <v>0</v>
      </c>
      <c r="BC273" s="12">
        <f t="shared" si="759"/>
        <v>0</v>
      </c>
      <c r="BD273" s="12">
        <v>0</v>
      </c>
      <c r="BE273" s="12">
        <v>0</v>
      </c>
    </row>
    <row r="274" spans="1:57" ht="31.5" x14ac:dyDescent="0.25">
      <c r="A274" s="31" t="s">
        <v>165</v>
      </c>
      <c r="B274" s="6"/>
      <c r="C274" s="6"/>
      <c r="D274" s="6"/>
      <c r="E274" s="9">
        <v>852</v>
      </c>
      <c r="F274" s="10" t="s">
        <v>110</v>
      </c>
      <c r="G274" s="10" t="s">
        <v>61</v>
      </c>
      <c r="H274" s="10" t="s">
        <v>166</v>
      </c>
      <c r="I274" s="11"/>
      <c r="J274" s="12">
        <f t="shared" ref="J274:AW275" si="769">J275</f>
        <v>2773100</v>
      </c>
      <c r="K274" s="12">
        <f t="shared" si="769"/>
        <v>0</v>
      </c>
      <c r="L274" s="12">
        <f t="shared" si="769"/>
        <v>2773100</v>
      </c>
      <c r="M274" s="12">
        <f t="shared" si="769"/>
        <v>0</v>
      </c>
      <c r="N274" s="12">
        <f t="shared" si="769"/>
        <v>0</v>
      </c>
      <c r="O274" s="12">
        <f t="shared" si="769"/>
        <v>0</v>
      </c>
      <c r="P274" s="12">
        <f t="shared" si="769"/>
        <v>0</v>
      </c>
      <c r="Q274" s="12">
        <f t="shared" si="769"/>
        <v>0</v>
      </c>
      <c r="R274" s="12">
        <f t="shared" si="675"/>
        <v>2773100</v>
      </c>
      <c r="S274" s="12">
        <f t="shared" si="769"/>
        <v>0</v>
      </c>
      <c r="T274" s="12">
        <f t="shared" si="769"/>
        <v>2773100</v>
      </c>
      <c r="U274" s="12">
        <f t="shared" si="769"/>
        <v>0</v>
      </c>
      <c r="V274" s="12">
        <f t="shared" si="769"/>
        <v>0</v>
      </c>
      <c r="W274" s="12">
        <f t="shared" si="769"/>
        <v>0</v>
      </c>
      <c r="X274" s="12">
        <f t="shared" si="769"/>
        <v>0</v>
      </c>
      <c r="Y274" s="12">
        <f t="shared" si="769"/>
        <v>0</v>
      </c>
      <c r="Z274" s="12">
        <f t="shared" si="754"/>
        <v>2773100</v>
      </c>
      <c r="AA274" s="12">
        <f t="shared" si="671"/>
        <v>0</v>
      </c>
      <c r="AB274" s="12">
        <f t="shared" si="621"/>
        <v>2773100</v>
      </c>
      <c r="AC274" s="12">
        <f t="shared" si="622"/>
        <v>0</v>
      </c>
      <c r="AD274" s="12">
        <f t="shared" si="769"/>
        <v>0</v>
      </c>
      <c r="AE274" s="12">
        <f t="shared" si="769"/>
        <v>0</v>
      </c>
      <c r="AF274" s="12">
        <f t="shared" si="769"/>
        <v>0</v>
      </c>
      <c r="AG274" s="12">
        <f t="shared" si="769"/>
        <v>0</v>
      </c>
      <c r="AH274" s="12">
        <f t="shared" si="755"/>
        <v>2773100</v>
      </c>
      <c r="AI274" s="12">
        <f t="shared" si="623"/>
        <v>0</v>
      </c>
      <c r="AJ274" s="12">
        <f t="shared" si="624"/>
        <v>2773100</v>
      </c>
      <c r="AK274" s="12">
        <f t="shared" si="625"/>
        <v>0</v>
      </c>
      <c r="AL274" s="12">
        <f t="shared" si="769"/>
        <v>0</v>
      </c>
      <c r="AM274" s="12">
        <f t="shared" si="769"/>
        <v>0</v>
      </c>
      <c r="AN274" s="12">
        <f t="shared" si="769"/>
        <v>0</v>
      </c>
      <c r="AO274" s="12">
        <f t="shared" si="769"/>
        <v>0</v>
      </c>
      <c r="AP274" s="12">
        <f t="shared" si="756"/>
        <v>2773100</v>
      </c>
      <c r="AQ274" s="12">
        <f t="shared" si="736"/>
        <v>0</v>
      </c>
      <c r="AR274" s="12">
        <f t="shared" si="737"/>
        <v>2773100</v>
      </c>
      <c r="AS274" s="12">
        <f t="shared" si="738"/>
        <v>0</v>
      </c>
      <c r="AT274" s="12">
        <f t="shared" si="769"/>
        <v>-188605</v>
      </c>
      <c r="AU274" s="12">
        <f t="shared" si="769"/>
        <v>0</v>
      </c>
      <c r="AV274" s="12">
        <f t="shared" si="769"/>
        <v>-188605</v>
      </c>
      <c r="AW274" s="12">
        <f t="shared" si="769"/>
        <v>0</v>
      </c>
      <c r="AX274" s="12">
        <f t="shared" si="757"/>
        <v>2584495</v>
      </c>
      <c r="AY274" s="12">
        <f t="shared" si="710"/>
        <v>0</v>
      </c>
      <c r="AZ274" s="12">
        <f t="shared" si="711"/>
        <v>2584495</v>
      </c>
      <c r="BA274" s="12">
        <f t="shared" si="712"/>
        <v>0</v>
      </c>
      <c r="BB274" s="12">
        <f t="shared" si="758"/>
        <v>0</v>
      </c>
      <c r="BC274" s="12">
        <f t="shared" si="759"/>
        <v>0</v>
      </c>
      <c r="BD274" s="12">
        <v>0</v>
      </c>
      <c r="BE274" s="12">
        <v>0</v>
      </c>
    </row>
    <row r="275" spans="1:57" ht="48" customHeight="1" x14ac:dyDescent="0.25">
      <c r="A275" s="6" t="s">
        <v>58</v>
      </c>
      <c r="B275" s="6"/>
      <c r="C275" s="6"/>
      <c r="D275" s="6"/>
      <c r="E275" s="9">
        <v>852</v>
      </c>
      <c r="F275" s="11" t="s">
        <v>110</v>
      </c>
      <c r="G275" s="10" t="s">
        <v>61</v>
      </c>
      <c r="H275" s="10" t="s">
        <v>166</v>
      </c>
      <c r="I275" s="11" t="s">
        <v>116</v>
      </c>
      <c r="J275" s="12">
        <f t="shared" si="769"/>
        <v>2773100</v>
      </c>
      <c r="K275" s="12">
        <f t="shared" si="769"/>
        <v>0</v>
      </c>
      <c r="L275" s="12">
        <f t="shared" si="769"/>
        <v>2773100</v>
      </c>
      <c r="M275" s="12">
        <f t="shared" si="769"/>
        <v>0</v>
      </c>
      <c r="N275" s="12">
        <f t="shared" si="769"/>
        <v>0</v>
      </c>
      <c r="O275" s="12">
        <f t="shared" si="769"/>
        <v>0</v>
      </c>
      <c r="P275" s="12">
        <f t="shared" si="769"/>
        <v>0</v>
      </c>
      <c r="Q275" s="12">
        <f t="shared" si="769"/>
        <v>0</v>
      </c>
      <c r="R275" s="12">
        <f t="shared" si="675"/>
        <v>2773100</v>
      </c>
      <c r="S275" s="12">
        <f t="shared" si="769"/>
        <v>0</v>
      </c>
      <c r="T275" s="12">
        <f t="shared" si="769"/>
        <v>2773100</v>
      </c>
      <c r="U275" s="12">
        <f t="shared" si="769"/>
        <v>0</v>
      </c>
      <c r="V275" s="12">
        <f t="shared" si="769"/>
        <v>0</v>
      </c>
      <c r="W275" s="12">
        <f t="shared" si="769"/>
        <v>0</v>
      </c>
      <c r="X275" s="12">
        <f t="shared" si="769"/>
        <v>0</v>
      </c>
      <c r="Y275" s="12">
        <f t="shared" si="769"/>
        <v>0</v>
      </c>
      <c r="Z275" s="12">
        <f t="shared" si="754"/>
        <v>2773100</v>
      </c>
      <c r="AA275" s="12">
        <f t="shared" si="671"/>
        <v>0</v>
      </c>
      <c r="AB275" s="12">
        <f t="shared" si="621"/>
        <v>2773100</v>
      </c>
      <c r="AC275" s="12">
        <f t="shared" si="622"/>
        <v>0</v>
      </c>
      <c r="AD275" s="12">
        <f t="shared" si="769"/>
        <v>0</v>
      </c>
      <c r="AE275" s="12">
        <f t="shared" si="769"/>
        <v>0</v>
      </c>
      <c r="AF275" s="12">
        <f t="shared" si="769"/>
        <v>0</v>
      </c>
      <c r="AG275" s="12">
        <f t="shared" si="769"/>
        <v>0</v>
      </c>
      <c r="AH275" s="12">
        <f t="shared" si="755"/>
        <v>2773100</v>
      </c>
      <c r="AI275" s="12">
        <f t="shared" si="623"/>
        <v>0</v>
      </c>
      <c r="AJ275" s="12">
        <f t="shared" si="624"/>
        <v>2773100</v>
      </c>
      <c r="AK275" s="12">
        <f t="shared" si="625"/>
        <v>0</v>
      </c>
      <c r="AL275" s="12">
        <f t="shared" si="769"/>
        <v>0</v>
      </c>
      <c r="AM275" s="12">
        <f t="shared" si="769"/>
        <v>0</v>
      </c>
      <c r="AN275" s="12">
        <f t="shared" si="769"/>
        <v>0</v>
      </c>
      <c r="AO275" s="12">
        <f t="shared" si="769"/>
        <v>0</v>
      </c>
      <c r="AP275" s="12">
        <f t="shared" si="756"/>
        <v>2773100</v>
      </c>
      <c r="AQ275" s="12">
        <f t="shared" si="736"/>
        <v>0</v>
      </c>
      <c r="AR275" s="12">
        <f t="shared" si="737"/>
        <v>2773100</v>
      </c>
      <c r="AS275" s="12">
        <f t="shared" si="738"/>
        <v>0</v>
      </c>
      <c r="AT275" s="12">
        <f t="shared" si="769"/>
        <v>-188605</v>
      </c>
      <c r="AU275" s="12">
        <f t="shared" si="769"/>
        <v>0</v>
      </c>
      <c r="AV275" s="12">
        <f t="shared" si="769"/>
        <v>-188605</v>
      </c>
      <c r="AW275" s="12">
        <f t="shared" si="769"/>
        <v>0</v>
      </c>
      <c r="AX275" s="12">
        <f t="shared" si="757"/>
        <v>2584495</v>
      </c>
      <c r="AY275" s="12">
        <f t="shared" si="710"/>
        <v>0</v>
      </c>
      <c r="AZ275" s="12">
        <f t="shared" si="711"/>
        <v>2584495</v>
      </c>
      <c r="BA275" s="12">
        <f t="shared" si="712"/>
        <v>0</v>
      </c>
      <c r="BB275" s="12">
        <f t="shared" si="758"/>
        <v>0</v>
      </c>
      <c r="BC275" s="12">
        <f t="shared" si="759"/>
        <v>0</v>
      </c>
      <c r="BD275" s="12">
        <v>0</v>
      </c>
      <c r="BE275" s="12">
        <v>0</v>
      </c>
    </row>
    <row r="276" spans="1:57" ht="20.25" customHeight="1" x14ac:dyDescent="0.25">
      <c r="A276" s="6" t="s">
        <v>117</v>
      </c>
      <c r="B276" s="6"/>
      <c r="C276" s="6"/>
      <c r="D276" s="6"/>
      <c r="E276" s="9">
        <v>852</v>
      </c>
      <c r="F276" s="11" t="s">
        <v>110</v>
      </c>
      <c r="G276" s="10" t="s">
        <v>61</v>
      </c>
      <c r="H276" s="10" t="s">
        <v>166</v>
      </c>
      <c r="I276" s="11" t="s">
        <v>118</v>
      </c>
      <c r="J276" s="12">
        <v>2773100</v>
      </c>
      <c r="K276" s="12"/>
      <c r="L276" s="12">
        <f t="shared" si="762"/>
        <v>2773100</v>
      </c>
      <c r="M276" s="12"/>
      <c r="N276" s="12"/>
      <c r="O276" s="12"/>
      <c r="P276" s="12">
        <f t="shared" ref="P276" si="770">N276</f>
        <v>0</v>
      </c>
      <c r="Q276" s="12"/>
      <c r="R276" s="12">
        <f t="shared" si="675"/>
        <v>2773100</v>
      </c>
      <c r="S276" s="12"/>
      <c r="T276" s="12">
        <f t="shared" ref="T276" si="771">R276</f>
        <v>2773100</v>
      </c>
      <c r="U276" s="12"/>
      <c r="V276" s="12"/>
      <c r="W276" s="12"/>
      <c r="X276" s="12">
        <f t="shared" ref="X276" si="772">V276</f>
        <v>0</v>
      </c>
      <c r="Y276" s="12"/>
      <c r="Z276" s="12">
        <f t="shared" si="754"/>
        <v>2773100</v>
      </c>
      <c r="AA276" s="12">
        <f t="shared" si="671"/>
        <v>0</v>
      </c>
      <c r="AB276" s="12">
        <f t="shared" si="621"/>
        <v>2773100</v>
      </c>
      <c r="AC276" s="12">
        <f t="shared" si="622"/>
        <v>0</v>
      </c>
      <c r="AD276" s="12"/>
      <c r="AE276" s="12"/>
      <c r="AF276" s="12">
        <f t="shared" ref="AF276" si="773">AD276</f>
        <v>0</v>
      </c>
      <c r="AG276" s="12"/>
      <c r="AH276" s="12">
        <f t="shared" si="755"/>
        <v>2773100</v>
      </c>
      <c r="AI276" s="12">
        <f t="shared" si="623"/>
        <v>0</v>
      </c>
      <c r="AJ276" s="12">
        <f t="shared" si="624"/>
        <v>2773100</v>
      </c>
      <c r="AK276" s="12">
        <f t="shared" si="625"/>
        <v>0</v>
      </c>
      <c r="AL276" s="12"/>
      <c r="AM276" s="12"/>
      <c r="AN276" s="12">
        <f t="shared" ref="AN276" si="774">AL276</f>
        <v>0</v>
      </c>
      <c r="AO276" s="12"/>
      <c r="AP276" s="12">
        <f t="shared" si="756"/>
        <v>2773100</v>
      </c>
      <c r="AQ276" s="12">
        <f t="shared" si="736"/>
        <v>0</v>
      </c>
      <c r="AR276" s="12">
        <f t="shared" si="737"/>
        <v>2773100</v>
      </c>
      <c r="AS276" s="12">
        <f t="shared" si="738"/>
        <v>0</v>
      </c>
      <c r="AT276" s="12">
        <v>-188605</v>
      </c>
      <c r="AU276" s="12"/>
      <c r="AV276" s="12">
        <f t="shared" ref="AV276" si="775">AT276</f>
        <v>-188605</v>
      </c>
      <c r="AW276" s="12"/>
      <c r="AX276" s="12">
        <f t="shared" si="757"/>
        <v>2584495</v>
      </c>
      <c r="AY276" s="12">
        <f t="shared" si="710"/>
        <v>0</v>
      </c>
      <c r="AZ276" s="12">
        <f t="shared" si="711"/>
        <v>2584495</v>
      </c>
      <c r="BA276" s="12">
        <f t="shared" si="712"/>
        <v>0</v>
      </c>
      <c r="BB276" s="12">
        <f t="shared" si="758"/>
        <v>0</v>
      </c>
      <c r="BC276" s="12">
        <f t="shared" si="759"/>
        <v>0</v>
      </c>
      <c r="BD276" s="12">
        <v>0</v>
      </c>
      <c r="BE276" s="12">
        <v>0</v>
      </c>
    </row>
    <row r="277" spans="1:57" ht="47.25" x14ac:dyDescent="0.25">
      <c r="A277" s="31" t="s">
        <v>171</v>
      </c>
      <c r="B277" s="6"/>
      <c r="C277" s="6"/>
      <c r="D277" s="6"/>
      <c r="E277" s="9">
        <v>852</v>
      </c>
      <c r="F277" s="10" t="s">
        <v>110</v>
      </c>
      <c r="G277" s="10" t="s">
        <v>61</v>
      </c>
      <c r="H277" s="10" t="s">
        <v>172</v>
      </c>
      <c r="I277" s="11"/>
      <c r="J277" s="12">
        <f t="shared" ref="J277:AW278" si="776">J278</f>
        <v>105300</v>
      </c>
      <c r="K277" s="12">
        <f t="shared" si="776"/>
        <v>0</v>
      </c>
      <c r="L277" s="12">
        <f t="shared" si="776"/>
        <v>105300</v>
      </c>
      <c r="M277" s="12">
        <f t="shared" si="776"/>
        <v>0</v>
      </c>
      <c r="N277" s="12">
        <f t="shared" si="776"/>
        <v>272420</v>
      </c>
      <c r="O277" s="12">
        <f t="shared" si="776"/>
        <v>0</v>
      </c>
      <c r="P277" s="12">
        <f t="shared" si="776"/>
        <v>272420</v>
      </c>
      <c r="Q277" s="12">
        <f t="shared" si="776"/>
        <v>0</v>
      </c>
      <c r="R277" s="12">
        <f t="shared" si="675"/>
        <v>377720</v>
      </c>
      <c r="S277" s="12">
        <f t="shared" si="776"/>
        <v>0</v>
      </c>
      <c r="T277" s="12">
        <f t="shared" si="776"/>
        <v>377720</v>
      </c>
      <c r="U277" s="12">
        <f t="shared" si="776"/>
        <v>0</v>
      </c>
      <c r="V277" s="12">
        <f t="shared" si="776"/>
        <v>1582773</v>
      </c>
      <c r="W277" s="12">
        <f t="shared" si="776"/>
        <v>0</v>
      </c>
      <c r="X277" s="12">
        <f t="shared" si="776"/>
        <v>1582773</v>
      </c>
      <c r="Y277" s="12">
        <f t="shared" si="776"/>
        <v>0</v>
      </c>
      <c r="Z277" s="12">
        <f t="shared" si="754"/>
        <v>1960493</v>
      </c>
      <c r="AA277" s="12">
        <f t="shared" si="671"/>
        <v>0</v>
      </c>
      <c r="AB277" s="12">
        <f t="shared" si="621"/>
        <v>1960493</v>
      </c>
      <c r="AC277" s="12">
        <f t="shared" si="622"/>
        <v>0</v>
      </c>
      <c r="AD277" s="12">
        <f t="shared" si="776"/>
        <v>0</v>
      </c>
      <c r="AE277" s="12">
        <f t="shared" si="776"/>
        <v>0</v>
      </c>
      <c r="AF277" s="12">
        <f t="shared" si="776"/>
        <v>0</v>
      </c>
      <c r="AG277" s="12">
        <f t="shared" si="776"/>
        <v>0</v>
      </c>
      <c r="AH277" s="12">
        <f t="shared" si="755"/>
        <v>1960493</v>
      </c>
      <c r="AI277" s="12">
        <f t="shared" si="623"/>
        <v>0</v>
      </c>
      <c r="AJ277" s="12">
        <f t="shared" si="624"/>
        <v>1960493</v>
      </c>
      <c r="AK277" s="12">
        <f t="shared" si="625"/>
        <v>0</v>
      </c>
      <c r="AL277" s="12">
        <f t="shared" si="776"/>
        <v>127234</v>
      </c>
      <c r="AM277" s="12">
        <f t="shared" si="776"/>
        <v>0</v>
      </c>
      <c r="AN277" s="12">
        <f t="shared" si="776"/>
        <v>127234</v>
      </c>
      <c r="AO277" s="12">
        <f t="shared" si="776"/>
        <v>0</v>
      </c>
      <c r="AP277" s="12">
        <f t="shared" si="756"/>
        <v>2087727</v>
      </c>
      <c r="AQ277" s="12">
        <f t="shared" si="736"/>
        <v>0</v>
      </c>
      <c r="AR277" s="12">
        <f t="shared" si="737"/>
        <v>2087727</v>
      </c>
      <c r="AS277" s="12">
        <f t="shared" si="738"/>
        <v>0</v>
      </c>
      <c r="AT277" s="12">
        <f t="shared" si="776"/>
        <v>-4950</v>
      </c>
      <c r="AU277" s="12">
        <f t="shared" si="776"/>
        <v>0</v>
      </c>
      <c r="AV277" s="12">
        <f t="shared" si="776"/>
        <v>-4950</v>
      </c>
      <c r="AW277" s="12">
        <f t="shared" si="776"/>
        <v>0</v>
      </c>
      <c r="AX277" s="12">
        <f t="shared" si="757"/>
        <v>2082777</v>
      </c>
      <c r="AY277" s="12">
        <f t="shared" si="710"/>
        <v>0</v>
      </c>
      <c r="AZ277" s="12">
        <f t="shared" si="711"/>
        <v>2082777</v>
      </c>
      <c r="BA277" s="12">
        <f t="shared" si="712"/>
        <v>0</v>
      </c>
      <c r="BB277" s="12">
        <f t="shared" si="758"/>
        <v>0</v>
      </c>
      <c r="BC277" s="12">
        <f t="shared" si="759"/>
        <v>0</v>
      </c>
      <c r="BD277" s="12">
        <v>0</v>
      </c>
      <c r="BE277" s="12">
        <v>0</v>
      </c>
    </row>
    <row r="278" spans="1:57" ht="51" customHeight="1" x14ac:dyDescent="0.25">
      <c r="A278" s="6" t="s">
        <v>58</v>
      </c>
      <c r="B278" s="6"/>
      <c r="C278" s="6"/>
      <c r="D278" s="6"/>
      <c r="E278" s="9">
        <v>852</v>
      </c>
      <c r="F278" s="11" t="s">
        <v>110</v>
      </c>
      <c r="G278" s="10" t="s">
        <v>61</v>
      </c>
      <c r="H278" s="10" t="s">
        <v>172</v>
      </c>
      <c r="I278" s="11" t="s">
        <v>116</v>
      </c>
      <c r="J278" s="12">
        <f t="shared" si="776"/>
        <v>105300</v>
      </c>
      <c r="K278" s="12">
        <f t="shared" si="776"/>
        <v>0</v>
      </c>
      <c r="L278" s="12">
        <f t="shared" si="776"/>
        <v>105300</v>
      </c>
      <c r="M278" s="12">
        <f t="shared" si="776"/>
        <v>0</v>
      </c>
      <c r="N278" s="12">
        <f t="shared" si="776"/>
        <v>272420</v>
      </c>
      <c r="O278" s="12">
        <f t="shared" si="776"/>
        <v>0</v>
      </c>
      <c r="P278" s="12">
        <f t="shared" si="776"/>
        <v>272420</v>
      </c>
      <c r="Q278" s="12">
        <f t="shared" si="776"/>
        <v>0</v>
      </c>
      <c r="R278" s="12">
        <f t="shared" si="675"/>
        <v>377720</v>
      </c>
      <c r="S278" s="12">
        <f t="shared" si="776"/>
        <v>0</v>
      </c>
      <c r="T278" s="12">
        <f t="shared" si="776"/>
        <v>377720</v>
      </c>
      <c r="U278" s="12">
        <f t="shared" si="776"/>
        <v>0</v>
      </c>
      <c r="V278" s="12">
        <f t="shared" si="776"/>
        <v>1582773</v>
      </c>
      <c r="W278" s="12">
        <f t="shared" si="776"/>
        <v>0</v>
      </c>
      <c r="X278" s="12">
        <f t="shared" si="776"/>
        <v>1582773</v>
      </c>
      <c r="Y278" s="12">
        <f t="shared" si="776"/>
        <v>0</v>
      </c>
      <c r="Z278" s="12">
        <f t="shared" si="754"/>
        <v>1960493</v>
      </c>
      <c r="AA278" s="12">
        <f t="shared" si="671"/>
        <v>0</v>
      </c>
      <c r="AB278" s="12">
        <f t="shared" ref="AB278:AB281" si="777">T278+X278</f>
        <v>1960493</v>
      </c>
      <c r="AC278" s="12">
        <f t="shared" ref="AC278:AC281" si="778">U278+Y278</f>
        <v>0</v>
      </c>
      <c r="AD278" s="12">
        <f t="shared" si="776"/>
        <v>0</v>
      </c>
      <c r="AE278" s="12">
        <f t="shared" si="776"/>
        <v>0</v>
      </c>
      <c r="AF278" s="12">
        <f t="shared" si="776"/>
        <v>0</v>
      </c>
      <c r="AG278" s="12">
        <f t="shared" si="776"/>
        <v>0</v>
      </c>
      <c r="AH278" s="12">
        <f t="shared" si="755"/>
        <v>1960493</v>
      </c>
      <c r="AI278" s="12">
        <f t="shared" ref="AI278:AI281" si="779">AA278+AE278</f>
        <v>0</v>
      </c>
      <c r="AJ278" s="12">
        <f t="shared" ref="AJ278:AJ291" si="780">AB278+AF278</f>
        <v>1960493</v>
      </c>
      <c r="AK278" s="12">
        <f t="shared" ref="AK278:AK291" si="781">AC278+AG278</f>
        <v>0</v>
      </c>
      <c r="AL278" s="12">
        <f t="shared" si="776"/>
        <v>127234</v>
      </c>
      <c r="AM278" s="12">
        <f t="shared" si="776"/>
        <v>0</v>
      </c>
      <c r="AN278" s="12">
        <f t="shared" si="776"/>
        <v>127234</v>
      </c>
      <c r="AO278" s="12">
        <f t="shared" si="776"/>
        <v>0</v>
      </c>
      <c r="AP278" s="12">
        <f t="shared" si="756"/>
        <v>2087727</v>
      </c>
      <c r="AQ278" s="12">
        <f t="shared" si="736"/>
        <v>0</v>
      </c>
      <c r="AR278" s="12">
        <f t="shared" si="737"/>
        <v>2087727</v>
      </c>
      <c r="AS278" s="12">
        <f t="shared" si="738"/>
        <v>0</v>
      </c>
      <c r="AT278" s="12">
        <f t="shared" si="776"/>
        <v>-4950</v>
      </c>
      <c r="AU278" s="12">
        <f t="shared" si="776"/>
        <v>0</v>
      </c>
      <c r="AV278" s="12">
        <f t="shared" si="776"/>
        <v>-4950</v>
      </c>
      <c r="AW278" s="12">
        <f t="shared" si="776"/>
        <v>0</v>
      </c>
      <c r="AX278" s="12">
        <f t="shared" si="757"/>
        <v>2082777</v>
      </c>
      <c r="AY278" s="12">
        <f t="shared" si="710"/>
        <v>0</v>
      </c>
      <c r="AZ278" s="12">
        <f t="shared" si="711"/>
        <v>2082777</v>
      </c>
      <c r="BA278" s="12">
        <f t="shared" si="712"/>
        <v>0</v>
      </c>
      <c r="BB278" s="12">
        <f t="shared" si="758"/>
        <v>0</v>
      </c>
      <c r="BC278" s="12">
        <f t="shared" si="759"/>
        <v>0</v>
      </c>
      <c r="BD278" s="12">
        <v>0</v>
      </c>
      <c r="BE278" s="12">
        <v>0</v>
      </c>
    </row>
    <row r="279" spans="1:57" ht="23.25" customHeight="1" x14ac:dyDescent="0.25">
      <c r="A279" s="6" t="s">
        <v>117</v>
      </c>
      <c r="B279" s="6"/>
      <c r="C279" s="6"/>
      <c r="D279" s="6"/>
      <c r="E279" s="9">
        <v>852</v>
      </c>
      <c r="F279" s="11" t="s">
        <v>110</v>
      </c>
      <c r="G279" s="10" t="s">
        <v>61</v>
      </c>
      <c r="H279" s="10" t="s">
        <v>172</v>
      </c>
      <c r="I279" s="11" t="s">
        <v>118</v>
      </c>
      <c r="J279" s="12">
        <v>105300</v>
      </c>
      <c r="K279" s="12"/>
      <c r="L279" s="12">
        <f t="shared" si="762"/>
        <v>105300</v>
      </c>
      <c r="M279" s="12"/>
      <c r="N279" s="12">
        <v>272420</v>
      </c>
      <c r="O279" s="12"/>
      <c r="P279" s="12">
        <f t="shared" ref="P279" si="782">N279</f>
        <v>272420</v>
      </c>
      <c r="Q279" s="12"/>
      <c r="R279" s="12">
        <f t="shared" si="675"/>
        <v>377720</v>
      </c>
      <c r="S279" s="12"/>
      <c r="T279" s="12">
        <f t="shared" ref="T279" si="783">R279</f>
        <v>377720</v>
      </c>
      <c r="U279" s="12"/>
      <c r="V279" s="12">
        <v>1582773</v>
      </c>
      <c r="W279" s="12"/>
      <c r="X279" s="12">
        <f t="shared" ref="X279" si="784">V279</f>
        <v>1582773</v>
      </c>
      <c r="Y279" s="12"/>
      <c r="Z279" s="12">
        <f t="shared" si="754"/>
        <v>1960493</v>
      </c>
      <c r="AA279" s="12">
        <f t="shared" si="671"/>
        <v>0</v>
      </c>
      <c r="AB279" s="12">
        <f t="shared" si="777"/>
        <v>1960493</v>
      </c>
      <c r="AC279" s="12">
        <f t="shared" si="778"/>
        <v>0</v>
      </c>
      <c r="AD279" s="12"/>
      <c r="AE279" s="12"/>
      <c r="AF279" s="12">
        <f t="shared" ref="AF279" si="785">AD279</f>
        <v>0</v>
      </c>
      <c r="AG279" s="12"/>
      <c r="AH279" s="12">
        <f t="shared" si="755"/>
        <v>1960493</v>
      </c>
      <c r="AI279" s="12">
        <f t="shared" si="779"/>
        <v>0</v>
      </c>
      <c r="AJ279" s="12">
        <f t="shared" si="780"/>
        <v>1960493</v>
      </c>
      <c r="AK279" s="12">
        <f t="shared" si="781"/>
        <v>0</v>
      </c>
      <c r="AL279" s="12">
        <v>127234</v>
      </c>
      <c r="AM279" s="12"/>
      <c r="AN279" s="12">
        <f t="shared" ref="AN279" si="786">AL279</f>
        <v>127234</v>
      </c>
      <c r="AO279" s="12"/>
      <c r="AP279" s="12">
        <f t="shared" si="756"/>
        <v>2087727</v>
      </c>
      <c r="AQ279" s="12">
        <f t="shared" si="736"/>
        <v>0</v>
      </c>
      <c r="AR279" s="12">
        <f t="shared" si="737"/>
        <v>2087727</v>
      </c>
      <c r="AS279" s="12">
        <f t="shared" si="738"/>
        <v>0</v>
      </c>
      <c r="AT279" s="12">
        <v>-4950</v>
      </c>
      <c r="AU279" s="12"/>
      <c r="AV279" s="12">
        <f t="shared" ref="AV279" si="787">AT279</f>
        <v>-4950</v>
      </c>
      <c r="AW279" s="12"/>
      <c r="AX279" s="12">
        <f t="shared" si="757"/>
        <v>2082777</v>
      </c>
      <c r="AY279" s="12">
        <f t="shared" si="710"/>
        <v>0</v>
      </c>
      <c r="AZ279" s="12">
        <f t="shared" si="711"/>
        <v>2082777</v>
      </c>
      <c r="BA279" s="12">
        <f t="shared" si="712"/>
        <v>0</v>
      </c>
      <c r="BB279" s="12">
        <f t="shared" si="758"/>
        <v>0</v>
      </c>
      <c r="BC279" s="12">
        <f t="shared" si="759"/>
        <v>0</v>
      </c>
      <c r="BD279" s="12">
        <v>0</v>
      </c>
      <c r="BE279" s="12">
        <v>0</v>
      </c>
    </row>
    <row r="280" spans="1:57" s="30" customFormat="1" ht="78.75" hidden="1" x14ac:dyDescent="0.25">
      <c r="A280" s="8" t="s">
        <v>400</v>
      </c>
      <c r="B280" s="6"/>
      <c r="C280" s="6"/>
      <c r="D280" s="6"/>
      <c r="E280" s="9">
        <v>852</v>
      </c>
      <c r="F280" s="11" t="s">
        <v>110</v>
      </c>
      <c r="G280" s="10" t="s">
        <v>61</v>
      </c>
      <c r="H280" s="11" t="s">
        <v>397</v>
      </c>
      <c r="I280" s="11"/>
      <c r="J280" s="12">
        <f t="shared" ref="J280:Q281" si="788">J281</f>
        <v>0</v>
      </c>
      <c r="K280" s="12">
        <f t="shared" si="788"/>
        <v>0</v>
      </c>
      <c r="L280" s="12">
        <f t="shared" si="788"/>
        <v>0</v>
      </c>
      <c r="M280" s="12">
        <f t="shared" si="788"/>
        <v>0</v>
      </c>
      <c r="N280" s="12">
        <f t="shared" si="788"/>
        <v>108755</v>
      </c>
      <c r="O280" s="12">
        <f t="shared" si="788"/>
        <v>0</v>
      </c>
      <c r="P280" s="12">
        <f t="shared" si="788"/>
        <v>108755</v>
      </c>
      <c r="Q280" s="12">
        <f t="shared" si="788"/>
        <v>0</v>
      </c>
      <c r="R280" s="12">
        <f t="shared" ref="R280:R282" si="789">J280+N280</f>
        <v>108755</v>
      </c>
      <c r="S280" s="12">
        <f t="shared" ref="S280:S281" si="790">K280+O280</f>
        <v>0</v>
      </c>
      <c r="T280" s="12">
        <f t="shared" ref="T280:T281" si="791">L280+P280</f>
        <v>108755</v>
      </c>
      <c r="U280" s="12">
        <f t="shared" ref="U280:U281" si="792">M280+Q280</f>
        <v>0</v>
      </c>
      <c r="V280" s="12">
        <f t="shared" ref="V280:Y281" si="793">V281</f>
        <v>1943217.39</v>
      </c>
      <c r="W280" s="12">
        <f t="shared" si="793"/>
        <v>1943217.39</v>
      </c>
      <c r="X280" s="12">
        <f t="shared" si="793"/>
        <v>0</v>
      </c>
      <c r="Y280" s="12">
        <f t="shared" si="793"/>
        <v>0</v>
      </c>
      <c r="Z280" s="12">
        <f t="shared" si="754"/>
        <v>2051972.39</v>
      </c>
      <c r="AA280" s="12">
        <f t="shared" si="671"/>
        <v>1943217.39</v>
      </c>
      <c r="AB280" s="12">
        <f t="shared" si="777"/>
        <v>108755</v>
      </c>
      <c r="AC280" s="12">
        <f t="shared" si="778"/>
        <v>0</v>
      </c>
      <c r="AD280" s="12">
        <f t="shared" ref="AD280:AG281" si="794">AD281</f>
        <v>0</v>
      </c>
      <c r="AE280" s="12">
        <f t="shared" si="794"/>
        <v>0</v>
      </c>
      <c r="AF280" s="12">
        <f t="shared" si="794"/>
        <v>0</v>
      </c>
      <c r="AG280" s="12">
        <f t="shared" si="794"/>
        <v>0</v>
      </c>
      <c r="AH280" s="12">
        <f t="shared" si="755"/>
        <v>2051972.39</v>
      </c>
      <c r="AI280" s="12">
        <f t="shared" si="779"/>
        <v>1943217.39</v>
      </c>
      <c r="AJ280" s="12">
        <f t="shared" si="780"/>
        <v>108755</v>
      </c>
      <c r="AK280" s="12">
        <f t="shared" si="781"/>
        <v>0</v>
      </c>
      <c r="AL280" s="12">
        <f t="shared" ref="AL280:AO281" si="795">AL281</f>
        <v>0</v>
      </c>
      <c r="AM280" s="12">
        <f t="shared" si="795"/>
        <v>0</v>
      </c>
      <c r="AN280" s="12">
        <f t="shared" si="795"/>
        <v>0</v>
      </c>
      <c r="AO280" s="12">
        <f t="shared" si="795"/>
        <v>0</v>
      </c>
      <c r="AP280" s="12">
        <f t="shared" si="756"/>
        <v>2051972.39</v>
      </c>
      <c r="AQ280" s="12">
        <f t="shared" si="736"/>
        <v>1943217.39</v>
      </c>
      <c r="AR280" s="12">
        <f t="shared" si="737"/>
        <v>108755</v>
      </c>
      <c r="AS280" s="12">
        <f t="shared" si="738"/>
        <v>0</v>
      </c>
      <c r="AT280" s="12">
        <f t="shared" ref="AT280:AW281" si="796">AT281</f>
        <v>0</v>
      </c>
      <c r="AU280" s="12">
        <f t="shared" si="796"/>
        <v>0</v>
      </c>
      <c r="AV280" s="12">
        <f t="shared" si="796"/>
        <v>0</v>
      </c>
      <c r="AW280" s="12">
        <f t="shared" si="796"/>
        <v>0</v>
      </c>
      <c r="AX280" s="12">
        <f t="shared" si="757"/>
        <v>2051972.39</v>
      </c>
      <c r="AY280" s="12">
        <f t="shared" si="710"/>
        <v>1943217.39</v>
      </c>
      <c r="AZ280" s="12">
        <f t="shared" si="711"/>
        <v>108755</v>
      </c>
      <c r="BA280" s="12">
        <f t="shared" si="712"/>
        <v>0</v>
      </c>
      <c r="BB280" s="12">
        <f t="shared" si="758"/>
        <v>0</v>
      </c>
      <c r="BC280" s="12">
        <f t="shared" si="759"/>
        <v>0</v>
      </c>
      <c r="BD280" s="12">
        <v>0</v>
      </c>
      <c r="BE280" s="12">
        <v>0</v>
      </c>
    </row>
    <row r="281" spans="1:57" s="30" customFormat="1" ht="63" hidden="1" x14ac:dyDescent="0.25">
      <c r="A281" s="6" t="s">
        <v>58</v>
      </c>
      <c r="B281" s="6"/>
      <c r="C281" s="6"/>
      <c r="D281" s="6"/>
      <c r="E281" s="9">
        <v>852</v>
      </c>
      <c r="F281" s="11" t="s">
        <v>110</v>
      </c>
      <c r="G281" s="10" t="s">
        <v>61</v>
      </c>
      <c r="H281" s="11" t="s">
        <v>397</v>
      </c>
      <c r="I281" s="11" t="s">
        <v>116</v>
      </c>
      <c r="J281" s="12">
        <f t="shared" si="788"/>
        <v>0</v>
      </c>
      <c r="K281" s="12">
        <f t="shared" si="788"/>
        <v>0</v>
      </c>
      <c r="L281" s="12">
        <f t="shared" si="788"/>
        <v>0</v>
      </c>
      <c r="M281" s="12">
        <f t="shared" si="788"/>
        <v>0</v>
      </c>
      <c r="N281" s="12">
        <f t="shared" si="788"/>
        <v>108755</v>
      </c>
      <c r="O281" s="12">
        <f t="shared" si="788"/>
        <v>0</v>
      </c>
      <c r="P281" s="12">
        <f t="shared" si="788"/>
        <v>108755</v>
      </c>
      <c r="Q281" s="12">
        <f t="shared" si="788"/>
        <v>0</v>
      </c>
      <c r="R281" s="12">
        <f t="shared" si="789"/>
        <v>108755</v>
      </c>
      <c r="S281" s="12">
        <f t="shared" si="790"/>
        <v>0</v>
      </c>
      <c r="T281" s="12">
        <f t="shared" si="791"/>
        <v>108755</v>
      </c>
      <c r="U281" s="12">
        <f t="shared" si="792"/>
        <v>0</v>
      </c>
      <c r="V281" s="12">
        <f t="shared" si="793"/>
        <v>1943217.39</v>
      </c>
      <c r="W281" s="12">
        <f t="shared" si="793"/>
        <v>1943217.39</v>
      </c>
      <c r="X281" s="12">
        <f t="shared" si="793"/>
        <v>0</v>
      </c>
      <c r="Y281" s="12">
        <f t="shared" si="793"/>
        <v>0</v>
      </c>
      <c r="Z281" s="12">
        <f t="shared" si="754"/>
        <v>2051972.39</v>
      </c>
      <c r="AA281" s="12">
        <f t="shared" si="671"/>
        <v>1943217.39</v>
      </c>
      <c r="AB281" s="12">
        <f t="shared" si="777"/>
        <v>108755</v>
      </c>
      <c r="AC281" s="12">
        <f t="shared" si="778"/>
        <v>0</v>
      </c>
      <c r="AD281" s="12">
        <f t="shared" si="794"/>
        <v>0</v>
      </c>
      <c r="AE281" s="12">
        <f t="shared" si="794"/>
        <v>0</v>
      </c>
      <c r="AF281" s="12">
        <f t="shared" si="794"/>
        <v>0</v>
      </c>
      <c r="AG281" s="12">
        <f t="shared" si="794"/>
        <v>0</v>
      </c>
      <c r="AH281" s="12">
        <f t="shared" si="755"/>
        <v>2051972.39</v>
      </c>
      <c r="AI281" s="12">
        <f t="shared" si="779"/>
        <v>1943217.39</v>
      </c>
      <c r="AJ281" s="12">
        <f t="shared" si="780"/>
        <v>108755</v>
      </c>
      <c r="AK281" s="12">
        <f t="shared" si="781"/>
        <v>0</v>
      </c>
      <c r="AL281" s="12">
        <f t="shared" si="795"/>
        <v>0</v>
      </c>
      <c r="AM281" s="12">
        <f t="shared" si="795"/>
        <v>0</v>
      </c>
      <c r="AN281" s="12">
        <f t="shared" si="795"/>
        <v>0</v>
      </c>
      <c r="AO281" s="12">
        <f t="shared" si="795"/>
        <v>0</v>
      </c>
      <c r="AP281" s="12">
        <f t="shared" si="756"/>
        <v>2051972.39</v>
      </c>
      <c r="AQ281" s="12">
        <f t="shared" si="736"/>
        <v>1943217.39</v>
      </c>
      <c r="AR281" s="12">
        <f t="shared" si="737"/>
        <v>108755</v>
      </c>
      <c r="AS281" s="12">
        <f t="shared" si="738"/>
        <v>0</v>
      </c>
      <c r="AT281" s="12">
        <f t="shared" si="796"/>
        <v>0</v>
      </c>
      <c r="AU281" s="12">
        <f t="shared" si="796"/>
        <v>0</v>
      </c>
      <c r="AV281" s="12">
        <f t="shared" si="796"/>
        <v>0</v>
      </c>
      <c r="AW281" s="12">
        <f t="shared" si="796"/>
        <v>0</v>
      </c>
      <c r="AX281" s="12">
        <f t="shared" si="757"/>
        <v>2051972.39</v>
      </c>
      <c r="AY281" s="12">
        <f t="shared" si="710"/>
        <v>1943217.39</v>
      </c>
      <c r="AZ281" s="12">
        <f t="shared" si="711"/>
        <v>108755</v>
      </c>
      <c r="BA281" s="12">
        <f t="shared" si="712"/>
        <v>0</v>
      </c>
      <c r="BB281" s="12">
        <f t="shared" si="758"/>
        <v>0</v>
      </c>
      <c r="BC281" s="12">
        <f t="shared" si="759"/>
        <v>0</v>
      </c>
      <c r="BD281" s="12">
        <v>0</v>
      </c>
      <c r="BE281" s="12">
        <v>0</v>
      </c>
    </row>
    <row r="282" spans="1:57" s="30" customFormat="1" hidden="1" x14ac:dyDescent="0.25">
      <c r="A282" s="6" t="s">
        <v>59</v>
      </c>
      <c r="B282" s="6"/>
      <c r="C282" s="6"/>
      <c r="D282" s="6"/>
      <c r="E282" s="9">
        <v>852</v>
      </c>
      <c r="F282" s="11" t="s">
        <v>110</v>
      </c>
      <c r="G282" s="10" t="s">
        <v>61</v>
      </c>
      <c r="H282" s="11" t="s">
        <v>397</v>
      </c>
      <c r="I282" s="11" t="s">
        <v>118</v>
      </c>
      <c r="J282" s="12"/>
      <c r="K282" s="12">
        <f>J282</f>
        <v>0</v>
      </c>
      <c r="L282" s="12"/>
      <c r="M282" s="12"/>
      <c r="N282" s="12">
        <v>108755</v>
      </c>
      <c r="O282" s="12"/>
      <c r="P282" s="12">
        <f>N282</f>
        <v>108755</v>
      </c>
      <c r="Q282" s="12"/>
      <c r="R282" s="12">
        <f t="shared" si="789"/>
        <v>108755</v>
      </c>
      <c r="S282" s="12"/>
      <c r="T282" s="12">
        <f>R282</f>
        <v>108755</v>
      </c>
      <c r="U282" s="12"/>
      <c r="V282" s="12">
        <v>1943217.39</v>
      </c>
      <c r="W282" s="12">
        <f>V282</f>
        <v>1943217.39</v>
      </c>
      <c r="X282" s="12"/>
      <c r="Y282" s="12"/>
      <c r="Z282" s="12">
        <f t="shared" si="754"/>
        <v>2051972.39</v>
      </c>
      <c r="AA282" s="12">
        <f>S282+W282</f>
        <v>1943217.39</v>
      </c>
      <c r="AB282" s="12">
        <f t="shared" ref="AB282" si="797">T282+X282</f>
        <v>108755</v>
      </c>
      <c r="AC282" s="12">
        <f t="shared" ref="AC282" si="798">U282+Y282</f>
        <v>0</v>
      </c>
      <c r="AD282" s="12"/>
      <c r="AE282" s="12">
        <f>AD282</f>
        <v>0</v>
      </c>
      <c r="AF282" s="12"/>
      <c r="AG282" s="12"/>
      <c r="AH282" s="12">
        <f t="shared" si="755"/>
        <v>2051972.39</v>
      </c>
      <c r="AI282" s="12">
        <f>AA282+AE282</f>
        <v>1943217.39</v>
      </c>
      <c r="AJ282" s="12">
        <f t="shared" si="780"/>
        <v>108755</v>
      </c>
      <c r="AK282" s="12">
        <f t="shared" si="781"/>
        <v>0</v>
      </c>
      <c r="AL282" s="12"/>
      <c r="AM282" s="12">
        <f>AL282</f>
        <v>0</v>
      </c>
      <c r="AN282" s="12"/>
      <c r="AO282" s="12"/>
      <c r="AP282" s="12">
        <f t="shared" si="756"/>
        <v>2051972.39</v>
      </c>
      <c r="AQ282" s="12">
        <f>AI282+AM282</f>
        <v>1943217.39</v>
      </c>
      <c r="AR282" s="12">
        <f t="shared" si="737"/>
        <v>108755</v>
      </c>
      <c r="AS282" s="12">
        <f t="shared" si="738"/>
        <v>0</v>
      </c>
      <c r="AT282" s="12"/>
      <c r="AU282" s="12">
        <f>AT282</f>
        <v>0</v>
      </c>
      <c r="AV282" s="12"/>
      <c r="AW282" s="12"/>
      <c r="AX282" s="12">
        <f t="shared" si="757"/>
        <v>2051972.39</v>
      </c>
      <c r="AY282" s="12">
        <f>AQ282+AU282</f>
        <v>1943217.39</v>
      </c>
      <c r="AZ282" s="12">
        <f t="shared" si="711"/>
        <v>108755</v>
      </c>
      <c r="BA282" s="12">
        <f t="shared" si="712"/>
        <v>0</v>
      </c>
      <c r="BB282" s="12">
        <f t="shared" si="758"/>
        <v>0</v>
      </c>
      <c r="BC282" s="12">
        <f t="shared" si="759"/>
        <v>0</v>
      </c>
      <c r="BD282" s="12">
        <v>0</v>
      </c>
      <c r="BE282" s="12">
        <v>0</v>
      </c>
    </row>
    <row r="283" spans="1:57" s="30" customFormat="1" ht="94.5" x14ac:dyDescent="0.25">
      <c r="A283" s="31" t="s">
        <v>173</v>
      </c>
      <c r="B283" s="27"/>
      <c r="C283" s="27"/>
      <c r="D283" s="27"/>
      <c r="E283" s="9">
        <v>852</v>
      </c>
      <c r="F283" s="11" t="s">
        <v>110</v>
      </c>
      <c r="G283" s="11" t="s">
        <v>61</v>
      </c>
      <c r="H283" s="11" t="s">
        <v>174</v>
      </c>
      <c r="I283" s="11"/>
      <c r="J283" s="12">
        <f t="shared" ref="J283:AW284" si="799">J284</f>
        <v>2160000</v>
      </c>
      <c r="K283" s="12">
        <f t="shared" si="799"/>
        <v>2160000</v>
      </c>
      <c r="L283" s="12">
        <f t="shared" si="799"/>
        <v>0</v>
      </c>
      <c r="M283" s="12">
        <f t="shared" si="799"/>
        <v>0</v>
      </c>
      <c r="N283" s="12">
        <f t="shared" si="799"/>
        <v>0</v>
      </c>
      <c r="O283" s="12">
        <f t="shared" si="799"/>
        <v>0</v>
      </c>
      <c r="P283" s="12">
        <f t="shared" si="799"/>
        <v>0</v>
      </c>
      <c r="Q283" s="12">
        <f t="shared" si="799"/>
        <v>0</v>
      </c>
      <c r="R283" s="12">
        <f t="shared" si="675"/>
        <v>2160000</v>
      </c>
      <c r="S283" s="12">
        <f t="shared" si="799"/>
        <v>2160000</v>
      </c>
      <c r="T283" s="12">
        <f t="shared" si="799"/>
        <v>0</v>
      </c>
      <c r="U283" s="12">
        <f t="shared" si="799"/>
        <v>0</v>
      </c>
      <c r="V283" s="12">
        <f t="shared" si="799"/>
        <v>0</v>
      </c>
      <c r="W283" s="12">
        <f t="shared" si="799"/>
        <v>0</v>
      </c>
      <c r="X283" s="12">
        <f t="shared" si="799"/>
        <v>0</v>
      </c>
      <c r="Y283" s="12">
        <f t="shared" si="799"/>
        <v>0</v>
      </c>
      <c r="Z283" s="12">
        <f t="shared" si="754"/>
        <v>2160000</v>
      </c>
      <c r="AA283" s="12">
        <f t="shared" ref="AA283:AA349" si="800">S283+W283</f>
        <v>2160000</v>
      </c>
      <c r="AB283" s="12">
        <f t="shared" ref="AB283:AB349" si="801">T283+X283</f>
        <v>0</v>
      </c>
      <c r="AC283" s="12">
        <f t="shared" ref="AC283:AC349" si="802">U283+Y283</f>
        <v>0</v>
      </c>
      <c r="AD283" s="12">
        <f t="shared" si="799"/>
        <v>0</v>
      </c>
      <c r="AE283" s="12">
        <f t="shared" si="799"/>
        <v>0</v>
      </c>
      <c r="AF283" s="12">
        <f t="shared" si="799"/>
        <v>0</v>
      </c>
      <c r="AG283" s="12">
        <f t="shared" si="799"/>
        <v>0</v>
      </c>
      <c r="AH283" s="12">
        <f t="shared" si="755"/>
        <v>2160000</v>
      </c>
      <c r="AI283" s="12">
        <f t="shared" ref="AI283:AI291" si="803">AA283+AE283</f>
        <v>2160000</v>
      </c>
      <c r="AJ283" s="12">
        <f t="shared" si="780"/>
        <v>0</v>
      </c>
      <c r="AK283" s="12">
        <f t="shared" si="781"/>
        <v>0</v>
      </c>
      <c r="AL283" s="12">
        <f t="shared" si="799"/>
        <v>0</v>
      </c>
      <c r="AM283" s="12">
        <f t="shared" si="799"/>
        <v>0</v>
      </c>
      <c r="AN283" s="12">
        <f t="shared" si="799"/>
        <v>0</v>
      </c>
      <c r="AO283" s="12">
        <f t="shared" si="799"/>
        <v>0</v>
      </c>
      <c r="AP283" s="12">
        <f t="shared" si="756"/>
        <v>2160000</v>
      </c>
      <c r="AQ283" s="12">
        <f t="shared" ref="AQ283:AQ291" si="804">AI283+AM283</f>
        <v>2160000</v>
      </c>
      <c r="AR283" s="12">
        <f t="shared" si="737"/>
        <v>0</v>
      </c>
      <c r="AS283" s="12">
        <f t="shared" si="738"/>
        <v>0</v>
      </c>
      <c r="AT283" s="12">
        <f t="shared" si="799"/>
        <v>-154000</v>
      </c>
      <c r="AU283" s="12">
        <f t="shared" si="799"/>
        <v>-154000</v>
      </c>
      <c r="AV283" s="12">
        <f t="shared" si="799"/>
        <v>0</v>
      </c>
      <c r="AW283" s="12">
        <f t="shared" si="799"/>
        <v>0</v>
      </c>
      <c r="AX283" s="12">
        <f t="shared" si="757"/>
        <v>2006000</v>
      </c>
      <c r="AY283" s="12">
        <f t="shared" ref="AY283:AY291" si="805">AQ283+AU283</f>
        <v>2006000</v>
      </c>
      <c r="AZ283" s="12">
        <f t="shared" si="711"/>
        <v>0</v>
      </c>
      <c r="BA283" s="12">
        <f t="shared" si="712"/>
        <v>0</v>
      </c>
      <c r="BB283" s="12">
        <f t="shared" si="758"/>
        <v>0</v>
      </c>
      <c r="BC283" s="12">
        <f t="shared" si="759"/>
        <v>0</v>
      </c>
      <c r="BD283" s="12">
        <v>0</v>
      </c>
      <c r="BE283" s="12">
        <v>0</v>
      </c>
    </row>
    <row r="284" spans="1:57" s="30" customFormat="1" ht="48" customHeight="1" x14ac:dyDescent="0.25">
      <c r="A284" s="6" t="s">
        <v>58</v>
      </c>
      <c r="B284" s="27"/>
      <c r="C284" s="27"/>
      <c r="D284" s="27"/>
      <c r="E284" s="9">
        <v>852</v>
      </c>
      <c r="F284" s="11" t="s">
        <v>110</v>
      </c>
      <c r="G284" s="11" t="s">
        <v>61</v>
      </c>
      <c r="H284" s="11" t="s">
        <v>174</v>
      </c>
      <c r="I284" s="11" t="s">
        <v>116</v>
      </c>
      <c r="J284" s="12">
        <f t="shared" si="799"/>
        <v>2160000</v>
      </c>
      <c r="K284" s="12">
        <f t="shared" si="799"/>
        <v>2160000</v>
      </c>
      <c r="L284" s="12">
        <f t="shared" si="799"/>
        <v>0</v>
      </c>
      <c r="M284" s="12">
        <f t="shared" si="799"/>
        <v>0</v>
      </c>
      <c r="N284" s="12">
        <f t="shared" si="799"/>
        <v>0</v>
      </c>
      <c r="O284" s="12">
        <f t="shared" si="799"/>
        <v>0</v>
      </c>
      <c r="P284" s="12">
        <f t="shared" si="799"/>
        <v>0</v>
      </c>
      <c r="Q284" s="12">
        <f t="shared" si="799"/>
        <v>0</v>
      </c>
      <c r="R284" s="12">
        <f t="shared" si="675"/>
        <v>2160000</v>
      </c>
      <c r="S284" s="12">
        <f t="shared" si="799"/>
        <v>2160000</v>
      </c>
      <c r="T284" s="12">
        <f t="shared" si="799"/>
        <v>0</v>
      </c>
      <c r="U284" s="12">
        <f t="shared" si="799"/>
        <v>0</v>
      </c>
      <c r="V284" s="12">
        <f t="shared" si="799"/>
        <v>0</v>
      </c>
      <c r="W284" s="12">
        <f t="shared" si="799"/>
        <v>0</v>
      </c>
      <c r="X284" s="12">
        <f t="shared" si="799"/>
        <v>0</v>
      </c>
      <c r="Y284" s="12">
        <f t="shared" si="799"/>
        <v>0</v>
      </c>
      <c r="Z284" s="12">
        <f t="shared" si="754"/>
        <v>2160000</v>
      </c>
      <c r="AA284" s="12">
        <f t="shared" si="800"/>
        <v>2160000</v>
      </c>
      <c r="AB284" s="12">
        <f t="shared" si="801"/>
        <v>0</v>
      </c>
      <c r="AC284" s="12">
        <f t="shared" si="802"/>
        <v>0</v>
      </c>
      <c r="AD284" s="12">
        <f t="shared" si="799"/>
        <v>0</v>
      </c>
      <c r="AE284" s="12">
        <f t="shared" si="799"/>
        <v>0</v>
      </c>
      <c r="AF284" s="12">
        <f t="shared" si="799"/>
        <v>0</v>
      </c>
      <c r="AG284" s="12">
        <f t="shared" si="799"/>
        <v>0</v>
      </c>
      <c r="AH284" s="12">
        <f t="shared" si="755"/>
        <v>2160000</v>
      </c>
      <c r="AI284" s="12">
        <f t="shared" si="803"/>
        <v>2160000</v>
      </c>
      <c r="AJ284" s="12">
        <f t="shared" si="780"/>
        <v>0</v>
      </c>
      <c r="AK284" s="12">
        <f t="shared" si="781"/>
        <v>0</v>
      </c>
      <c r="AL284" s="12">
        <f t="shared" si="799"/>
        <v>0</v>
      </c>
      <c r="AM284" s="12">
        <f t="shared" si="799"/>
        <v>0</v>
      </c>
      <c r="AN284" s="12">
        <f t="shared" si="799"/>
        <v>0</v>
      </c>
      <c r="AO284" s="12">
        <f t="shared" si="799"/>
        <v>0</v>
      </c>
      <c r="AP284" s="12">
        <f t="shared" si="756"/>
        <v>2160000</v>
      </c>
      <c r="AQ284" s="12">
        <f t="shared" si="804"/>
        <v>2160000</v>
      </c>
      <c r="AR284" s="12">
        <f t="shared" si="737"/>
        <v>0</v>
      </c>
      <c r="AS284" s="12">
        <f t="shared" si="738"/>
        <v>0</v>
      </c>
      <c r="AT284" s="12">
        <f t="shared" si="799"/>
        <v>-154000</v>
      </c>
      <c r="AU284" s="12">
        <f t="shared" si="799"/>
        <v>-154000</v>
      </c>
      <c r="AV284" s="12">
        <f t="shared" si="799"/>
        <v>0</v>
      </c>
      <c r="AW284" s="12">
        <f t="shared" si="799"/>
        <v>0</v>
      </c>
      <c r="AX284" s="12">
        <f t="shared" si="757"/>
        <v>2006000</v>
      </c>
      <c r="AY284" s="12">
        <f t="shared" si="805"/>
        <v>2006000</v>
      </c>
      <c r="AZ284" s="12">
        <f t="shared" si="711"/>
        <v>0</v>
      </c>
      <c r="BA284" s="12">
        <f t="shared" si="712"/>
        <v>0</v>
      </c>
      <c r="BB284" s="12">
        <f t="shared" si="758"/>
        <v>0</v>
      </c>
      <c r="BC284" s="12">
        <f t="shared" si="759"/>
        <v>0</v>
      </c>
      <c r="BD284" s="12">
        <v>0</v>
      </c>
      <c r="BE284" s="12">
        <v>0</v>
      </c>
    </row>
    <row r="285" spans="1:57" s="30" customFormat="1" x14ac:dyDescent="0.25">
      <c r="A285" s="6" t="s">
        <v>117</v>
      </c>
      <c r="B285" s="27"/>
      <c r="C285" s="27"/>
      <c r="D285" s="27"/>
      <c r="E285" s="9">
        <v>852</v>
      </c>
      <c r="F285" s="11" t="s">
        <v>110</v>
      </c>
      <c r="G285" s="11" t="s">
        <v>61</v>
      </c>
      <c r="H285" s="11" t="s">
        <v>174</v>
      </c>
      <c r="I285" s="11" t="s">
        <v>118</v>
      </c>
      <c r="J285" s="12">
        <v>2160000</v>
      </c>
      <c r="K285" s="12">
        <f>J285</f>
        <v>2160000</v>
      </c>
      <c r="L285" s="12"/>
      <c r="M285" s="12"/>
      <c r="N285" s="12"/>
      <c r="O285" s="12">
        <f>N285</f>
        <v>0</v>
      </c>
      <c r="P285" s="12"/>
      <c r="Q285" s="12"/>
      <c r="R285" s="12">
        <f t="shared" si="675"/>
        <v>2160000</v>
      </c>
      <c r="S285" s="12">
        <f>R285</f>
        <v>2160000</v>
      </c>
      <c r="T285" s="12"/>
      <c r="U285" s="12"/>
      <c r="V285" s="12"/>
      <c r="W285" s="12">
        <f>V285</f>
        <v>0</v>
      </c>
      <c r="X285" s="12"/>
      <c r="Y285" s="12"/>
      <c r="Z285" s="12">
        <f t="shared" si="754"/>
        <v>2160000</v>
      </c>
      <c r="AA285" s="12">
        <f t="shared" si="800"/>
        <v>2160000</v>
      </c>
      <c r="AB285" s="12">
        <f t="shared" si="801"/>
        <v>0</v>
      </c>
      <c r="AC285" s="12">
        <f t="shared" si="802"/>
        <v>0</v>
      </c>
      <c r="AD285" s="12"/>
      <c r="AE285" s="12">
        <f>AD285</f>
        <v>0</v>
      </c>
      <c r="AF285" s="12"/>
      <c r="AG285" s="12"/>
      <c r="AH285" s="12">
        <f t="shared" si="755"/>
        <v>2160000</v>
      </c>
      <c r="AI285" s="12">
        <f t="shared" si="803"/>
        <v>2160000</v>
      </c>
      <c r="AJ285" s="12">
        <f t="shared" si="780"/>
        <v>0</v>
      </c>
      <c r="AK285" s="12">
        <f t="shared" si="781"/>
        <v>0</v>
      </c>
      <c r="AL285" s="12"/>
      <c r="AM285" s="12">
        <f>AL285</f>
        <v>0</v>
      </c>
      <c r="AN285" s="12"/>
      <c r="AO285" s="12"/>
      <c r="AP285" s="12">
        <f t="shared" si="756"/>
        <v>2160000</v>
      </c>
      <c r="AQ285" s="12">
        <f t="shared" si="804"/>
        <v>2160000</v>
      </c>
      <c r="AR285" s="12">
        <f t="shared" si="737"/>
        <v>0</v>
      </c>
      <c r="AS285" s="12">
        <f t="shared" si="738"/>
        <v>0</v>
      </c>
      <c r="AT285" s="12">
        <f>-154000</f>
        <v>-154000</v>
      </c>
      <c r="AU285" s="12">
        <f>AT285</f>
        <v>-154000</v>
      </c>
      <c r="AV285" s="12"/>
      <c r="AW285" s="12"/>
      <c r="AX285" s="12">
        <f t="shared" si="757"/>
        <v>2006000</v>
      </c>
      <c r="AY285" s="12">
        <f t="shared" si="805"/>
        <v>2006000</v>
      </c>
      <c r="AZ285" s="12">
        <f t="shared" si="711"/>
        <v>0</v>
      </c>
      <c r="BA285" s="12">
        <f t="shared" si="712"/>
        <v>0</v>
      </c>
      <c r="BB285" s="12">
        <f t="shared" si="758"/>
        <v>0</v>
      </c>
      <c r="BC285" s="12">
        <f t="shared" si="759"/>
        <v>0</v>
      </c>
      <c r="BD285" s="12">
        <v>0</v>
      </c>
      <c r="BE285" s="12">
        <v>0</v>
      </c>
    </row>
    <row r="286" spans="1:57" s="30" customFormat="1" ht="31.5" hidden="1" x14ac:dyDescent="0.25">
      <c r="A286" s="31" t="s">
        <v>179</v>
      </c>
      <c r="B286" s="6"/>
      <c r="C286" s="6"/>
      <c r="D286" s="6"/>
      <c r="E286" s="9">
        <v>852</v>
      </c>
      <c r="F286" s="11" t="s">
        <v>110</v>
      </c>
      <c r="G286" s="10" t="s">
        <v>61</v>
      </c>
      <c r="H286" s="11" t="s">
        <v>180</v>
      </c>
      <c r="I286" s="11"/>
      <c r="J286" s="12">
        <f t="shared" ref="J286:AW287" si="806">J287</f>
        <v>299520</v>
      </c>
      <c r="K286" s="12">
        <f t="shared" si="806"/>
        <v>299520</v>
      </c>
      <c r="L286" s="12">
        <f t="shared" si="806"/>
        <v>0</v>
      </c>
      <c r="M286" s="12">
        <f t="shared" si="806"/>
        <v>0</v>
      </c>
      <c r="N286" s="12">
        <f t="shared" si="806"/>
        <v>0</v>
      </c>
      <c r="O286" s="12">
        <f t="shared" si="806"/>
        <v>0</v>
      </c>
      <c r="P286" s="12">
        <f t="shared" si="806"/>
        <v>0</v>
      </c>
      <c r="Q286" s="12">
        <f t="shared" si="806"/>
        <v>0</v>
      </c>
      <c r="R286" s="12">
        <f t="shared" si="675"/>
        <v>299520</v>
      </c>
      <c r="S286" s="12">
        <f t="shared" si="806"/>
        <v>299520</v>
      </c>
      <c r="T286" s="12">
        <f t="shared" si="806"/>
        <v>0</v>
      </c>
      <c r="U286" s="12">
        <f t="shared" si="806"/>
        <v>0</v>
      </c>
      <c r="V286" s="12">
        <f t="shared" si="806"/>
        <v>-299520</v>
      </c>
      <c r="W286" s="12">
        <f t="shared" si="806"/>
        <v>-299520</v>
      </c>
      <c r="X286" s="12">
        <f t="shared" si="806"/>
        <v>0</v>
      </c>
      <c r="Y286" s="12">
        <f t="shared" si="806"/>
        <v>0</v>
      </c>
      <c r="Z286" s="12">
        <f t="shared" si="754"/>
        <v>0</v>
      </c>
      <c r="AA286" s="12">
        <f t="shared" si="800"/>
        <v>0</v>
      </c>
      <c r="AB286" s="12">
        <f t="shared" si="801"/>
        <v>0</v>
      </c>
      <c r="AC286" s="12">
        <f t="shared" si="802"/>
        <v>0</v>
      </c>
      <c r="AD286" s="12">
        <f t="shared" si="806"/>
        <v>0</v>
      </c>
      <c r="AE286" s="12">
        <f t="shared" si="806"/>
        <v>0</v>
      </c>
      <c r="AF286" s="12">
        <f t="shared" si="806"/>
        <v>0</v>
      </c>
      <c r="AG286" s="12">
        <f t="shared" si="806"/>
        <v>0</v>
      </c>
      <c r="AH286" s="12">
        <f t="shared" si="755"/>
        <v>0</v>
      </c>
      <c r="AI286" s="12">
        <f t="shared" si="803"/>
        <v>0</v>
      </c>
      <c r="AJ286" s="12">
        <f t="shared" si="780"/>
        <v>0</v>
      </c>
      <c r="AK286" s="12">
        <f t="shared" si="781"/>
        <v>0</v>
      </c>
      <c r="AL286" s="12">
        <f t="shared" si="806"/>
        <v>0</v>
      </c>
      <c r="AM286" s="12">
        <f t="shared" si="806"/>
        <v>0</v>
      </c>
      <c r="AN286" s="12">
        <f t="shared" si="806"/>
        <v>0</v>
      </c>
      <c r="AO286" s="12">
        <f t="shared" si="806"/>
        <v>0</v>
      </c>
      <c r="AP286" s="12">
        <f t="shared" si="756"/>
        <v>0</v>
      </c>
      <c r="AQ286" s="12">
        <f t="shared" si="804"/>
        <v>0</v>
      </c>
      <c r="AR286" s="12">
        <f t="shared" si="737"/>
        <v>0</v>
      </c>
      <c r="AS286" s="12">
        <f t="shared" si="738"/>
        <v>0</v>
      </c>
      <c r="AT286" s="12">
        <f t="shared" si="806"/>
        <v>0</v>
      </c>
      <c r="AU286" s="12">
        <f t="shared" si="806"/>
        <v>0</v>
      </c>
      <c r="AV286" s="12">
        <f t="shared" si="806"/>
        <v>0</v>
      </c>
      <c r="AW286" s="12">
        <f t="shared" si="806"/>
        <v>0</v>
      </c>
      <c r="AX286" s="12">
        <f t="shared" si="757"/>
        <v>0</v>
      </c>
      <c r="AY286" s="12">
        <f t="shared" si="805"/>
        <v>0</v>
      </c>
      <c r="AZ286" s="12">
        <f t="shared" si="711"/>
        <v>0</v>
      </c>
      <c r="BA286" s="12">
        <f t="shared" si="712"/>
        <v>0</v>
      </c>
      <c r="BB286" s="12">
        <f t="shared" si="758"/>
        <v>0</v>
      </c>
      <c r="BC286" s="12">
        <f t="shared" si="759"/>
        <v>0</v>
      </c>
      <c r="BD286" s="12">
        <v>0</v>
      </c>
      <c r="BE286" s="12">
        <v>0</v>
      </c>
    </row>
    <row r="287" spans="1:57" s="30" customFormat="1" ht="63" hidden="1" x14ac:dyDescent="0.25">
      <c r="A287" s="6" t="s">
        <v>58</v>
      </c>
      <c r="B287" s="6"/>
      <c r="C287" s="6"/>
      <c r="D287" s="6"/>
      <c r="E287" s="9">
        <v>852</v>
      </c>
      <c r="F287" s="11" t="s">
        <v>110</v>
      </c>
      <c r="G287" s="10" t="s">
        <v>61</v>
      </c>
      <c r="H287" s="11" t="s">
        <v>180</v>
      </c>
      <c r="I287" s="11" t="s">
        <v>116</v>
      </c>
      <c r="J287" s="12">
        <f t="shared" si="806"/>
        <v>299520</v>
      </c>
      <c r="K287" s="12">
        <f t="shared" si="806"/>
        <v>299520</v>
      </c>
      <c r="L287" s="12">
        <f t="shared" si="806"/>
        <v>0</v>
      </c>
      <c r="M287" s="12">
        <f t="shared" si="806"/>
        <v>0</v>
      </c>
      <c r="N287" s="12">
        <f t="shared" si="806"/>
        <v>0</v>
      </c>
      <c r="O287" s="12">
        <f t="shared" si="806"/>
        <v>0</v>
      </c>
      <c r="P287" s="12">
        <f t="shared" si="806"/>
        <v>0</v>
      </c>
      <c r="Q287" s="12">
        <f t="shared" si="806"/>
        <v>0</v>
      </c>
      <c r="R287" s="12">
        <f t="shared" si="675"/>
        <v>299520</v>
      </c>
      <c r="S287" s="12">
        <f t="shared" si="806"/>
        <v>299520</v>
      </c>
      <c r="T287" s="12">
        <f t="shared" si="806"/>
        <v>0</v>
      </c>
      <c r="U287" s="12">
        <f t="shared" si="806"/>
        <v>0</v>
      </c>
      <c r="V287" s="12">
        <f t="shared" si="806"/>
        <v>-299520</v>
      </c>
      <c r="W287" s="12">
        <f t="shared" si="806"/>
        <v>-299520</v>
      </c>
      <c r="X287" s="12">
        <f t="shared" si="806"/>
        <v>0</v>
      </c>
      <c r="Y287" s="12">
        <f t="shared" si="806"/>
        <v>0</v>
      </c>
      <c r="Z287" s="12">
        <f t="shared" si="754"/>
        <v>0</v>
      </c>
      <c r="AA287" s="12">
        <f t="shared" si="800"/>
        <v>0</v>
      </c>
      <c r="AB287" s="12">
        <f t="shared" si="801"/>
        <v>0</v>
      </c>
      <c r="AC287" s="12">
        <f t="shared" si="802"/>
        <v>0</v>
      </c>
      <c r="AD287" s="12">
        <f t="shared" si="806"/>
        <v>0</v>
      </c>
      <c r="AE287" s="12">
        <f t="shared" si="806"/>
        <v>0</v>
      </c>
      <c r="AF287" s="12">
        <f t="shared" si="806"/>
        <v>0</v>
      </c>
      <c r="AG287" s="12">
        <f t="shared" si="806"/>
        <v>0</v>
      </c>
      <c r="AH287" s="12">
        <f t="shared" si="755"/>
        <v>0</v>
      </c>
      <c r="AI287" s="12">
        <f t="shared" si="803"/>
        <v>0</v>
      </c>
      <c r="AJ287" s="12">
        <f t="shared" si="780"/>
        <v>0</v>
      </c>
      <c r="AK287" s="12">
        <f t="shared" si="781"/>
        <v>0</v>
      </c>
      <c r="AL287" s="12">
        <f t="shared" si="806"/>
        <v>0</v>
      </c>
      <c r="AM287" s="12">
        <f t="shared" si="806"/>
        <v>0</v>
      </c>
      <c r="AN287" s="12">
        <f t="shared" si="806"/>
        <v>0</v>
      </c>
      <c r="AO287" s="12">
        <f t="shared" si="806"/>
        <v>0</v>
      </c>
      <c r="AP287" s="12">
        <f t="shared" si="756"/>
        <v>0</v>
      </c>
      <c r="AQ287" s="12">
        <f t="shared" si="804"/>
        <v>0</v>
      </c>
      <c r="AR287" s="12">
        <f t="shared" si="737"/>
        <v>0</v>
      </c>
      <c r="AS287" s="12">
        <f t="shared" si="738"/>
        <v>0</v>
      </c>
      <c r="AT287" s="12">
        <f t="shared" si="806"/>
        <v>0</v>
      </c>
      <c r="AU287" s="12">
        <f t="shared" si="806"/>
        <v>0</v>
      </c>
      <c r="AV287" s="12">
        <f t="shared" si="806"/>
        <v>0</v>
      </c>
      <c r="AW287" s="12">
        <f t="shared" si="806"/>
        <v>0</v>
      </c>
      <c r="AX287" s="12">
        <f t="shared" si="757"/>
        <v>0</v>
      </c>
      <c r="AY287" s="12">
        <f t="shared" si="805"/>
        <v>0</v>
      </c>
      <c r="AZ287" s="12">
        <f t="shared" si="711"/>
        <v>0</v>
      </c>
      <c r="BA287" s="12">
        <f t="shared" si="712"/>
        <v>0</v>
      </c>
      <c r="BB287" s="12">
        <f t="shared" si="758"/>
        <v>0</v>
      </c>
      <c r="BC287" s="12">
        <f t="shared" si="759"/>
        <v>0</v>
      </c>
      <c r="BD287" s="12">
        <v>0</v>
      </c>
      <c r="BE287" s="12">
        <v>0</v>
      </c>
    </row>
    <row r="288" spans="1:57" s="30" customFormat="1" hidden="1" x14ac:dyDescent="0.25">
      <c r="A288" s="6" t="s">
        <v>59</v>
      </c>
      <c r="B288" s="6"/>
      <c r="C288" s="6"/>
      <c r="D288" s="6"/>
      <c r="E288" s="9">
        <v>852</v>
      </c>
      <c r="F288" s="11" t="s">
        <v>110</v>
      </c>
      <c r="G288" s="10" t="s">
        <v>61</v>
      </c>
      <c r="H288" s="11" t="s">
        <v>180</v>
      </c>
      <c r="I288" s="11" t="s">
        <v>118</v>
      </c>
      <c r="J288" s="12">
        <v>299520</v>
      </c>
      <c r="K288" s="12">
        <f>J288</f>
        <v>299520</v>
      </c>
      <c r="L288" s="12"/>
      <c r="M288" s="12"/>
      <c r="N288" s="12"/>
      <c r="O288" s="12">
        <f>N288</f>
        <v>0</v>
      </c>
      <c r="P288" s="12"/>
      <c r="Q288" s="12"/>
      <c r="R288" s="12">
        <f t="shared" si="675"/>
        <v>299520</v>
      </c>
      <c r="S288" s="12">
        <f>R288</f>
        <v>299520</v>
      </c>
      <c r="T288" s="12"/>
      <c r="U288" s="12"/>
      <c r="V288" s="12">
        <v>-299520</v>
      </c>
      <c r="W288" s="12">
        <f>V288</f>
        <v>-299520</v>
      </c>
      <c r="X288" s="12"/>
      <c r="Y288" s="12"/>
      <c r="Z288" s="12">
        <f t="shared" si="754"/>
        <v>0</v>
      </c>
      <c r="AA288" s="12">
        <f t="shared" si="800"/>
        <v>0</v>
      </c>
      <c r="AB288" s="12">
        <f t="shared" si="801"/>
        <v>0</v>
      </c>
      <c r="AC288" s="12">
        <f t="shared" si="802"/>
        <v>0</v>
      </c>
      <c r="AD288" s="12"/>
      <c r="AE288" s="12">
        <f>AD288</f>
        <v>0</v>
      </c>
      <c r="AF288" s="12"/>
      <c r="AG288" s="12"/>
      <c r="AH288" s="12">
        <f t="shared" si="755"/>
        <v>0</v>
      </c>
      <c r="AI288" s="12">
        <f t="shared" si="803"/>
        <v>0</v>
      </c>
      <c r="AJ288" s="12">
        <f t="shared" si="780"/>
        <v>0</v>
      </c>
      <c r="AK288" s="12">
        <f t="shared" si="781"/>
        <v>0</v>
      </c>
      <c r="AL288" s="12"/>
      <c r="AM288" s="12">
        <f>AL288</f>
        <v>0</v>
      </c>
      <c r="AN288" s="12"/>
      <c r="AO288" s="12"/>
      <c r="AP288" s="12">
        <f t="shared" si="756"/>
        <v>0</v>
      </c>
      <c r="AQ288" s="12">
        <f t="shared" si="804"/>
        <v>0</v>
      </c>
      <c r="AR288" s="12">
        <f t="shared" si="737"/>
        <v>0</v>
      </c>
      <c r="AS288" s="12">
        <f t="shared" si="738"/>
        <v>0</v>
      </c>
      <c r="AT288" s="12"/>
      <c r="AU288" s="12">
        <f>AT288</f>
        <v>0</v>
      </c>
      <c r="AV288" s="12"/>
      <c r="AW288" s="12"/>
      <c r="AX288" s="12">
        <f t="shared" si="757"/>
        <v>0</v>
      </c>
      <c r="AY288" s="12">
        <f t="shared" si="805"/>
        <v>0</v>
      </c>
      <c r="AZ288" s="12">
        <f t="shared" si="711"/>
        <v>0</v>
      </c>
      <c r="BA288" s="12">
        <f t="shared" si="712"/>
        <v>0</v>
      </c>
      <c r="BB288" s="12">
        <f t="shared" si="758"/>
        <v>0</v>
      </c>
      <c r="BC288" s="12">
        <f t="shared" si="759"/>
        <v>0</v>
      </c>
      <c r="BD288" s="12">
        <v>0</v>
      </c>
      <c r="BE288" s="12">
        <v>0</v>
      </c>
    </row>
    <row r="289" spans="1:57" s="30" customFormat="1" ht="31.5" x14ac:dyDescent="0.25">
      <c r="A289" s="31" t="s">
        <v>411</v>
      </c>
      <c r="B289" s="6"/>
      <c r="C289" s="6"/>
      <c r="D289" s="6"/>
      <c r="E289" s="9">
        <v>852</v>
      </c>
      <c r="F289" s="11" t="s">
        <v>110</v>
      </c>
      <c r="G289" s="10" t="s">
        <v>61</v>
      </c>
      <c r="H289" s="11" t="s">
        <v>181</v>
      </c>
      <c r="I289" s="11"/>
      <c r="J289" s="12">
        <f t="shared" ref="J289:AW290" si="807">J290</f>
        <v>172800</v>
      </c>
      <c r="K289" s="12">
        <f t="shared" si="807"/>
        <v>0</v>
      </c>
      <c r="L289" s="12">
        <f t="shared" si="807"/>
        <v>172800</v>
      </c>
      <c r="M289" s="12">
        <f t="shared" si="807"/>
        <v>0</v>
      </c>
      <c r="N289" s="12">
        <f t="shared" si="807"/>
        <v>0</v>
      </c>
      <c r="O289" s="12">
        <f t="shared" si="807"/>
        <v>0</v>
      </c>
      <c r="P289" s="12">
        <f t="shared" si="807"/>
        <v>0</v>
      </c>
      <c r="Q289" s="12">
        <f t="shared" si="807"/>
        <v>0</v>
      </c>
      <c r="R289" s="12">
        <f t="shared" si="675"/>
        <v>172800</v>
      </c>
      <c r="S289" s="12">
        <f t="shared" si="807"/>
        <v>0</v>
      </c>
      <c r="T289" s="12">
        <f t="shared" si="807"/>
        <v>172800</v>
      </c>
      <c r="U289" s="12">
        <f t="shared" si="807"/>
        <v>0</v>
      </c>
      <c r="V289" s="12">
        <f t="shared" si="807"/>
        <v>299520</v>
      </c>
      <c r="W289" s="12">
        <f t="shared" si="807"/>
        <v>299520</v>
      </c>
      <c r="X289" s="12">
        <f t="shared" si="807"/>
        <v>0</v>
      </c>
      <c r="Y289" s="12">
        <f t="shared" si="807"/>
        <v>0</v>
      </c>
      <c r="Z289" s="12">
        <f t="shared" si="754"/>
        <v>472320</v>
      </c>
      <c r="AA289" s="12">
        <f t="shared" si="800"/>
        <v>299520</v>
      </c>
      <c r="AB289" s="12">
        <f t="shared" si="801"/>
        <v>172800</v>
      </c>
      <c r="AC289" s="12">
        <f t="shared" si="802"/>
        <v>0</v>
      </c>
      <c r="AD289" s="12">
        <f t="shared" si="807"/>
        <v>0</v>
      </c>
      <c r="AE289" s="12">
        <f t="shared" si="807"/>
        <v>0</v>
      </c>
      <c r="AF289" s="12">
        <f t="shared" si="807"/>
        <v>0</v>
      </c>
      <c r="AG289" s="12">
        <f t="shared" si="807"/>
        <v>0</v>
      </c>
      <c r="AH289" s="12">
        <f t="shared" si="755"/>
        <v>472320</v>
      </c>
      <c r="AI289" s="12">
        <f t="shared" si="803"/>
        <v>299520</v>
      </c>
      <c r="AJ289" s="12">
        <f t="shared" si="780"/>
        <v>172800</v>
      </c>
      <c r="AK289" s="12">
        <f t="shared" si="781"/>
        <v>0</v>
      </c>
      <c r="AL289" s="12">
        <f t="shared" si="807"/>
        <v>0</v>
      </c>
      <c r="AM289" s="12">
        <f t="shared" si="807"/>
        <v>0</v>
      </c>
      <c r="AN289" s="12">
        <f t="shared" si="807"/>
        <v>0</v>
      </c>
      <c r="AO289" s="12">
        <f t="shared" si="807"/>
        <v>0</v>
      </c>
      <c r="AP289" s="12">
        <f t="shared" si="756"/>
        <v>472320</v>
      </c>
      <c r="AQ289" s="12">
        <f t="shared" si="804"/>
        <v>299520</v>
      </c>
      <c r="AR289" s="12">
        <f t="shared" si="737"/>
        <v>172800</v>
      </c>
      <c r="AS289" s="12">
        <f t="shared" si="738"/>
        <v>0</v>
      </c>
      <c r="AT289" s="12">
        <f t="shared" si="807"/>
        <v>-11520</v>
      </c>
      <c r="AU289" s="12">
        <f t="shared" si="807"/>
        <v>-11520</v>
      </c>
      <c r="AV289" s="12">
        <f t="shared" si="807"/>
        <v>0</v>
      </c>
      <c r="AW289" s="12">
        <f t="shared" si="807"/>
        <v>0</v>
      </c>
      <c r="AX289" s="12">
        <f t="shared" si="757"/>
        <v>460800</v>
      </c>
      <c r="AY289" s="12">
        <f t="shared" si="805"/>
        <v>288000</v>
      </c>
      <c r="AZ289" s="12">
        <f t="shared" si="711"/>
        <v>172800</v>
      </c>
      <c r="BA289" s="12">
        <f t="shared" si="712"/>
        <v>0</v>
      </c>
      <c r="BB289" s="12">
        <f t="shared" si="758"/>
        <v>0</v>
      </c>
      <c r="BC289" s="12">
        <f t="shared" si="759"/>
        <v>0</v>
      </c>
      <c r="BD289" s="12">
        <v>0</v>
      </c>
      <c r="BE289" s="12">
        <v>0</v>
      </c>
    </row>
    <row r="290" spans="1:57" s="30" customFormat="1" ht="48" customHeight="1" x14ac:dyDescent="0.25">
      <c r="A290" s="6" t="s">
        <v>58</v>
      </c>
      <c r="B290" s="6"/>
      <c r="C290" s="6"/>
      <c r="D290" s="6"/>
      <c r="E290" s="9">
        <v>852</v>
      </c>
      <c r="F290" s="11" t="s">
        <v>110</v>
      </c>
      <c r="G290" s="10" t="s">
        <v>61</v>
      </c>
      <c r="H290" s="11" t="s">
        <v>181</v>
      </c>
      <c r="I290" s="11" t="s">
        <v>116</v>
      </c>
      <c r="J290" s="12">
        <f t="shared" si="807"/>
        <v>172800</v>
      </c>
      <c r="K290" s="12">
        <f t="shared" si="807"/>
        <v>0</v>
      </c>
      <c r="L290" s="12">
        <f t="shared" si="807"/>
        <v>172800</v>
      </c>
      <c r="M290" s="12">
        <f t="shared" si="807"/>
        <v>0</v>
      </c>
      <c r="N290" s="12">
        <f t="shared" si="807"/>
        <v>0</v>
      </c>
      <c r="O290" s="12">
        <f t="shared" si="807"/>
        <v>0</v>
      </c>
      <c r="P290" s="12">
        <f t="shared" si="807"/>
        <v>0</v>
      </c>
      <c r="Q290" s="12">
        <f t="shared" si="807"/>
        <v>0</v>
      </c>
      <c r="R290" s="12">
        <f t="shared" si="675"/>
        <v>172800</v>
      </c>
      <c r="S290" s="12">
        <f t="shared" si="807"/>
        <v>0</v>
      </c>
      <c r="T290" s="12">
        <f t="shared" si="807"/>
        <v>172800</v>
      </c>
      <c r="U290" s="12">
        <f t="shared" si="807"/>
        <v>0</v>
      </c>
      <c r="V290" s="12">
        <f t="shared" si="807"/>
        <v>299520</v>
      </c>
      <c r="W290" s="12">
        <f t="shared" si="807"/>
        <v>299520</v>
      </c>
      <c r="X290" s="12">
        <f t="shared" si="807"/>
        <v>0</v>
      </c>
      <c r="Y290" s="12">
        <f t="shared" si="807"/>
        <v>0</v>
      </c>
      <c r="Z290" s="12">
        <f t="shared" si="754"/>
        <v>472320</v>
      </c>
      <c r="AA290" s="12">
        <f t="shared" si="800"/>
        <v>299520</v>
      </c>
      <c r="AB290" s="12">
        <f t="shared" si="801"/>
        <v>172800</v>
      </c>
      <c r="AC290" s="12">
        <f t="shared" si="802"/>
        <v>0</v>
      </c>
      <c r="AD290" s="12">
        <f t="shared" si="807"/>
        <v>0</v>
      </c>
      <c r="AE290" s="12">
        <f t="shared" si="807"/>
        <v>0</v>
      </c>
      <c r="AF290" s="12">
        <f t="shared" si="807"/>
        <v>0</v>
      </c>
      <c r="AG290" s="12">
        <f t="shared" si="807"/>
        <v>0</v>
      </c>
      <c r="AH290" s="12">
        <f t="shared" si="755"/>
        <v>472320</v>
      </c>
      <c r="AI290" s="12">
        <f t="shared" si="803"/>
        <v>299520</v>
      </c>
      <c r="AJ290" s="12">
        <f t="shared" si="780"/>
        <v>172800</v>
      </c>
      <c r="AK290" s="12">
        <f t="shared" si="781"/>
        <v>0</v>
      </c>
      <c r="AL290" s="12">
        <f t="shared" si="807"/>
        <v>0</v>
      </c>
      <c r="AM290" s="12">
        <f t="shared" si="807"/>
        <v>0</v>
      </c>
      <c r="AN290" s="12">
        <f t="shared" si="807"/>
        <v>0</v>
      </c>
      <c r="AO290" s="12">
        <f t="shared" si="807"/>
        <v>0</v>
      </c>
      <c r="AP290" s="12">
        <f t="shared" si="756"/>
        <v>472320</v>
      </c>
      <c r="AQ290" s="12">
        <f t="shared" si="804"/>
        <v>299520</v>
      </c>
      <c r="AR290" s="12">
        <f t="shared" si="737"/>
        <v>172800</v>
      </c>
      <c r="AS290" s="12">
        <f t="shared" si="738"/>
        <v>0</v>
      </c>
      <c r="AT290" s="12">
        <f t="shared" si="807"/>
        <v>-11520</v>
      </c>
      <c r="AU290" s="12">
        <f t="shared" si="807"/>
        <v>-11520</v>
      </c>
      <c r="AV290" s="12">
        <f t="shared" si="807"/>
        <v>0</v>
      </c>
      <c r="AW290" s="12">
        <f t="shared" si="807"/>
        <v>0</v>
      </c>
      <c r="AX290" s="12">
        <f t="shared" si="757"/>
        <v>460800</v>
      </c>
      <c r="AY290" s="12">
        <f t="shared" si="805"/>
        <v>288000</v>
      </c>
      <c r="AZ290" s="12">
        <f t="shared" si="711"/>
        <v>172800</v>
      </c>
      <c r="BA290" s="12">
        <f t="shared" si="712"/>
        <v>0</v>
      </c>
      <c r="BB290" s="12">
        <f t="shared" si="758"/>
        <v>0</v>
      </c>
      <c r="BC290" s="12">
        <f t="shared" si="759"/>
        <v>0</v>
      </c>
      <c r="BD290" s="12">
        <v>0</v>
      </c>
      <c r="BE290" s="12">
        <v>0</v>
      </c>
    </row>
    <row r="291" spans="1:57" s="30" customFormat="1" x14ac:dyDescent="0.25">
      <c r="A291" s="6" t="s">
        <v>117</v>
      </c>
      <c r="B291" s="6"/>
      <c r="C291" s="6"/>
      <c r="D291" s="6"/>
      <c r="E291" s="9">
        <v>852</v>
      </c>
      <c r="F291" s="11" t="s">
        <v>110</v>
      </c>
      <c r="G291" s="10" t="s">
        <v>61</v>
      </c>
      <c r="H291" s="11" t="s">
        <v>181</v>
      </c>
      <c r="I291" s="11" t="s">
        <v>118</v>
      </c>
      <c r="J291" s="12">
        <v>172800</v>
      </c>
      <c r="K291" s="12"/>
      <c r="L291" s="12">
        <f>J291</f>
        <v>172800</v>
      </c>
      <c r="M291" s="12"/>
      <c r="N291" s="12"/>
      <c r="O291" s="12"/>
      <c r="P291" s="12">
        <f>N291</f>
        <v>0</v>
      </c>
      <c r="Q291" s="12"/>
      <c r="R291" s="12">
        <f t="shared" si="675"/>
        <v>172800</v>
      </c>
      <c r="S291" s="12"/>
      <c r="T291" s="12">
        <f>R291</f>
        <v>172800</v>
      </c>
      <c r="U291" s="12"/>
      <c r="V291" s="12">
        <v>299520</v>
      </c>
      <c r="W291" s="12">
        <v>299520</v>
      </c>
      <c r="X291" s="12"/>
      <c r="Y291" s="12"/>
      <c r="Z291" s="12">
        <f t="shared" si="754"/>
        <v>472320</v>
      </c>
      <c r="AA291" s="12">
        <f t="shared" si="800"/>
        <v>299520</v>
      </c>
      <c r="AB291" s="12">
        <f t="shared" si="801"/>
        <v>172800</v>
      </c>
      <c r="AC291" s="12">
        <f t="shared" si="802"/>
        <v>0</v>
      </c>
      <c r="AD291" s="12"/>
      <c r="AE291" s="12"/>
      <c r="AF291" s="12"/>
      <c r="AG291" s="12"/>
      <c r="AH291" s="12">
        <f t="shared" si="755"/>
        <v>472320</v>
      </c>
      <c r="AI291" s="12">
        <f t="shared" si="803"/>
        <v>299520</v>
      </c>
      <c r="AJ291" s="12">
        <f t="shared" si="780"/>
        <v>172800</v>
      </c>
      <c r="AK291" s="12">
        <f t="shared" si="781"/>
        <v>0</v>
      </c>
      <c r="AL291" s="12"/>
      <c r="AM291" s="12"/>
      <c r="AN291" s="12"/>
      <c r="AO291" s="12"/>
      <c r="AP291" s="12">
        <f t="shared" si="756"/>
        <v>472320</v>
      </c>
      <c r="AQ291" s="12">
        <f t="shared" si="804"/>
        <v>299520</v>
      </c>
      <c r="AR291" s="12">
        <f t="shared" si="737"/>
        <v>172800</v>
      </c>
      <c r="AS291" s="12">
        <f t="shared" si="738"/>
        <v>0</v>
      </c>
      <c r="AT291" s="12">
        <f>-11520</f>
        <v>-11520</v>
      </c>
      <c r="AU291" s="12">
        <v>-11520</v>
      </c>
      <c r="AV291" s="12"/>
      <c r="AW291" s="12"/>
      <c r="AX291" s="12">
        <f t="shared" si="757"/>
        <v>460800</v>
      </c>
      <c r="AY291" s="12">
        <f t="shared" si="805"/>
        <v>288000</v>
      </c>
      <c r="AZ291" s="12">
        <f t="shared" si="711"/>
        <v>172800</v>
      </c>
      <c r="BA291" s="12">
        <f t="shared" si="712"/>
        <v>0</v>
      </c>
      <c r="BB291" s="12">
        <f t="shared" si="758"/>
        <v>0</v>
      </c>
      <c r="BC291" s="12">
        <f t="shared" si="759"/>
        <v>0</v>
      </c>
      <c r="BD291" s="12">
        <v>0</v>
      </c>
      <c r="BE291" s="12">
        <v>0</v>
      </c>
    </row>
    <row r="292" spans="1:57" s="30" customFormat="1" x14ac:dyDescent="0.25">
      <c r="A292" s="26" t="s">
        <v>182</v>
      </c>
      <c r="B292" s="27"/>
      <c r="C292" s="27"/>
      <c r="D292" s="27"/>
      <c r="E292" s="13">
        <v>852</v>
      </c>
      <c r="F292" s="28" t="s">
        <v>110</v>
      </c>
      <c r="G292" s="38" t="s">
        <v>63</v>
      </c>
      <c r="H292" s="28"/>
      <c r="I292" s="28"/>
      <c r="J292" s="29">
        <f t="shared" ref="J292" si="808">J293+J296+J299+J305</f>
        <v>11091700</v>
      </c>
      <c r="K292" s="29">
        <f t="shared" ref="K292:N292" si="809">K293+K296+K299+K305</f>
        <v>228000</v>
      </c>
      <c r="L292" s="29">
        <f t="shared" si="809"/>
        <v>10863700</v>
      </c>
      <c r="M292" s="29">
        <f t="shared" si="809"/>
        <v>0</v>
      </c>
      <c r="N292" s="29">
        <f t="shared" si="809"/>
        <v>2360521</v>
      </c>
      <c r="O292" s="29">
        <f t="shared" ref="O292:Q292" si="810">O293+O296+O299+O305</f>
        <v>0</v>
      </c>
      <c r="P292" s="29">
        <f t="shared" si="810"/>
        <v>2360521</v>
      </c>
      <c r="Q292" s="29">
        <f t="shared" si="810"/>
        <v>0</v>
      </c>
      <c r="R292" s="12">
        <f>J292+N292</f>
        <v>13452221</v>
      </c>
      <c r="S292" s="29">
        <f>S293+S296+S299+S302+S305</f>
        <v>228000</v>
      </c>
      <c r="T292" s="29">
        <f t="shared" ref="T292:AC292" si="811">T293+T296+T299+T302+T305</f>
        <v>13224221</v>
      </c>
      <c r="U292" s="29">
        <f t="shared" si="811"/>
        <v>0</v>
      </c>
      <c r="V292" s="29">
        <f t="shared" si="811"/>
        <v>2292230</v>
      </c>
      <c r="W292" s="29">
        <f t="shared" si="811"/>
        <v>70000</v>
      </c>
      <c r="X292" s="29">
        <f t="shared" si="811"/>
        <v>2222230</v>
      </c>
      <c r="Y292" s="29">
        <f t="shared" si="811"/>
        <v>0</v>
      </c>
      <c r="Z292" s="29">
        <f t="shared" si="811"/>
        <v>15744451</v>
      </c>
      <c r="AA292" s="29">
        <f t="shared" si="811"/>
        <v>298000</v>
      </c>
      <c r="AB292" s="29">
        <f t="shared" si="811"/>
        <v>15446451</v>
      </c>
      <c r="AC292" s="29">
        <f t="shared" si="811"/>
        <v>0</v>
      </c>
      <c r="AD292" s="29">
        <f t="shared" ref="AD292:AK292" si="812">AD293+AD296+AD299+AD302+AD305</f>
        <v>0</v>
      </c>
      <c r="AE292" s="29">
        <f t="shared" si="812"/>
        <v>0</v>
      </c>
      <c r="AF292" s="29">
        <f t="shared" si="812"/>
        <v>0</v>
      </c>
      <c r="AG292" s="29">
        <f t="shared" si="812"/>
        <v>0</v>
      </c>
      <c r="AH292" s="29">
        <f t="shared" si="812"/>
        <v>15744451</v>
      </c>
      <c r="AI292" s="29">
        <f t="shared" si="812"/>
        <v>298000</v>
      </c>
      <c r="AJ292" s="29">
        <f t="shared" si="812"/>
        <v>15446451</v>
      </c>
      <c r="AK292" s="29">
        <f t="shared" si="812"/>
        <v>0</v>
      </c>
      <c r="AL292" s="29">
        <f t="shared" ref="AL292:AS292" si="813">AL293+AL296+AL299+AL302+AL305</f>
        <v>232917</v>
      </c>
      <c r="AM292" s="29">
        <f t="shared" si="813"/>
        <v>0</v>
      </c>
      <c r="AN292" s="29">
        <f t="shared" si="813"/>
        <v>232917</v>
      </c>
      <c r="AO292" s="29">
        <f t="shared" si="813"/>
        <v>0</v>
      </c>
      <c r="AP292" s="29">
        <f t="shared" si="813"/>
        <v>15977368</v>
      </c>
      <c r="AQ292" s="29">
        <f t="shared" si="813"/>
        <v>298000</v>
      </c>
      <c r="AR292" s="29">
        <f t="shared" si="813"/>
        <v>15679368</v>
      </c>
      <c r="AS292" s="29">
        <f t="shared" si="813"/>
        <v>0</v>
      </c>
      <c r="AT292" s="29">
        <f t="shared" ref="AT292:BA292" si="814">AT293+AT296+AT299+AT302+AT305</f>
        <v>-483333</v>
      </c>
      <c r="AU292" s="29">
        <f t="shared" si="814"/>
        <v>-20820</v>
      </c>
      <c r="AV292" s="29">
        <f t="shared" si="814"/>
        <v>-462513</v>
      </c>
      <c r="AW292" s="29">
        <f t="shared" si="814"/>
        <v>0</v>
      </c>
      <c r="AX292" s="29">
        <f t="shared" si="814"/>
        <v>15494035</v>
      </c>
      <c r="AY292" s="29">
        <f t="shared" si="814"/>
        <v>277180</v>
      </c>
      <c r="AZ292" s="29">
        <f t="shared" si="814"/>
        <v>15216855</v>
      </c>
      <c r="BA292" s="29">
        <f t="shared" si="814"/>
        <v>0</v>
      </c>
      <c r="BB292" s="12">
        <f t="shared" si="758"/>
        <v>0</v>
      </c>
      <c r="BC292" s="12">
        <f t="shared" si="759"/>
        <v>0</v>
      </c>
      <c r="BD292" s="12">
        <v>0</v>
      </c>
      <c r="BE292" s="12">
        <v>0</v>
      </c>
    </row>
    <row r="293" spans="1:57" ht="31.5" x14ac:dyDescent="0.25">
      <c r="A293" s="31" t="s">
        <v>183</v>
      </c>
      <c r="B293" s="6"/>
      <c r="C293" s="6"/>
      <c r="D293" s="6"/>
      <c r="E293" s="9">
        <v>852</v>
      </c>
      <c r="F293" s="10" t="s">
        <v>110</v>
      </c>
      <c r="G293" s="10" t="s">
        <v>63</v>
      </c>
      <c r="H293" s="10" t="s">
        <v>184</v>
      </c>
      <c r="I293" s="11"/>
      <c r="J293" s="12">
        <f t="shared" ref="J293:AW294" si="815">J294</f>
        <v>10778600</v>
      </c>
      <c r="K293" s="12">
        <f t="shared" si="815"/>
        <v>0</v>
      </c>
      <c r="L293" s="12">
        <f t="shared" si="815"/>
        <v>10778600</v>
      </c>
      <c r="M293" s="12">
        <f t="shared" si="815"/>
        <v>0</v>
      </c>
      <c r="N293" s="12">
        <f t="shared" si="815"/>
        <v>0</v>
      </c>
      <c r="O293" s="12">
        <f t="shared" si="815"/>
        <v>0</v>
      </c>
      <c r="P293" s="12">
        <f t="shared" si="815"/>
        <v>0</v>
      </c>
      <c r="Q293" s="12">
        <f t="shared" si="815"/>
        <v>0</v>
      </c>
      <c r="R293" s="12">
        <f t="shared" si="675"/>
        <v>10778600</v>
      </c>
      <c r="S293" s="12">
        <f t="shared" si="815"/>
        <v>0</v>
      </c>
      <c r="T293" s="12">
        <f t="shared" si="815"/>
        <v>10778600</v>
      </c>
      <c r="U293" s="12">
        <f t="shared" si="815"/>
        <v>0</v>
      </c>
      <c r="V293" s="12">
        <f t="shared" si="815"/>
        <v>0</v>
      </c>
      <c r="W293" s="12">
        <f t="shared" si="815"/>
        <v>0</v>
      </c>
      <c r="X293" s="12">
        <f t="shared" si="815"/>
        <v>0</v>
      </c>
      <c r="Y293" s="12">
        <f t="shared" si="815"/>
        <v>0</v>
      </c>
      <c r="Z293" s="12">
        <f t="shared" si="754"/>
        <v>10778600</v>
      </c>
      <c r="AA293" s="12">
        <f t="shared" si="800"/>
        <v>0</v>
      </c>
      <c r="AB293" s="12">
        <f t="shared" si="801"/>
        <v>10778600</v>
      </c>
      <c r="AC293" s="12">
        <f t="shared" si="802"/>
        <v>0</v>
      </c>
      <c r="AD293" s="12">
        <f t="shared" si="815"/>
        <v>0</v>
      </c>
      <c r="AE293" s="12">
        <f t="shared" si="815"/>
        <v>0</v>
      </c>
      <c r="AF293" s="12">
        <f t="shared" si="815"/>
        <v>0</v>
      </c>
      <c r="AG293" s="12">
        <f t="shared" si="815"/>
        <v>0</v>
      </c>
      <c r="AH293" s="12">
        <f t="shared" ref="AH293:AH362" si="816">Z293+AD293</f>
        <v>10778600</v>
      </c>
      <c r="AI293" s="12">
        <f t="shared" ref="AI293:AI359" si="817">AA293+AE293</f>
        <v>0</v>
      </c>
      <c r="AJ293" s="12">
        <f t="shared" ref="AJ293:AJ359" si="818">AB293+AF293</f>
        <v>10778600</v>
      </c>
      <c r="AK293" s="12">
        <f t="shared" ref="AK293:AK301" si="819">AC293+AG293</f>
        <v>0</v>
      </c>
      <c r="AL293" s="12">
        <f t="shared" si="815"/>
        <v>0</v>
      </c>
      <c r="AM293" s="12">
        <f t="shared" si="815"/>
        <v>0</v>
      </c>
      <c r="AN293" s="12">
        <f t="shared" si="815"/>
        <v>0</v>
      </c>
      <c r="AO293" s="12">
        <f t="shared" si="815"/>
        <v>0</v>
      </c>
      <c r="AP293" s="12">
        <f t="shared" ref="AP293:AP362" si="820">AH293+AL293</f>
        <v>10778600</v>
      </c>
      <c r="AQ293" s="12">
        <f t="shared" ref="AQ293:AQ359" si="821">AI293+AM293</f>
        <v>0</v>
      </c>
      <c r="AR293" s="12">
        <f t="shared" ref="AR293:AR359" si="822">AJ293+AN293</f>
        <v>10778600</v>
      </c>
      <c r="AS293" s="12">
        <f t="shared" ref="AS293:AS301" si="823">AK293+AO293</f>
        <v>0</v>
      </c>
      <c r="AT293" s="12">
        <f t="shared" si="815"/>
        <v>-458415</v>
      </c>
      <c r="AU293" s="12">
        <f t="shared" si="815"/>
        <v>0</v>
      </c>
      <c r="AV293" s="12">
        <f t="shared" si="815"/>
        <v>-458415</v>
      </c>
      <c r="AW293" s="12">
        <f t="shared" si="815"/>
        <v>0</v>
      </c>
      <c r="AX293" s="12">
        <f t="shared" ref="AX293:AX354" si="824">AP293+AT293</f>
        <v>10320185</v>
      </c>
      <c r="AY293" s="12">
        <f t="shared" ref="AY293:AY354" si="825">AQ293+AU293</f>
        <v>0</v>
      </c>
      <c r="AZ293" s="12">
        <f t="shared" ref="AZ293:AZ354" si="826">AR293+AV293</f>
        <v>10320185</v>
      </c>
      <c r="BA293" s="12">
        <f t="shared" ref="BA293:BA301" si="827">AS293+AW293</f>
        <v>0</v>
      </c>
      <c r="BB293" s="12">
        <f t="shared" si="758"/>
        <v>0</v>
      </c>
      <c r="BC293" s="12">
        <f t="shared" si="759"/>
        <v>0</v>
      </c>
      <c r="BD293" s="12">
        <v>0</v>
      </c>
      <c r="BE293" s="12">
        <v>0</v>
      </c>
    </row>
    <row r="294" spans="1:57" ht="47.25" customHeight="1" x14ac:dyDescent="0.25">
      <c r="A294" s="6" t="s">
        <v>58</v>
      </c>
      <c r="B294" s="6"/>
      <c r="C294" s="6"/>
      <c r="D294" s="6"/>
      <c r="E294" s="9">
        <v>852</v>
      </c>
      <c r="F294" s="11" t="s">
        <v>110</v>
      </c>
      <c r="G294" s="10" t="s">
        <v>63</v>
      </c>
      <c r="H294" s="10" t="s">
        <v>184</v>
      </c>
      <c r="I294" s="11" t="s">
        <v>116</v>
      </c>
      <c r="J294" s="12">
        <f t="shared" si="815"/>
        <v>10778600</v>
      </c>
      <c r="K294" s="12">
        <f t="shared" si="815"/>
        <v>0</v>
      </c>
      <c r="L294" s="12">
        <f t="shared" si="815"/>
        <v>10778600</v>
      </c>
      <c r="M294" s="12">
        <f t="shared" si="815"/>
        <v>0</v>
      </c>
      <c r="N294" s="12">
        <f t="shared" si="815"/>
        <v>0</v>
      </c>
      <c r="O294" s="12">
        <f t="shared" si="815"/>
        <v>0</v>
      </c>
      <c r="P294" s="12">
        <f t="shared" si="815"/>
        <v>0</v>
      </c>
      <c r="Q294" s="12">
        <f t="shared" si="815"/>
        <v>0</v>
      </c>
      <c r="R294" s="12">
        <f t="shared" si="675"/>
        <v>10778600</v>
      </c>
      <c r="S294" s="12">
        <f t="shared" si="815"/>
        <v>0</v>
      </c>
      <c r="T294" s="12">
        <f t="shared" si="815"/>
        <v>10778600</v>
      </c>
      <c r="U294" s="12">
        <f t="shared" si="815"/>
        <v>0</v>
      </c>
      <c r="V294" s="12">
        <f t="shared" si="815"/>
        <v>0</v>
      </c>
      <c r="W294" s="12">
        <f t="shared" si="815"/>
        <v>0</v>
      </c>
      <c r="X294" s="12">
        <f t="shared" si="815"/>
        <v>0</v>
      </c>
      <c r="Y294" s="12">
        <f t="shared" si="815"/>
        <v>0</v>
      </c>
      <c r="Z294" s="12">
        <f t="shared" si="754"/>
        <v>10778600</v>
      </c>
      <c r="AA294" s="12">
        <f t="shared" si="800"/>
        <v>0</v>
      </c>
      <c r="AB294" s="12">
        <f t="shared" si="801"/>
        <v>10778600</v>
      </c>
      <c r="AC294" s="12">
        <f t="shared" si="802"/>
        <v>0</v>
      </c>
      <c r="AD294" s="12">
        <f t="shared" si="815"/>
        <v>0</v>
      </c>
      <c r="AE294" s="12">
        <f t="shared" si="815"/>
        <v>0</v>
      </c>
      <c r="AF294" s="12">
        <f t="shared" si="815"/>
        <v>0</v>
      </c>
      <c r="AG294" s="12">
        <f t="shared" si="815"/>
        <v>0</v>
      </c>
      <c r="AH294" s="12">
        <f t="shared" si="816"/>
        <v>10778600</v>
      </c>
      <c r="AI294" s="12">
        <f t="shared" si="817"/>
        <v>0</v>
      </c>
      <c r="AJ294" s="12">
        <f t="shared" si="818"/>
        <v>10778600</v>
      </c>
      <c r="AK294" s="12">
        <f t="shared" si="819"/>
        <v>0</v>
      </c>
      <c r="AL294" s="12">
        <f t="shared" si="815"/>
        <v>0</v>
      </c>
      <c r="AM294" s="12">
        <f t="shared" si="815"/>
        <v>0</v>
      </c>
      <c r="AN294" s="12">
        <f t="shared" si="815"/>
        <v>0</v>
      </c>
      <c r="AO294" s="12">
        <f t="shared" si="815"/>
        <v>0</v>
      </c>
      <c r="AP294" s="12">
        <f t="shared" si="820"/>
        <v>10778600</v>
      </c>
      <c r="AQ294" s="12">
        <f t="shared" si="821"/>
        <v>0</v>
      </c>
      <c r="AR294" s="12">
        <f t="shared" si="822"/>
        <v>10778600</v>
      </c>
      <c r="AS294" s="12">
        <f t="shared" si="823"/>
        <v>0</v>
      </c>
      <c r="AT294" s="12">
        <f t="shared" si="815"/>
        <v>-458415</v>
      </c>
      <c r="AU294" s="12">
        <f t="shared" si="815"/>
        <v>0</v>
      </c>
      <c r="AV294" s="12">
        <f t="shared" si="815"/>
        <v>-458415</v>
      </c>
      <c r="AW294" s="12">
        <f t="shared" si="815"/>
        <v>0</v>
      </c>
      <c r="AX294" s="12">
        <f t="shared" si="824"/>
        <v>10320185</v>
      </c>
      <c r="AY294" s="12">
        <f t="shared" si="825"/>
        <v>0</v>
      </c>
      <c r="AZ294" s="12">
        <f t="shared" si="826"/>
        <v>10320185</v>
      </c>
      <c r="BA294" s="12">
        <f t="shared" si="827"/>
        <v>0</v>
      </c>
      <c r="BB294" s="12">
        <f t="shared" si="758"/>
        <v>0</v>
      </c>
      <c r="BC294" s="12">
        <f t="shared" si="759"/>
        <v>0</v>
      </c>
      <c r="BD294" s="12">
        <v>0</v>
      </c>
      <c r="BE294" s="12">
        <v>0</v>
      </c>
    </row>
    <row r="295" spans="1:57" ht="17.25" customHeight="1" x14ac:dyDescent="0.25">
      <c r="A295" s="6" t="s">
        <v>117</v>
      </c>
      <c r="B295" s="6"/>
      <c r="C295" s="6"/>
      <c r="D295" s="6"/>
      <c r="E295" s="9">
        <v>852</v>
      </c>
      <c r="F295" s="11" t="s">
        <v>110</v>
      </c>
      <c r="G295" s="11" t="s">
        <v>63</v>
      </c>
      <c r="H295" s="10" t="s">
        <v>184</v>
      </c>
      <c r="I295" s="11" t="s">
        <v>118</v>
      </c>
      <c r="J295" s="12">
        <v>10778600</v>
      </c>
      <c r="K295" s="12"/>
      <c r="L295" s="12">
        <f>J295</f>
        <v>10778600</v>
      </c>
      <c r="M295" s="12"/>
      <c r="N295" s="12"/>
      <c r="O295" s="12"/>
      <c r="P295" s="12">
        <f>N295</f>
        <v>0</v>
      </c>
      <c r="Q295" s="12"/>
      <c r="R295" s="12">
        <f t="shared" si="675"/>
        <v>10778600</v>
      </c>
      <c r="S295" s="12"/>
      <c r="T295" s="12">
        <f>R295</f>
        <v>10778600</v>
      </c>
      <c r="U295" s="12"/>
      <c r="V295" s="12"/>
      <c r="W295" s="12"/>
      <c r="X295" s="12">
        <f>V295</f>
        <v>0</v>
      </c>
      <c r="Y295" s="12"/>
      <c r="Z295" s="12">
        <f t="shared" si="754"/>
        <v>10778600</v>
      </c>
      <c r="AA295" s="12">
        <f t="shared" si="800"/>
        <v>0</v>
      </c>
      <c r="AB295" s="12">
        <f t="shared" si="801"/>
        <v>10778600</v>
      </c>
      <c r="AC295" s="12">
        <f t="shared" si="802"/>
        <v>0</v>
      </c>
      <c r="AD295" s="12"/>
      <c r="AE295" s="12"/>
      <c r="AF295" s="12">
        <f>AD295</f>
        <v>0</v>
      </c>
      <c r="AG295" s="12"/>
      <c r="AH295" s="12">
        <f t="shared" si="816"/>
        <v>10778600</v>
      </c>
      <c r="AI295" s="12">
        <f t="shared" si="817"/>
        <v>0</v>
      </c>
      <c r="AJ295" s="12">
        <f t="shared" si="818"/>
        <v>10778600</v>
      </c>
      <c r="AK295" s="12">
        <f t="shared" si="819"/>
        <v>0</v>
      </c>
      <c r="AL295" s="12"/>
      <c r="AM295" s="12"/>
      <c r="AN295" s="12">
        <f>AL295</f>
        <v>0</v>
      </c>
      <c r="AO295" s="12"/>
      <c r="AP295" s="12">
        <f t="shared" si="820"/>
        <v>10778600</v>
      </c>
      <c r="AQ295" s="12">
        <f t="shared" si="821"/>
        <v>0</v>
      </c>
      <c r="AR295" s="12">
        <f t="shared" si="822"/>
        <v>10778600</v>
      </c>
      <c r="AS295" s="12">
        <f t="shared" si="823"/>
        <v>0</v>
      </c>
      <c r="AT295" s="12">
        <v>-458415</v>
      </c>
      <c r="AU295" s="12"/>
      <c r="AV295" s="12">
        <f>AT295</f>
        <v>-458415</v>
      </c>
      <c r="AW295" s="12"/>
      <c r="AX295" s="12">
        <f t="shared" si="824"/>
        <v>10320185</v>
      </c>
      <c r="AY295" s="12">
        <f t="shared" si="825"/>
        <v>0</v>
      </c>
      <c r="AZ295" s="12">
        <f t="shared" si="826"/>
        <v>10320185</v>
      </c>
      <c r="BA295" s="12">
        <f t="shared" si="827"/>
        <v>0</v>
      </c>
      <c r="BB295" s="12">
        <f t="shared" si="758"/>
        <v>0</v>
      </c>
      <c r="BC295" s="12">
        <f t="shared" si="759"/>
        <v>0</v>
      </c>
      <c r="BD295" s="12">
        <v>0</v>
      </c>
      <c r="BE295" s="12">
        <v>0</v>
      </c>
    </row>
    <row r="296" spans="1:57" ht="18" customHeight="1" x14ac:dyDescent="0.25">
      <c r="A296" s="31" t="s">
        <v>169</v>
      </c>
      <c r="B296" s="6"/>
      <c r="C296" s="6"/>
      <c r="D296" s="6"/>
      <c r="E296" s="9">
        <v>852</v>
      </c>
      <c r="F296" s="11" t="s">
        <v>110</v>
      </c>
      <c r="G296" s="11" t="s">
        <v>63</v>
      </c>
      <c r="H296" s="11" t="s">
        <v>170</v>
      </c>
      <c r="I296" s="11"/>
      <c r="J296" s="12">
        <f t="shared" ref="J296:AW297" si="828">J297</f>
        <v>85100</v>
      </c>
      <c r="K296" s="12">
        <f t="shared" si="828"/>
        <v>0</v>
      </c>
      <c r="L296" s="12">
        <f t="shared" si="828"/>
        <v>85100</v>
      </c>
      <c r="M296" s="12">
        <f t="shared" si="828"/>
        <v>0</v>
      </c>
      <c r="N296" s="12">
        <f t="shared" si="828"/>
        <v>2327551</v>
      </c>
      <c r="O296" s="12">
        <f t="shared" si="828"/>
        <v>0</v>
      </c>
      <c r="P296" s="12">
        <f t="shared" si="828"/>
        <v>2327551</v>
      </c>
      <c r="Q296" s="12">
        <f t="shared" si="828"/>
        <v>0</v>
      </c>
      <c r="R296" s="12">
        <f t="shared" si="675"/>
        <v>2412651</v>
      </c>
      <c r="S296" s="12">
        <f t="shared" si="828"/>
        <v>0</v>
      </c>
      <c r="T296" s="12">
        <f t="shared" si="828"/>
        <v>2412651</v>
      </c>
      <c r="U296" s="12">
        <f t="shared" si="828"/>
        <v>0</v>
      </c>
      <c r="V296" s="12">
        <f t="shared" si="828"/>
        <v>2182230</v>
      </c>
      <c r="W296" s="12">
        <f t="shared" si="828"/>
        <v>0</v>
      </c>
      <c r="X296" s="12">
        <f t="shared" si="828"/>
        <v>2182230</v>
      </c>
      <c r="Y296" s="12">
        <f t="shared" si="828"/>
        <v>0</v>
      </c>
      <c r="Z296" s="12">
        <f t="shared" si="754"/>
        <v>4594881</v>
      </c>
      <c r="AA296" s="12">
        <f t="shared" si="800"/>
        <v>0</v>
      </c>
      <c r="AB296" s="12">
        <f t="shared" si="801"/>
        <v>4594881</v>
      </c>
      <c r="AC296" s="12">
        <f t="shared" si="802"/>
        <v>0</v>
      </c>
      <c r="AD296" s="12">
        <f t="shared" si="828"/>
        <v>0</v>
      </c>
      <c r="AE296" s="12">
        <f t="shared" si="828"/>
        <v>0</v>
      </c>
      <c r="AF296" s="12">
        <f t="shared" si="828"/>
        <v>0</v>
      </c>
      <c r="AG296" s="12">
        <f t="shared" si="828"/>
        <v>0</v>
      </c>
      <c r="AH296" s="12">
        <f t="shared" si="816"/>
        <v>4594881</v>
      </c>
      <c r="AI296" s="12">
        <f t="shared" si="817"/>
        <v>0</v>
      </c>
      <c r="AJ296" s="12">
        <f t="shared" si="818"/>
        <v>4594881</v>
      </c>
      <c r="AK296" s="12">
        <f t="shared" si="819"/>
        <v>0</v>
      </c>
      <c r="AL296" s="12">
        <f t="shared" si="828"/>
        <v>232917</v>
      </c>
      <c r="AM296" s="12">
        <f t="shared" si="828"/>
        <v>0</v>
      </c>
      <c r="AN296" s="12">
        <f t="shared" si="828"/>
        <v>232917</v>
      </c>
      <c r="AO296" s="12">
        <f t="shared" si="828"/>
        <v>0</v>
      </c>
      <c r="AP296" s="12">
        <f t="shared" si="820"/>
        <v>4827798</v>
      </c>
      <c r="AQ296" s="12">
        <f t="shared" si="821"/>
        <v>0</v>
      </c>
      <c r="AR296" s="12">
        <f t="shared" si="822"/>
        <v>4827798</v>
      </c>
      <c r="AS296" s="12">
        <f t="shared" si="823"/>
        <v>0</v>
      </c>
      <c r="AT296" s="12">
        <f t="shared" si="828"/>
        <v>-48</v>
      </c>
      <c r="AU296" s="12">
        <f t="shared" si="828"/>
        <v>0</v>
      </c>
      <c r="AV296" s="12">
        <f t="shared" si="828"/>
        <v>-48</v>
      </c>
      <c r="AW296" s="12">
        <f t="shared" si="828"/>
        <v>0</v>
      </c>
      <c r="AX296" s="12">
        <f t="shared" si="824"/>
        <v>4827750</v>
      </c>
      <c r="AY296" s="12">
        <f t="shared" si="825"/>
        <v>0</v>
      </c>
      <c r="AZ296" s="12">
        <f t="shared" si="826"/>
        <v>4827750</v>
      </c>
      <c r="BA296" s="12">
        <f t="shared" si="827"/>
        <v>0</v>
      </c>
      <c r="BB296" s="12">
        <f t="shared" si="758"/>
        <v>0</v>
      </c>
      <c r="BC296" s="12">
        <f t="shared" si="759"/>
        <v>0</v>
      </c>
      <c r="BD296" s="12">
        <v>0</v>
      </c>
      <c r="BE296" s="12">
        <v>0</v>
      </c>
    </row>
    <row r="297" spans="1:57" ht="48" customHeight="1" x14ac:dyDescent="0.25">
      <c r="A297" s="6" t="s">
        <v>58</v>
      </c>
      <c r="B297" s="6"/>
      <c r="C297" s="6"/>
      <c r="D297" s="6"/>
      <c r="E297" s="9">
        <v>852</v>
      </c>
      <c r="F297" s="11" t="s">
        <v>110</v>
      </c>
      <c r="G297" s="11" t="s">
        <v>63</v>
      </c>
      <c r="H297" s="11" t="s">
        <v>170</v>
      </c>
      <c r="I297" s="11" t="s">
        <v>116</v>
      </c>
      <c r="J297" s="12">
        <f t="shared" si="828"/>
        <v>85100</v>
      </c>
      <c r="K297" s="12">
        <f t="shared" si="828"/>
        <v>0</v>
      </c>
      <c r="L297" s="12">
        <f t="shared" si="828"/>
        <v>85100</v>
      </c>
      <c r="M297" s="12">
        <f t="shared" si="828"/>
        <v>0</v>
      </c>
      <c r="N297" s="12">
        <f t="shared" si="828"/>
        <v>2327551</v>
      </c>
      <c r="O297" s="12">
        <f t="shared" si="828"/>
        <v>0</v>
      </c>
      <c r="P297" s="12">
        <f t="shared" si="828"/>
        <v>2327551</v>
      </c>
      <c r="Q297" s="12">
        <f t="shared" si="828"/>
        <v>0</v>
      </c>
      <c r="R297" s="12">
        <f t="shared" si="675"/>
        <v>2412651</v>
      </c>
      <c r="S297" s="12">
        <f t="shared" si="828"/>
        <v>0</v>
      </c>
      <c r="T297" s="12">
        <f t="shared" si="828"/>
        <v>2412651</v>
      </c>
      <c r="U297" s="12">
        <f t="shared" si="828"/>
        <v>0</v>
      </c>
      <c r="V297" s="12">
        <f t="shared" si="828"/>
        <v>2182230</v>
      </c>
      <c r="W297" s="12">
        <f t="shared" si="828"/>
        <v>0</v>
      </c>
      <c r="X297" s="12">
        <f t="shared" si="828"/>
        <v>2182230</v>
      </c>
      <c r="Y297" s="12">
        <f t="shared" si="828"/>
        <v>0</v>
      </c>
      <c r="Z297" s="12">
        <f t="shared" si="754"/>
        <v>4594881</v>
      </c>
      <c r="AA297" s="12">
        <f t="shared" si="800"/>
        <v>0</v>
      </c>
      <c r="AB297" s="12">
        <f t="shared" si="801"/>
        <v>4594881</v>
      </c>
      <c r="AC297" s="12">
        <f t="shared" si="802"/>
        <v>0</v>
      </c>
      <c r="AD297" s="12">
        <f t="shared" si="828"/>
        <v>0</v>
      </c>
      <c r="AE297" s="12">
        <f t="shared" si="828"/>
        <v>0</v>
      </c>
      <c r="AF297" s="12">
        <f t="shared" si="828"/>
        <v>0</v>
      </c>
      <c r="AG297" s="12">
        <f t="shared" si="828"/>
        <v>0</v>
      </c>
      <c r="AH297" s="12">
        <f t="shared" si="816"/>
        <v>4594881</v>
      </c>
      <c r="AI297" s="12">
        <f t="shared" si="817"/>
        <v>0</v>
      </c>
      <c r="AJ297" s="12">
        <f t="shared" si="818"/>
        <v>4594881</v>
      </c>
      <c r="AK297" s="12">
        <f t="shared" si="819"/>
        <v>0</v>
      </c>
      <c r="AL297" s="12">
        <f t="shared" si="828"/>
        <v>232917</v>
      </c>
      <c r="AM297" s="12">
        <f t="shared" si="828"/>
        <v>0</v>
      </c>
      <c r="AN297" s="12">
        <f t="shared" si="828"/>
        <v>232917</v>
      </c>
      <c r="AO297" s="12">
        <f t="shared" si="828"/>
        <v>0</v>
      </c>
      <c r="AP297" s="12">
        <f t="shared" si="820"/>
        <v>4827798</v>
      </c>
      <c r="AQ297" s="12">
        <f t="shared" si="821"/>
        <v>0</v>
      </c>
      <c r="AR297" s="12">
        <f t="shared" si="822"/>
        <v>4827798</v>
      </c>
      <c r="AS297" s="12">
        <f t="shared" si="823"/>
        <v>0</v>
      </c>
      <c r="AT297" s="12">
        <f t="shared" si="828"/>
        <v>-48</v>
      </c>
      <c r="AU297" s="12">
        <f t="shared" si="828"/>
        <v>0</v>
      </c>
      <c r="AV297" s="12">
        <f t="shared" si="828"/>
        <v>-48</v>
      </c>
      <c r="AW297" s="12">
        <f t="shared" si="828"/>
        <v>0</v>
      </c>
      <c r="AX297" s="12">
        <f t="shared" si="824"/>
        <v>4827750</v>
      </c>
      <c r="AY297" s="12">
        <f t="shared" si="825"/>
        <v>0</v>
      </c>
      <c r="AZ297" s="12">
        <f t="shared" si="826"/>
        <v>4827750</v>
      </c>
      <c r="BA297" s="12">
        <f t="shared" si="827"/>
        <v>0</v>
      </c>
      <c r="BB297" s="12">
        <f t="shared" si="758"/>
        <v>0</v>
      </c>
      <c r="BC297" s="12">
        <f t="shared" si="759"/>
        <v>0</v>
      </c>
      <c r="BD297" s="12">
        <v>0</v>
      </c>
      <c r="BE297" s="12">
        <v>0</v>
      </c>
    </row>
    <row r="298" spans="1:57" x14ac:dyDescent="0.25">
      <c r="A298" s="6" t="s">
        <v>117</v>
      </c>
      <c r="B298" s="6"/>
      <c r="C298" s="6"/>
      <c r="D298" s="6"/>
      <c r="E298" s="9">
        <v>852</v>
      </c>
      <c r="F298" s="11" t="s">
        <v>110</v>
      </c>
      <c r="G298" s="10" t="s">
        <v>63</v>
      </c>
      <c r="H298" s="11" t="s">
        <v>170</v>
      </c>
      <c r="I298" s="11" t="s">
        <v>118</v>
      </c>
      <c r="J298" s="12">
        <v>85100</v>
      </c>
      <c r="K298" s="12"/>
      <c r="L298" s="12">
        <f t="shared" ref="L298:L301" si="829">J298</f>
        <v>85100</v>
      </c>
      <c r="M298" s="12"/>
      <c r="N298" s="12">
        <f>2226442+101109</f>
        <v>2327551</v>
      </c>
      <c r="O298" s="12"/>
      <c r="P298" s="12">
        <f t="shared" ref="P298" si="830">N298</f>
        <v>2327551</v>
      </c>
      <c r="Q298" s="12"/>
      <c r="R298" s="12">
        <f t="shared" si="675"/>
        <v>2412651</v>
      </c>
      <c r="S298" s="12"/>
      <c r="T298" s="12">
        <f t="shared" ref="T298" si="831">R298</f>
        <v>2412651</v>
      </c>
      <c r="U298" s="12"/>
      <c r="V298" s="12">
        <f>-30000+2212230</f>
        <v>2182230</v>
      </c>
      <c r="W298" s="12"/>
      <c r="X298" s="12">
        <f t="shared" ref="X298" si="832">V298</f>
        <v>2182230</v>
      </c>
      <c r="Y298" s="12"/>
      <c r="Z298" s="12">
        <f t="shared" si="754"/>
        <v>4594881</v>
      </c>
      <c r="AA298" s="12">
        <f t="shared" si="800"/>
        <v>0</v>
      </c>
      <c r="AB298" s="12">
        <f t="shared" si="801"/>
        <v>4594881</v>
      </c>
      <c r="AC298" s="12">
        <f t="shared" si="802"/>
        <v>0</v>
      </c>
      <c r="AD298" s="12"/>
      <c r="AE298" s="12"/>
      <c r="AF298" s="12">
        <f t="shared" ref="AF298" si="833">AD298</f>
        <v>0</v>
      </c>
      <c r="AG298" s="12"/>
      <c r="AH298" s="12">
        <f t="shared" si="816"/>
        <v>4594881</v>
      </c>
      <c r="AI298" s="12">
        <f t="shared" si="817"/>
        <v>0</v>
      </c>
      <c r="AJ298" s="12">
        <f t="shared" si="818"/>
        <v>4594881</v>
      </c>
      <c r="AK298" s="12">
        <f t="shared" si="819"/>
        <v>0</v>
      </c>
      <c r="AL298" s="12">
        <v>232917</v>
      </c>
      <c r="AM298" s="12"/>
      <c r="AN298" s="12">
        <f t="shared" ref="AN298" si="834">AL298</f>
        <v>232917</v>
      </c>
      <c r="AO298" s="12"/>
      <c r="AP298" s="12">
        <f t="shared" si="820"/>
        <v>4827798</v>
      </c>
      <c r="AQ298" s="12">
        <f t="shared" si="821"/>
        <v>0</v>
      </c>
      <c r="AR298" s="12">
        <f t="shared" si="822"/>
        <v>4827798</v>
      </c>
      <c r="AS298" s="12">
        <f t="shared" si="823"/>
        <v>0</v>
      </c>
      <c r="AT298" s="12">
        <v>-48</v>
      </c>
      <c r="AU298" s="12"/>
      <c r="AV298" s="12">
        <f t="shared" ref="AV298" si="835">AT298</f>
        <v>-48</v>
      </c>
      <c r="AW298" s="12"/>
      <c r="AX298" s="12">
        <f t="shared" si="824"/>
        <v>4827750</v>
      </c>
      <c r="AY298" s="12">
        <f t="shared" si="825"/>
        <v>0</v>
      </c>
      <c r="AZ298" s="12">
        <f t="shared" si="826"/>
        <v>4827750</v>
      </c>
      <c r="BA298" s="12">
        <f t="shared" si="827"/>
        <v>0</v>
      </c>
      <c r="BB298" s="12">
        <f t="shared" si="758"/>
        <v>0</v>
      </c>
      <c r="BC298" s="12">
        <f t="shared" si="759"/>
        <v>0</v>
      </c>
      <c r="BD298" s="12">
        <v>0</v>
      </c>
      <c r="BE298" s="12">
        <v>0</v>
      </c>
    </row>
    <row r="299" spans="1:57" ht="47.25" x14ac:dyDescent="0.25">
      <c r="A299" s="31" t="s">
        <v>171</v>
      </c>
      <c r="B299" s="6"/>
      <c r="C299" s="6"/>
      <c r="D299" s="6"/>
      <c r="E299" s="9">
        <v>852</v>
      </c>
      <c r="F299" s="10" t="s">
        <v>110</v>
      </c>
      <c r="G299" s="10" t="s">
        <v>63</v>
      </c>
      <c r="H299" s="10" t="s">
        <v>172</v>
      </c>
      <c r="I299" s="11"/>
      <c r="J299" s="12">
        <f t="shared" ref="J299:AW300" si="836">J300</f>
        <v>0</v>
      </c>
      <c r="K299" s="12">
        <f t="shared" si="836"/>
        <v>0</v>
      </c>
      <c r="L299" s="12">
        <f t="shared" si="836"/>
        <v>0</v>
      </c>
      <c r="M299" s="12">
        <f t="shared" si="836"/>
        <v>0</v>
      </c>
      <c r="N299" s="12">
        <f t="shared" si="836"/>
        <v>32970</v>
      </c>
      <c r="O299" s="12">
        <f t="shared" si="836"/>
        <v>0</v>
      </c>
      <c r="P299" s="12">
        <f t="shared" si="836"/>
        <v>32970</v>
      </c>
      <c r="Q299" s="12">
        <f t="shared" si="836"/>
        <v>0</v>
      </c>
      <c r="R299" s="12">
        <f t="shared" si="675"/>
        <v>32970</v>
      </c>
      <c r="S299" s="12">
        <f t="shared" si="836"/>
        <v>0</v>
      </c>
      <c r="T299" s="12">
        <f t="shared" si="836"/>
        <v>32970</v>
      </c>
      <c r="U299" s="12">
        <f t="shared" si="836"/>
        <v>0</v>
      </c>
      <c r="V299" s="12">
        <f t="shared" si="836"/>
        <v>10000</v>
      </c>
      <c r="W299" s="12">
        <f t="shared" si="836"/>
        <v>0</v>
      </c>
      <c r="X299" s="12">
        <f t="shared" si="836"/>
        <v>10000</v>
      </c>
      <c r="Y299" s="12">
        <f t="shared" si="836"/>
        <v>0</v>
      </c>
      <c r="Z299" s="12">
        <f t="shared" si="754"/>
        <v>42970</v>
      </c>
      <c r="AA299" s="12">
        <f t="shared" si="800"/>
        <v>0</v>
      </c>
      <c r="AB299" s="12">
        <f t="shared" si="801"/>
        <v>42970</v>
      </c>
      <c r="AC299" s="12">
        <f t="shared" si="802"/>
        <v>0</v>
      </c>
      <c r="AD299" s="12">
        <f t="shared" si="836"/>
        <v>0</v>
      </c>
      <c r="AE299" s="12">
        <f t="shared" si="836"/>
        <v>0</v>
      </c>
      <c r="AF299" s="12">
        <f t="shared" si="836"/>
        <v>0</v>
      </c>
      <c r="AG299" s="12">
        <f t="shared" si="836"/>
        <v>0</v>
      </c>
      <c r="AH299" s="12">
        <f t="shared" si="816"/>
        <v>42970</v>
      </c>
      <c r="AI299" s="12">
        <f t="shared" si="817"/>
        <v>0</v>
      </c>
      <c r="AJ299" s="12">
        <f t="shared" si="818"/>
        <v>42970</v>
      </c>
      <c r="AK299" s="12">
        <f t="shared" si="819"/>
        <v>0</v>
      </c>
      <c r="AL299" s="12">
        <f t="shared" si="836"/>
        <v>0</v>
      </c>
      <c r="AM299" s="12">
        <f t="shared" si="836"/>
        <v>0</v>
      </c>
      <c r="AN299" s="12">
        <f t="shared" si="836"/>
        <v>0</v>
      </c>
      <c r="AO299" s="12">
        <f t="shared" si="836"/>
        <v>0</v>
      </c>
      <c r="AP299" s="12">
        <f t="shared" si="820"/>
        <v>42970</v>
      </c>
      <c r="AQ299" s="12">
        <f t="shared" si="821"/>
        <v>0</v>
      </c>
      <c r="AR299" s="12">
        <f t="shared" si="822"/>
        <v>42970</v>
      </c>
      <c r="AS299" s="12">
        <f t="shared" si="823"/>
        <v>0</v>
      </c>
      <c r="AT299" s="12">
        <f t="shared" si="836"/>
        <v>-4050</v>
      </c>
      <c r="AU299" s="12">
        <f t="shared" si="836"/>
        <v>0</v>
      </c>
      <c r="AV299" s="12">
        <f t="shared" si="836"/>
        <v>-4050</v>
      </c>
      <c r="AW299" s="12">
        <f t="shared" si="836"/>
        <v>0</v>
      </c>
      <c r="AX299" s="12">
        <f t="shared" si="824"/>
        <v>38920</v>
      </c>
      <c r="AY299" s="12">
        <f t="shared" si="825"/>
        <v>0</v>
      </c>
      <c r="AZ299" s="12">
        <f t="shared" si="826"/>
        <v>38920</v>
      </c>
      <c r="BA299" s="12">
        <f t="shared" si="827"/>
        <v>0</v>
      </c>
      <c r="BB299" s="12">
        <f t="shared" si="758"/>
        <v>0</v>
      </c>
      <c r="BC299" s="12">
        <f t="shared" si="759"/>
        <v>0</v>
      </c>
      <c r="BD299" s="12">
        <v>0</v>
      </c>
      <c r="BE299" s="12">
        <v>0</v>
      </c>
    </row>
    <row r="300" spans="1:57" ht="49.5" customHeight="1" x14ac:dyDescent="0.25">
      <c r="A300" s="6" t="s">
        <v>58</v>
      </c>
      <c r="B300" s="6"/>
      <c r="C300" s="6"/>
      <c r="D300" s="6"/>
      <c r="E300" s="9">
        <v>852</v>
      </c>
      <c r="F300" s="11" t="s">
        <v>110</v>
      </c>
      <c r="G300" s="10" t="s">
        <v>63</v>
      </c>
      <c r="H300" s="10" t="s">
        <v>172</v>
      </c>
      <c r="I300" s="11" t="s">
        <v>116</v>
      </c>
      <c r="J300" s="12">
        <f t="shared" si="836"/>
        <v>0</v>
      </c>
      <c r="K300" s="12">
        <f t="shared" si="836"/>
        <v>0</v>
      </c>
      <c r="L300" s="12">
        <f t="shared" si="836"/>
        <v>0</v>
      </c>
      <c r="M300" s="12">
        <f t="shared" si="836"/>
        <v>0</v>
      </c>
      <c r="N300" s="12">
        <f t="shared" si="836"/>
        <v>32970</v>
      </c>
      <c r="O300" s="12">
        <f t="shared" si="836"/>
        <v>0</v>
      </c>
      <c r="P300" s="12">
        <f t="shared" si="836"/>
        <v>32970</v>
      </c>
      <c r="Q300" s="12">
        <f t="shared" si="836"/>
        <v>0</v>
      </c>
      <c r="R300" s="12">
        <f t="shared" si="675"/>
        <v>32970</v>
      </c>
      <c r="S300" s="12">
        <f t="shared" si="836"/>
        <v>0</v>
      </c>
      <c r="T300" s="12">
        <f t="shared" si="836"/>
        <v>32970</v>
      </c>
      <c r="U300" s="12">
        <f t="shared" si="836"/>
        <v>0</v>
      </c>
      <c r="V300" s="12">
        <f t="shared" si="836"/>
        <v>10000</v>
      </c>
      <c r="W300" s="12">
        <f t="shared" si="836"/>
        <v>0</v>
      </c>
      <c r="X300" s="12">
        <f t="shared" si="836"/>
        <v>10000</v>
      </c>
      <c r="Y300" s="12">
        <f t="shared" si="836"/>
        <v>0</v>
      </c>
      <c r="Z300" s="12">
        <f t="shared" si="754"/>
        <v>42970</v>
      </c>
      <c r="AA300" s="12">
        <f t="shared" si="800"/>
        <v>0</v>
      </c>
      <c r="AB300" s="12">
        <f t="shared" si="801"/>
        <v>42970</v>
      </c>
      <c r="AC300" s="12">
        <f t="shared" si="802"/>
        <v>0</v>
      </c>
      <c r="AD300" s="12">
        <f t="shared" si="836"/>
        <v>0</v>
      </c>
      <c r="AE300" s="12">
        <f t="shared" si="836"/>
        <v>0</v>
      </c>
      <c r="AF300" s="12">
        <f t="shared" si="836"/>
        <v>0</v>
      </c>
      <c r="AG300" s="12">
        <f t="shared" si="836"/>
        <v>0</v>
      </c>
      <c r="AH300" s="12">
        <f t="shared" si="816"/>
        <v>42970</v>
      </c>
      <c r="AI300" s="12">
        <f t="shared" si="817"/>
        <v>0</v>
      </c>
      <c r="AJ300" s="12">
        <f t="shared" si="818"/>
        <v>42970</v>
      </c>
      <c r="AK300" s="12">
        <f t="shared" si="819"/>
        <v>0</v>
      </c>
      <c r="AL300" s="12">
        <f t="shared" si="836"/>
        <v>0</v>
      </c>
      <c r="AM300" s="12">
        <f t="shared" si="836"/>
        <v>0</v>
      </c>
      <c r="AN300" s="12">
        <f t="shared" si="836"/>
        <v>0</v>
      </c>
      <c r="AO300" s="12">
        <f t="shared" si="836"/>
        <v>0</v>
      </c>
      <c r="AP300" s="12">
        <f t="shared" si="820"/>
        <v>42970</v>
      </c>
      <c r="AQ300" s="12">
        <f t="shared" si="821"/>
        <v>0</v>
      </c>
      <c r="AR300" s="12">
        <f t="shared" si="822"/>
        <v>42970</v>
      </c>
      <c r="AS300" s="12">
        <f t="shared" si="823"/>
        <v>0</v>
      </c>
      <c r="AT300" s="12">
        <f t="shared" si="836"/>
        <v>-4050</v>
      </c>
      <c r="AU300" s="12">
        <f t="shared" si="836"/>
        <v>0</v>
      </c>
      <c r="AV300" s="12">
        <f t="shared" si="836"/>
        <v>-4050</v>
      </c>
      <c r="AW300" s="12">
        <f t="shared" si="836"/>
        <v>0</v>
      </c>
      <c r="AX300" s="12">
        <f t="shared" si="824"/>
        <v>38920</v>
      </c>
      <c r="AY300" s="12">
        <f t="shared" si="825"/>
        <v>0</v>
      </c>
      <c r="AZ300" s="12">
        <f t="shared" si="826"/>
        <v>38920</v>
      </c>
      <c r="BA300" s="12">
        <f t="shared" si="827"/>
        <v>0</v>
      </c>
      <c r="BB300" s="12">
        <f t="shared" si="758"/>
        <v>0</v>
      </c>
      <c r="BC300" s="12">
        <f t="shared" si="759"/>
        <v>0</v>
      </c>
      <c r="BD300" s="12">
        <v>0</v>
      </c>
      <c r="BE300" s="12">
        <v>0</v>
      </c>
    </row>
    <row r="301" spans="1:57" ht="18" customHeight="1" x14ac:dyDescent="0.25">
      <c r="A301" s="6" t="s">
        <v>117</v>
      </c>
      <c r="B301" s="6"/>
      <c r="C301" s="6"/>
      <c r="D301" s="6"/>
      <c r="E301" s="9">
        <v>852</v>
      </c>
      <c r="F301" s="11" t="s">
        <v>110</v>
      </c>
      <c r="G301" s="10" t="s">
        <v>63</v>
      </c>
      <c r="H301" s="10" t="s">
        <v>172</v>
      </c>
      <c r="I301" s="11" t="s">
        <v>118</v>
      </c>
      <c r="J301" s="12">
        <v>0</v>
      </c>
      <c r="K301" s="12"/>
      <c r="L301" s="12">
        <f t="shared" si="829"/>
        <v>0</v>
      </c>
      <c r="M301" s="12"/>
      <c r="N301" s="12">
        <v>32970</v>
      </c>
      <c r="O301" s="12"/>
      <c r="P301" s="12">
        <f t="shared" ref="P301" si="837">N301</f>
        <v>32970</v>
      </c>
      <c r="Q301" s="12"/>
      <c r="R301" s="12">
        <f t="shared" ref="R301:R370" si="838">J301+N301</f>
        <v>32970</v>
      </c>
      <c r="S301" s="12"/>
      <c r="T301" s="12">
        <f t="shared" ref="T301" si="839">R301</f>
        <v>32970</v>
      </c>
      <c r="U301" s="12"/>
      <c r="V301" s="12">
        <v>10000</v>
      </c>
      <c r="W301" s="12"/>
      <c r="X301" s="12">
        <f t="shared" ref="X301" si="840">V301</f>
        <v>10000</v>
      </c>
      <c r="Y301" s="12"/>
      <c r="Z301" s="12">
        <f t="shared" si="754"/>
        <v>42970</v>
      </c>
      <c r="AA301" s="12">
        <f t="shared" si="800"/>
        <v>0</v>
      </c>
      <c r="AB301" s="12">
        <f t="shared" si="801"/>
        <v>42970</v>
      </c>
      <c r="AC301" s="12">
        <f t="shared" si="802"/>
        <v>0</v>
      </c>
      <c r="AD301" s="12"/>
      <c r="AE301" s="12"/>
      <c r="AF301" s="12">
        <f t="shared" ref="AF301" si="841">AD301</f>
        <v>0</v>
      </c>
      <c r="AG301" s="12"/>
      <c r="AH301" s="12">
        <f t="shared" si="816"/>
        <v>42970</v>
      </c>
      <c r="AI301" s="12">
        <f t="shared" si="817"/>
        <v>0</v>
      </c>
      <c r="AJ301" s="12">
        <f t="shared" si="818"/>
        <v>42970</v>
      </c>
      <c r="AK301" s="12">
        <f t="shared" si="819"/>
        <v>0</v>
      </c>
      <c r="AL301" s="12"/>
      <c r="AM301" s="12"/>
      <c r="AN301" s="12">
        <f t="shared" ref="AN301" si="842">AL301</f>
        <v>0</v>
      </c>
      <c r="AO301" s="12"/>
      <c r="AP301" s="12">
        <f t="shared" si="820"/>
        <v>42970</v>
      </c>
      <c r="AQ301" s="12">
        <f t="shared" si="821"/>
        <v>0</v>
      </c>
      <c r="AR301" s="12">
        <f t="shared" si="822"/>
        <v>42970</v>
      </c>
      <c r="AS301" s="12">
        <f t="shared" si="823"/>
        <v>0</v>
      </c>
      <c r="AT301" s="12">
        <v>-4050</v>
      </c>
      <c r="AU301" s="12"/>
      <c r="AV301" s="12">
        <f t="shared" ref="AV301" si="843">AT301</f>
        <v>-4050</v>
      </c>
      <c r="AW301" s="12"/>
      <c r="AX301" s="12">
        <f t="shared" si="824"/>
        <v>38920</v>
      </c>
      <c r="AY301" s="12">
        <f t="shared" si="825"/>
        <v>0</v>
      </c>
      <c r="AZ301" s="12">
        <f t="shared" si="826"/>
        <v>38920</v>
      </c>
      <c r="BA301" s="12">
        <f t="shared" si="827"/>
        <v>0</v>
      </c>
      <c r="BB301" s="12">
        <f t="shared" si="758"/>
        <v>0</v>
      </c>
      <c r="BC301" s="12">
        <f t="shared" si="759"/>
        <v>0</v>
      </c>
      <c r="BD301" s="12">
        <v>0</v>
      </c>
      <c r="BE301" s="12">
        <v>0</v>
      </c>
    </row>
    <row r="302" spans="1:57" ht="31.5" hidden="1" x14ac:dyDescent="0.25">
      <c r="A302" s="8" t="s">
        <v>414</v>
      </c>
      <c r="B302" s="6"/>
      <c r="C302" s="6"/>
      <c r="D302" s="6"/>
      <c r="E302" s="9">
        <v>852</v>
      </c>
      <c r="F302" s="10" t="s">
        <v>110</v>
      </c>
      <c r="G302" s="10" t="s">
        <v>63</v>
      </c>
      <c r="H302" s="10" t="s">
        <v>413</v>
      </c>
      <c r="I302" s="11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>
        <f t="shared" ref="V302:Y303" si="844">V303</f>
        <v>100000</v>
      </c>
      <c r="W302" s="12">
        <f t="shared" si="844"/>
        <v>70000</v>
      </c>
      <c r="X302" s="12">
        <f t="shared" si="844"/>
        <v>30000</v>
      </c>
      <c r="Y302" s="12">
        <f t="shared" si="844"/>
        <v>0</v>
      </c>
      <c r="Z302" s="12">
        <f t="shared" ref="Z302:Z304" si="845">R302+V302</f>
        <v>100000</v>
      </c>
      <c r="AA302" s="12">
        <f t="shared" ref="AA302:AA304" si="846">S302+W302</f>
        <v>70000</v>
      </c>
      <c r="AB302" s="12">
        <f t="shared" ref="AB302:AB304" si="847">T302+X302</f>
        <v>30000</v>
      </c>
      <c r="AC302" s="12"/>
      <c r="AD302" s="12">
        <f t="shared" ref="AD302:AG303" si="848">AD303</f>
        <v>0</v>
      </c>
      <c r="AE302" s="12">
        <f t="shared" si="848"/>
        <v>0</v>
      </c>
      <c r="AF302" s="12">
        <f t="shared" si="848"/>
        <v>0</v>
      </c>
      <c r="AG302" s="12">
        <f t="shared" si="848"/>
        <v>0</v>
      </c>
      <c r="AH302" s="12">
        <f t="shared" si="816"/>
        <v>100000</v>
      </c>
      <c r="AI302" s="12">
        <f t="shared" si="817"/>
        <v>70000</v>
      </c>
      <c r="AJ302" s="12">
        <f t="shared" si="818"/>
        <v>30000</v>
      </c>
      <c r="AK302" s="12"/>
      <c r="AL302" s="12">
        <f t="shared" ref="AL302:AO303" si="849">AL303</f>
        <v>0</v>
      </c>
      <c r="AM302" s="12">
        <f t="shared" si="849"/>
        <v>0</v>
      </c>
      <c r="AN302" s="12">
        <f t="shared" si="849"/>
        <v>0</v>
      </c>
      <c r="AO302" s="12">
        <f t="shared" si="849"/>
        <v>0</v>
      </c>
      <c r="AP302" s="12">
        <f t="shared" si="820"/>
        <v>100000</v>
      </c>
      <c r="AQ302" s="12">
        <f t="shared" si="821"/>
        <v>70000</v>
      </c>
      <c r="AR302" s="12">
        <f t="shared" si="822"/>
        <v>30000</v>
      </c>
      <c r="AS302" s="12"/>
      <c r="AT302" s="12">
        <f t="shared" ref="AT302:AW303" si="850">AT303</f>
        <v>0</v>
      </c>
      <c r="AU302" s="12">
        <f t="shared" si="850"/>
        <v>0</v>
      </c>
      <c r="AV302" s="12">
        <f t="shared" si="850"/>
        <v>0</v>
      </c>
      <c r="AW302" s="12">
        <f t="shared" si="850"/>
        <v>0</v>
      </c>
      <c r="AX302" s="12">
        <f t="shared" si="824"/>
        <v>100000</v>
      </c>
      <c r="AY302" s="12">
        <f t="shared" si="825"/>
        <v>70000</v>
      </c>
      <c r="AZ302" s="12">
        <f t="shared" si="826"/>
        <v>30000</v>
      </c>
      <c r="BA302" s="12"/>
      <c r="BB302" s="12">
        <f t="shared" si="758"/>
        <v>0</v>
      </c>
      <c r="BC302" s="12">
        <f t="shared" si="759"/>
        <v>0</v>
      </c>
      <c r="BD302" s="12">
        <v>0</v>
      </c>
      <c r="BE302" s="12">
        <v>0</v>
      </c>
    </row>
    <row r="303" spans="1:57" ht="63" hidden="1" x14ac:dyDescent="0.25">
      <c r="A303" s="6" t="s">
        <v>58</v>
      </c>
      <c r="B303" s="6"/>
      <c r="C303" s="6"/>
      <c r="D303" s="6"/>
      <c r="E303" s="9">
        <v>852</v>
      </c>
      <c r="F303" s="11" t="s">
        <v>110</v>
      </c>
      <c r="G303" s="10" t="s">
        <v>63</v>
      </c>
      <c r="H303" s="10" t="s">
        <v>413</v>
      </c>
      <c r="I303" s="11" t="s">
        <v>116</v>
      </c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>
        <f t="shared" si="844"/>
        <v>100000</v>
      </c>
      <c r="W303" s="12">
        <f t="shared" si="844"/>
        <v>70000</v>
      </c>
      <c r="X303" s="12">
        <f t="shared" si="844"/>
        <v>30000</v>
      </c>
      <c r="Y303" s="12">
        <f t="shared" si="844"/>
        <v>0</v>
      </c>
      <c r="Z303" s="12">
        <f t="shared" si="845"/>
        <v>100000</v>
      </c>
      <c r="AA303" s="12">
        <f t="shared" si="846"/>
        <v>70000</v>
      </c>
      <c r="AB303" s="12">
        <f t="shared" si="847"/>
        <v>30000</v>
      </c>
      <c r="AC303" s="12"/>
      <c r="AD303" s="12">
        <f t="shared" si="848"/>
        <v>0</v>
      </c>
      <c r="AE303" s="12">
        <f t="shared" si="848"/>
        <v>0</v>
      </c>
      <c r="AF303" s="12">
        <f t="shared" si="848"/>
        <v>0</v>
      </c>
      <c r="AG303" s="12">
        <f t="shared" si="848"/>
        <v>0</v>
      </c>
      <c r="AH303" s="12">
        <f t="shared" si="816"/>
        <v>100000</v>
      </c>
      <c r="AI303" s="12">
        <f t="shared" si="817"/>
        <v>70000</v>
      </c>
      <c r="AJ303" s="12">
        <f t="shared" si="818"/>
        <v>30000</v>
      </c>
      <c r="AK303" s="12"/>
      <c r="AL303" s="12">
        <f t="shared" si="849"/>
        <v>0</v>
      </c>
      <c r="AM303" s="12">
        <f t="shared" si="849"/>
        <v>0</v>
      </c>
      <c r="AN303" s="12">
        <f t="shared" si="849"/>
        <v>0</v>
      </c>
      <c r="AO303" s="12">
        <f t="shared" si="849"/>
        <v>0</v>
      </c>
      <c r="AP303" s="12">
        <f t="shared" si="820"/>
        <v>100000</v>
      </c>
      <c r="AQ303" s="12">
        <f t="shared" si="821"/>
        <v>70000</v>
      </c>
      <c r="AR303" s="12">
        <f t="shared" si="822"/>
        <v>30000</v>
      </c>
      <c r="AS303" s="12"/>
      <c r="AT303" s="12">
        <f t="shared" si="850"/>
        <v>0</v>
      </c>
      <c r="AU303" s="12">
        <f t="shared" si="850"/>
        <v>0</v>
      </c>
      <c r="AV303" s="12">
        <f t="shared" si="850"/>
        <v>0</v>
      </c>
      <c r="AW303" s="12">
        <f t="shared" si="850"/>
        <v>0</v>
      </c>
      <c r="AX303" s="12">
        <f t="shared" si="824"/>
        <v>100000</v>
      </c>
      <c r="AY303" s="12">
        <f t="shared" si="825"/>
        <v>70000</v>
      </c>
      <c r="AZ303" s="12">
        <f t="shared" si="826"/>
        <v>30000</v>
      </c>
      <c r="BA303" s="12"/>
      <c r="BB303" s="12">
        <f t="shared" si="758"/>
        <v>0</v>
      </c>
      <c r="BC303" s="12">
        <f t="shared" si="759"/>
        <v>0</v>
      </c>
      <c r="BD303" s="12">
        <v>0</v>
      </c>
      <c r="BE303" s="12">
        <v>0</v>
      </c>
    </row>
    <row r="304" spans="1:57" hidden="1" x14ac:dyDescent="0.25">
      <c r="A304" s="6" t="s">
        <v>117</v>
      </c>
      <c r="B304" s="6"/>
      <c r="C304" s="6"/>
      <c r="D304" s="6"/>
      <c r="E304" s="9">
        <v>852</v>
      </c>
      <c r="F304" s="11" t="s">
        <v>110</v>
      </c>
      <c r="G304" s="10" t="s">
        <v>63</v>
      </c>
      <c r="H304" s="10" t="s">
        <v>413</v>
      </c>
      <c r="I304" s="11" t="s">
        <v>118</v>
      </c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>
        <v>100000</v>
      </c>
      <c r="W304" s="12">
        <v>70000</v>
      </c>
      <c r="X304" s="12">
        <v>30000</v>
      </c>
      <c r="Y304" s="12"/>
      <c r="Z304" s="12">
        <f t="shared" si="845"/>
        <v>100000</v>
      </c>
      <c r="AA304" s="12">
        <f t="shared" si="846"/>
        <v>70000</v>
      </c>
      <c r="AB304" s="12">
        <f t="shared" si="847"/>
        <v>30000</v>
      </c>
      <c r="AC304" s="12"/>
      <c r="AD304" s="12"/>
      <c r="AE304" s="12"/>
      <c r="AF304" s="12"/>
      <c r="AG304" s="12"/>
      <c r="AH304" s="12">
        <f t="shared" si="816"/>
        <v>100000</v>
      </c>
      <c r="AI304" s="12">
        <f t="shared" si="817"/>
        <v>70000</v>
      </c>
      <c r="AJ304" s="12">
        <f t="shared" si="818"/>
        <v>30000</v>
      </c>
      <c r="AK304" s="12"/>
      <c r="AL304" s="12"/>
      <c r="AM304" s="12"/>
      <c r="AN304" s="12"/>
      <c r="AO304" s="12"/>
      <c r="AP304" s="12">
        <f t="shared" si="820"/>
        <v>100000</v>
      </c>
      <c r="AQ304" s="12">
        <f t="shared" si="821"/>
        <v>70000</v>
      </c>
      <c r="AR304" s="12">
        <f t="shared" si="822"/>
        <v>30000</v>
      </c>
      <c r="AS304" s="12"/>
      <c r="AT304" s="12"/>
      <c r="AU304" s="12"/>
      <c r="AV304" s="12"/>
      <c r="AW304" s="12"/>
      <c r="AX304" s="12">
        <f t="shared" si="824"/>
        <v>100000</v>
      </c>
      <c r="AY304" s="12">
        <f t="shared" si="825"/>
        <v>70000</v>
      </c>
      <c r="AZ304" s="12">
        <f t="shared" si="826"/>
        <v>30000</v>
      </c>
      <c r="BA304" s="12"/>
      <c r="BB304" s="12">
        <f t="shared" si="758"/>
        <v>0</v>
      </c>
      <c r="BC304" s="12">
        <f t="shared" si="759"/>
        <v>0</v>
      </c>
      <c r="BD304" s="12">
        <v>0</v>
      </c>
      <c r="BE304" s="12">
        <v>0</v>
      </c>
    </row>
    <row r="305" spans="1:57" s="30" customFormat="1" ht="94.5" x14ac:dyDescent="0.25">
      <c r="A305" s="31" t="s">
        <v>173</v>
      </c>
      <c r="B305" s="27"/>
      <c r="C305" s="27"/>
      <c r="D305" s="27"/>
      <c r="E305" s="9">
        <v>852</v>
      </c>
      <c r="F305" s="11" t="s">
        <v>110</v>
      </c>
      <c r="G305" s="11" t="s">
        <v>63</v>
      </c>
      <c r="H305" s="11" t="s">
        <v>174</v>
      </c>
      <c r="I305" s="11"/>
      <c r="J305" s="12">
        <f t="shared" ref="J305:AW306" si="851">J306</f>
        <v>228000</v>
      </c>
      <c r="K305" s="12">
        <f t="shared" si="851"/>
        <v>228000</v>
      </c>
      <c r="L305" s="12">
        <f t="shared" si="851"/>
        <v>0</v>
      </c>
      <c r="M305" s="12">
        <f t="shared" si="851"/>
        <v>0</v>
      </c>
      <c r="N305" s="12">
        <f t="shared" si="851"/>
        <v>0</v>
      </c>
      <c r="O305" s="12">
        <f t="shared" si="851"/>
        <v>0</v>
      </c>
      <c r="P305" s="12">
        <f t="shared" si="851"/>
        <v>0</v>
      </c>
      <c r="Q305" s="12">
        <f t="shared" si="851"/>
        <v>0</v>
      </c>
      <c r="R305" s="12">
        <f t="shared" si="838"/>
        <v>228000</v>
      </c>
      <c r="S305" s="12">
        <f t="shared" si="851"/>
        <v>228000</v>
      </c>
      <c r="T305" s="12">
        <f t="shared" si="851"/>
        <v>0</v>
      </c>
      <c r="U305" s="12">
        <f t="shared" si="851"/>
        <v>0</v>
      </c>
      <c r="V305" s="12">
        <f t="shared" si="851"/>
        <v>0</v>
      </c>
      <c r="W305" s="12">
        <f t="shared" si="851"/>
        <v>0</v>
      </c>
      <c r="X305" s="12">
        <f t="shared" si="851"/>
        <v>0</v>
      </c>
      <c r="Y305" s="12">
        <f t="shared" si="851"/>
        <v>0</v>
      </c>
      <c r="Z305" s="12">
        <f t="shared" si="754"/>
        <v>228000</v>
      </c>
      <c r="AA305" s="12">
        <f t="shared" si="800"/>
        <v>228000</v>
      </c>
      <c r="AB305" s="12">
        <f t="shared" si="801"/>
        <v>0</v>
      </c>
      <c r="AC305" s="12">
        <f t="shared" si="802"/>
        <v>0</v>
      </c>
      <c r="AD305" s="12">
        <f t="shared" si="851"/>
        <v>0</v>
      </c>
      <c r="AE305" s="12">
        <f t="shared" si="851"/>
        <v>0</v>
      </c>
      <c r="AF305" s="12">
        <f t="shared" si="851"/>
        <v>0</v>
      </c>
      <c r="AG305" s="12">
        <f t="shared" si="851"/>
        <v>0</v>
      </c>
      <c r="AH305" s="12">
        <f t="shared" si="816"/>
        <v>228000</v>
      </c>
      <c r="AI305" s="12">
        <f t="shared" si="817"/>
        <v>228000</v>
      </c>
      <c r="AJ305" s="12">
        <f t="shared" si="818"/>
        <v>0</v>
      </c>
      <c r="AK305" s="12">
        <f t="shared" ref="AK305:AK374" si="852">AC305+AG305</f>
        <v>0</v>
      </c>
      <c r="AL305" s="12">
        <f t="shared" si="851"/>
        <v>0</v>
      </c>
      <c r="AM305" s="12">
        <f t="shared" si="851"/>
        <v>0</v>
      </c>
      <c r="AN305" s="12">
        <f t="shared" si="851"/>
        <v>0</v>
      </c>
      <c r="AO305" s="12">
        <f t="shared" si="851"/>
        <v>0</v>
      </c>
      <c r="AP305" s="12">
        <f t="shared" si="820"/>
        <v>228000</v>
      </c>
      <c r="AQ305" s="12">
        <f t="shared" si="821"/>
        <v>228000</v>
      </c>
      <c r="AR305" s="12">
        <f t="shared" si="822"/>
        <v>0</v>
      </c>
      <c r="AS305" s="12">
        <f t="shared" ref="AS305:AS374" si="853">AK305+AO305</f>
        <v>0</v>
      </c>
      <c r="AT305" s="12">
        <f t="shared" si="851"/>
        <v>-20820</v>
      </c>
      <c r="AU305" s="12">
        <f t="shared" si="851"/>
        <v>-20820</v>
      </c>
      <c r="AV305" s="12">
        <f t="shared" si="851"/>
        <v>0</v>
      </c>
      <c r="AW305" s="12">
        <f t="shared" si="851"/>
        <v>0</v>
      </c>
      <c r="AX305" s="12">
        <f t="shared" si="824"/>
        <v>207180</v>
      </c>
      <c r="AY305" s="12">
        <f t="shared" si="825"/>
        <v>207180</v>
      </c>
      <c r="AZ305" s="12">
        <f t="shared" si="826"/>
        <v>0</v>
      </c>
      <c r="BA305" s="12">
        <f t="shared" ref="BA305:BA354" si="854">AS305+AW305</f>
        <v>0</v>
      </c>
      <c r="BB305" s="12">
        <f t="shared" si="758"/>
        <v>0</v>
      </c>
      <c r="BC305" s="12">
        <f t="shared" si="759"/>
        <v>0</v>
      </c>
      <c r="BD305" s="12">
        <v>0</v>
      </c>
      <c r="BE305" s="12">
        <v>0</v>
      </c>
    </row>
    <row r="306" spans="1:57" s="30" customFormat="1" ht="47.25" customHeight="1" x14ac:dyDescent="0.25">
      <c r="A306" s="6" t="s">
        <v>58</v>
      </c>
      <c r="B306" s="27"/>
      <c r="C306" s="27"/>
      <c r="D306" s="27"/>
      <c r="E306" s="9">
        <v>852</v>
      </c>
      <c r="F306" s="11" t="s">
        <v>110</v>
      </c>
      <c r="G306" s="11" t="s">
        <v>63</v>
      </c>
      <c r="H306" s="11" t="s">
        <v>174</v>
      </c>
      <c r="I306" s="11" t="s">
        <v>116</v>
      </c>
      <c r="J306" s="12">
        <f t="shared" si="851"/>
        <v>228000</v>
      </c>
      <c r="K306" s="12">
        <f t="shared" si="851"/>
        <v>228000</v>
      </c>
      <c r="L306" s="12">
        <f t="shared" si="851"/>
        <v>0</v>
      </c>
      <c r="M306" s="12">
        <f t="shared" si="851"/>
        <v>0</v>
      </c>
      <c r="N306" s="12">
        <f t="shared" si="851"/>
        <v>0</v>
      </c>
      <c r="O306" s="12">
        <f t="shared" si="851"/>
        <v>0</v>
      </c>
      <c r="P306" s="12">
        <f t="shared" si="851"/>
        <v>0</v>
      </c>
      <c r="Q306" s="12">
        <f t="shared" si="851"/>
        <v>0</v>
      </c>
      <c r="R306" s="12">
        <f t="shared" si="838"/>
        <v>228000</v>
      </c>
      <c r="S306" s="12">
        <f t="shared" si="851"/>
        <v>228000</v>
      </c>
      <c r="T306" s="12">
        <f t="shared" si="851"/>
        <v>0</v>
      </c>
      <c r="U306" s="12">
        <f t="shared" si="851"/>
        <v>0</v>
      </c>
      <c r="V306" s="12">
        <f t="shared" si="851"/>
        <v>0</v>
      </c>
      <c r="W306" s="12">
        <f t="shared" si="851"/>
        <v>0</v>
      </c>
      <c r="X306" s="12">
        <f t="shared" si="851"/>
        <v>0</v>
      </c>
      <c r="Y306" s="12">
        <f t="shared" si="851"/>
        <v>0</v>
      </c>
      <c r="Z306" s="12">
        <f t="shared" si="754"/>
        <v>228000</v>
      </c>
      <c r="AA306" s="12">
        <f t="shared" si="800"/>
        <v>228000</v>
      </c>
      <c r="AB306" s="12">
        <f t="shared" si="801"/>
        <v>0</v>
      </c>
      <c r="AC306" s="12">
        <f t="shared" si="802"/>
        <v>0</v>
      </c>
      <c r="AD306" s="12">
        <f t="shared" si="851"/>
        <v>0</v>
      </c>
      <c r="AE306" s="12">
        <f t="shared" si="851"/>
        <v>0</v>
      </c>
      <c r="AF306" s="12">
        <f t="shared" si="851"/>
        <v>0</v>
      </c>
      <c r="AG306" s="12">
        <f t="shared" si="851"/>
        <v>0</v>
      </c>
      <c r="AH306" s="12">
        <f t="shared" si="816"/>
        <v>228000</v>
      </c>
      <c r="AI306" s="12">
        <f t="shared" si="817"/>
        <v>228000</v>
      </c>
      <c r="AJ306" s="12">
        <f t="shared" si="818"/>
        <v>0</v>
      </c>
      <c r="AK306" s="12">
        <f t="shared" si="852"/>
        <v>0</v>
      </c>
      <c r="AL306" s="12">
        <f t="shared" si="851"/>
        <v>0</v>
      </c>
      <c r="AM306" s="12">
        <f t="shared" si="851"/>
        <v>0</v>
      </c>
      <c r="AN306" s="12">
        <f t="shared" si="851"/>
        <v>0</v>
      </c>
      <c r="AO306" s="12">
        <f t="shared" si="851"/>
        <v>0</v>
      </c>
      <c r="AP306" s="12">
        <f t="shared" si="820"/>
        <v>228000</v>
      </c>
      <c r="AQ306" s="12">
        <f t="shared" si="821"/>
        <v>228000</v>
      </c>
      <c r="AR306" s="12">
        <f t="shared" si="822"/>
        <v>0</v>
      </c>
      <c r="AS306" s="12">
        <f t="shared" si="853"/>
        <v>0</v>
      </c>
      <c r="AT306" s="12">
        <f t="shared" si="851"/>
        <v>-20820</v>
      </c>
      <c r="AU306" s="12">
        <f t="shared" si="851"/>
        <v>-20820</v>
      </c>
      <c r="AV306" s="12">
        <f t="shared" si="851"/>
        <v>0</v>
      </c>
      <c r="AW306" s="12">
        <f t="shared" si="851"/>
        <v>0</v>
      </c>
      <c r="AX306" s="12">
        <f t="shared" si="824"/>
        <v>207180</v>
      </c>
      <c r="AY306" s="12">
        <f t="shared" si="825"/>
        <v>207180</v>
      </c>
      <c r="AZ306" s="12">
        <f t="shared" si="826"/>
        <v>0</v>
      </c>
      <c r="BA306" s="12">
        <f t="shared" si="854"/>
        <v>0</v>
      </c>
      <c r="BB306" s="12">
        <f t="shared" si="758"/>
        <v>0</v>
      </c>
      <c r="BC306" s="12">
        <f t="shared" si="759"/>
        <v>0</v>
      </c>
      <c r="BD306" s="12">
        <v>0</v>
      </c>
      <c r="BE306" s="12">
        <v>0</v>
      </c>
    </row>
    <row r="307" spans="1:57" s="30" customFormat="1" x14ac:dyDescent="0.25">
      <c r="A307" s="6" t="s">
        <v>117</v>
      </c>
      <c r="B307" s="27"/>
      <c r="C307" s="27"/>
      <c r="D307" s="27"/>
      <c r="E307" s="9">
        <v>852</v>
      </c>
      <c r="F307" s="11" t="s">
        <v>110</v>
      </c>
      <c r="G307" s="11" t="s">
        <v>63</v>
      </c>
      <c r="H307" s="11" t="s">
        <v>174</v>
      </c>
      <c r="I307" s="11" t="s">
        <v>118</v>
      </c>
      <c r="J307" s="12">
        <v>228000</v>
      </c>
      <c r="K307" s="12">
        <f>J307</f>
        <v>228000</v>
      </c>
      <c r="L307" s="12"/>
      <c r="M307" s="12"/>
      <c r="N307" s="12"/>
      <c r="O307" s="12">
        <f>N307</f>
        <v>0</v>
      </c>
      <c r="P307" s="12"/>
      <c r="Q307" s="12"/>
      <c r="R307" s="12">
        <f t="shared" si="838"/>
        <v>228000</v>
      </c>
      <c r="S307" s="12">
        <f>R307</f>
        <v>228000</v>
      </c>
      <c r="T307" s="12"/>
      <c r="U307" s="12"/>
      <c r="V307" s="12"/>
      <c r="W307" s="12">
        <f>V307</f>
        <v>0</v>
      </c>
      <c r="X307" s="12"/>
      <c r="Y307" s="12"/>
      <c r="Z307" s="12">
        <f t="shared" si="754"/>
        <v>228000</v>
      </c>
      <c r="AA307" s="12">
        <f t="shared" si="800"/>
        <v>228000</v>
      </c>
      <c r="AB307" s="12">
        <f t="shared" si="801"/>
        <v>0</v>
      </c>
      <c r="AC307" s="12">
        <f t="shared" si="802"/>
        <v>0</v>
      </c>
      <c r="AD307" s="12"/>
      <c r="AE307" s="12">
        <f>AD307</f>
        <v>0</v>
      </c>
      <c r="AF307" s="12"/>
      <c r="AG307" s="12"/>
      <c r="AH307" s="12">
        <f t="shared" si="816"/>
        <v>228000</v>
      </c>
      <c r="AI307" s="12">
        <f t="shared" si="817"/>
        <v>228000</v>
      </c>
      <c r="AJ307" s="12">
        <f t="shared" si="818"/>
        <v>0</v>
      </c>
      <c r="AK307" s="12">
        <f t="shared" si="852"/>
        <v>0</v>
      </c>
      <c r="AL307" s="12"/>
      <c r="AM307" s="12">
        <f>AL307</f>
        <v>0</v>
      </c>
      <c r="AN307" s="12"/>
      <c r="AO307" s="12"/>
      <c r="AP307" s="12">
        <f t="shared" si="820"/>
        <v>228000</v>
      </c>
      <c r="AQ307" s="12">
        <f t="shared" si="821"/>
        <v>228000</v>
      </c>
      <c r="AR307" s="12">
        <f t="shared" si="822"/>
        <v>0</v>
      </c>
      <c r="AS307" s="12">
        <f t="shared" si="853"/>
        <v>0</v>
      </c>
      <c r="AT307" s="12">
        <v>-20820</v>
      </c>
      <c r="AU307" s="12">
        <f>AT307</f>
        <v>-20820</v>
      </c>
      <c r="AV307" s="12"/>
      <c r="AW307" s="12"/>
      <c r="AX307" s="12">
        <f t="shared" si="824"/>
        <v>207180</v>
      </c>
      <c r="AY307" s="12">
        <f t="shared" si="825"/>
        <v>207180</v>
      </c>
      <c r="AZ307" s="12">
        <f t="shared" si="826"/>
        <v>0</v>
      </c>
      <c r="BA307" s="12">
        <f t="shared" si="854"/>
        <v>0</v>
      </c>
      <c r="BB307" s="12">
        <f t="shared" si="758"/>
        <v>0</v>
      </c>
      <c r="BC307" s="12">
        <f t="shared" si="759"/>
        <v>0</v>
      </c>
      <c r="BD307" s="12">
        <v>0</v>
      </c>
      <c r="BE307" s="12">
        <v>0</v>
      </c>
    </row>
    <row r="308" spans="1:57" hidden="1" x14ac:dyDescent="0.25">
      <c r="A308" s="26" t="s">
        <v>185</v>
      </c>
      <c r="B308" s="27"/>
      <c r="C308" s="27"/>
      <c r="D308" s="27"/>
      <c r="E308" s="9">
        <v>852</v>
      </c>
      <c r="F308" s="28" t="s">
        <v>110</v>
      </c>
      <c r="G308" s="28" t="s">
        <v>110</v>
      </c>
      <c r="H308" s="28"/>
      <c r="I308" s="28"/>
      <c r="J308" s="29">
        <f t="shared" ref="J308:AW308" si="855">J309</f>
        <v>75500</v>
      </c>
      <c r="K308" s="29">
        <f t="shared" si="855"/>
        <v>0</v>
      </c>
      <c r="L308" s="29">
        <f t="shared" si="855"/>
        <v>75500</v>
      </c>
      <c r="M308" s="29">
        <f t="shared" si="855"/>
        <v>0</v>
      </c>
      <c r="N308" s="29">
        <f t="shared" si="855"/>
        <v>0</v>
      </c>
      <c r="O308" s="29">
        <f t="shared" si="855"/>
        <v>0</v>
      </c>
      <c r="P308" s="29">
        <f t="shared" si="855"/>
        <v>0</v>
      </c>
      <c r="Q308" s="29">
        <f t="shared" si="855"/>
        <v>0</v>
      </c>
      <c r="R308" s="12">
        <f t="shared" si="838"/>
        <v>75500</v>
      </c>
      <c r="S308" s="29">
        <f t="shared" si="855"/>
        <v>0</v>
      </c>
      <c r="T308" s="29">
        <f t="shared" si="855"/>
        <v>75500</v>
      </c>
      <c r="U308" s="29">
        <f t="shared" si="855"/>
        <v>0</v>
      </c>
      <c r="V308" s="29">
        <f t="shared" si="855"/>
        <v>0</v>
      </c>
      <c r="W308" s="29">
        <f t="shared" si="855"/>
        <v>0</v>
      </c>
      <c r="X308" s="29">
        <f t="shared" si="855"/>
        <v>0</v>
      </c>
      <c r="Y308" s="29">
        <f t="shared" si="855"/>
        <v>0</v>
      </c>
      <c r="Z308" s="12">
        <f t="shared" si="754"/>
        <v>75500</v>
      </c>
      <c r="AA308" s="12">
        <f t="shared" si="800"/>
        <v>0</v>
      </c>
      <c r="AB308" s="12">
        <f t="shared" si="801"/>
        <v>75500</v>
      </c>
      <c r="AC308" s="12">
        <f t="shared" si="802"/>
        <v>0</v>
      </c>
      <c r="AD308" s="29">
        <f t="shared" si="855"/>
        <v>0</v>
      </c>
      <c r="AE308" s="29">
        <f t="shared" si="855"/>
        <v>0</v>
      </c>
      <c r="AF308" s="29">
        <f t="shared" si="855"/>
        <v>0</v>
      </c>
      <c r="AG308" s="29">
        <f t="shared" si="855"/>
        <v>0</v>
      </c>
      <c r="AH308" s="12">
        <f t="shared" si="816"/>
        <v>75500</v>
      </c>
      <c r="AI308" s="12">
        <f t="shared" si="817"/>
        <v>0</v>
      </c>
      <c r="AJ308" s="12">
        <f t="shared" si="818"/>
        <v>75500</v>
      </c>
      <c r="AK308" s="12">
        <f t="shared" si="852"/>
        <v>0</v>
      </c>
      <c r="AL308" s="29">
        <f t="shared" si="855"/>
        <v>0</v>
      </c>
      <c r="AM308" s="29">
        <f t="shared" si="855"/>
        <v>0</v>
      </c>
      <c r="AN308" s="29">
        <f t="shared" si="855"/>
        <v>0</v>
      </c>
      <c r="AO308" s="29">
        <f t="shared" si="855"/>
        <v>0</v>
      </c>
      <c r="AP308" s="12">
        <f t="shared" si="820"/>
        <v>75500</v>
      </c>
      <c r="AQ308" s="12">
        <f t="shared" si="821"/>
        <v>0</v>
      </c>
      <c r="AR308" s="12">
        <f t="shared" si="822"/>
        <v>75500</v>
      </c>
      <c r="AS308" s="12">
        <f t="shared" si="853"/>
        <v>0</v>
      </c>
      <c r="AT308" s="29">
        <f t="shared" si="855"/>
        <v>0</v>
      </c>
      <c r="AU308" s="29">
        <f t="shared" si="855"/>
        <v>0</v>
      </c>
      <c r="AV308" s="29">
        <f t="shared" si="855"/>
        <v>0</v>
      </c>
      <c r="AW308" s="29">
        <f t="shared" si="855"/>
        <v>0</v>
      </c>
      <c r="AX308" s="12">
        <f t="shared" si="824"/>
        <v>75500</v>
      </c>
      <c r="AY308" s="12">
        <f t="shared" si="825"/>
        <v>0</v>
      </c>
      <c r="AZ308" s="12">
        <f t="shared" si="826"/>
        <v>75500</v>
      </c>
      <c r="BA308" s="12">
        <f t="shared" si="854"/>
        <v>0</v>
      </c>
      <c r="BB308" s="12">
        <f t="shared" si="758"/>
        <v>0</v>
      </c>
      <c r="BC308" s="12">
        <f t="shared" si="759"/>
        <v>0</v>
      </c>
      <c r="BD308" s="12">
        <v>0</v>
      </c>
      <c r="BE308" s="12">
        <v>0</v>
      </c>
    </row>
    <row r="309" spans="1:57" ht="31.5" hidden="1" x14ac:dyDescent="0.25">
      <c r="A309" s="31" t="s">
        <v>186</v>
      </c>
      <c r="B309" s="6"/>
      <c r="C309" s="6"/>
      <c r="D309" s="6"/>
      <c r="E309" s="9">
        <v>852</v>
      </c>
      <c r="F309" s="11" t="s">
        <v>110</v>
      </c>
      <c r="G309" s="11" t="s">
        <v>110</v>
      </c>
      <c r="H309" s="10" t="s">
        <v>187</v>
      </c>
      <c r="I309" s="11"/>
      <c r="J309" s="12">
        <f t="shared" ref="J309" si="856">J310+J312</f>
        <v>75500</v>
      </c>
      <c r="K309" s="12">
        <f t="shared" ref="K309:N309" si="857">K310+K312</f>
        <v>0</v>
      </c>
      <c r="L309" s="12">
        <f t="shared" si="857"/>
        <v>75500</v>
      </c>
      <c r="M309" s="12">
        <f t="shared" si="857"/>
        <v>0</v>
      </c>
      <c r="N309" s="12">
        <f t="shared" si="857"/>
        <v>0</v>
      </c>
      <c r="O309" s="12">
        <f t="shared" ref="O309:V309" si="858">O310+O312</f>
        <v>0</v>
      </c>
      <c r="P309" s="12">
        <f t="shared" si="858"/>
        <v>0</v>
      </c>
      <c r="Q309" s="12">
        <f t="shared" si="858"/>
        <v>0</v>
      </c>
      <c r="R309" s="12">
        <f t="shared" si="838"/>
        <v>75500</v>
      </c>
      <c r="S309" s="12">
        <f t="shared" si="858"/>
        <v>0</v>
      </c>
      <c r="T309" s="12">
        <f t="shared" si="858"/>
        <v>75500</v>
      </c>
      <c r="U309" s="12">
        <f t="shared" si="858"/>
        <v>0</v>
      </c>
      <c r="V309" s="12">
        <f t="shared" si="858"/>
        <v>0</v>
      </c>
      <c r="W309" s="12">
        <f t="shared" ref="W309:Y309" si="859">W310+W312</f>
        <v>0</v>
      </c>
      <c r="X309" s="12">
        <f t="shared" si="859"/>
        <v>0</v>
      </c>
      <c r="Y309" s="12">
        <f t="shared" si="859"/>
        <v>0</v>
      </c>
      <c r="Z309" s="12">
        <f t="shared" si="754"/>
        <v>75500</v>
      </c>
      <c r="AA309" s="12">
        <f t="shared" si="800"/>
        <v>0</v>
      </c>
      <c r="AB309" s="12">
        <f t="shared" si="801"/>
        <v>75500</v>
      </c>
      <c r="AC309" s="12">
        <f t="shared" si="802"/>
        <v>0</v>
      </c>
      <c r="AD309" s="12">
        <f t="shared" ref="AD309:AG309" si="860">AD310+AD312</f>
        <v>0</v>
      </c>
      <c r="AE309" s="12">
        <f t="shared" si="860"/>
        <v>0</v>
      </c>
      <c r="AF309" s="12">
        <f t="shared" si="860"/>
        <v>0</v>
      </c>
      <c r="AG309" s="12">
        <f t="shared" si="860"/>
        <v>0</v>
      </c>
      <c r="AH309" s="12">
        <f t="shared" si="816"/>
        <v>75500</v>
      </c>
      <c r="AI309" s="12">
        <f t="shared" si="817"/>
        <v>0</v>
      </c>
      <c r="AJ309" s="12">
        <f t="shared" si="818"/>
        <v>75500</v>
      </c>
      <c r="AK309" s="12">
        <f t="shared" si="852"/>
        <v>0</v>
      </c>
      <c r="AL309" s="12">
        <f t="shared" ref="AL309:AO309" si="861">AL310+AL312</f>
        <v>0</v>
      </c>
      <c r="AM309" s="12">
        <f t="shared" si="861"/>
        <v>0</v>
      </c>
      <c r="AN309" s="12">
        <f t="shared" si="861"/>
        <v>0</v>
      </c>
      <c r="AO309" s="12">
        <f t="shared" si="861"/>
        <v>0</v>
      </c>
      <c r="AP309" s="12">
        <f t="shared" si="820"/>
        <v>75500</v>
      </c>
      <c r="AQ309" s="12">
        <f t="shared" si="821"/>
        <v>0</v>
      </c>
      <c r="AR309" s="12">
        <f t="shared" si="822"/>
        <v>75500</v>
      </c>
      <c r="AS309" s="12">
        <f t="shared" si="853"/>
        <v>0</v>
      </c>
      <c r="AT309" s="12">
        <f t="shared" ref="AT309:AW309" si="862">AT310+AT312</f>
        <v>0</v>
      </c>
      <c r="AU309" s="12">
        <f t="shared" si="862"/>
        <v>0</v>
      </c>
      <c r="AV309" s="12">
        <f t="shared" si="862"/>
        <v>0</v>
      </c>
      <c r="AW309" s="12">
        <f t="shared" si="862"/>
        <v>0</v>
      </c>
      <c r="AX309" s="12">
        <f t="shared" si="824"/>
        <v>75500</v>
      </c>
      <c r="AY309" s="12">
        <f t="shared" si="825"/>
        <v>0</v>
      </c>
      <c r="AZ309" s="12">
        <f t="shared" si="826"/>
        <v>75500</v>
      </c>
      <c r="BA309" s="12">
        <f t="shared" si="854"/>
        <v>0</v>
      </c>
      <c r="BB309" s="12">
        <f t="shared" si="758"/>
        <v>0</v>
      </c>
      <c r="BC309" s="12">
        <f t="shared" si="759"/>
        <v>0</v>
      </c>
      <c r="BD309" s="12">
        <v>0</v>
      </c>
      <c r="BE309" s="12">
        <v>0</v>
      </c>
    </row>
    <row r="310" spans="1:57" ht="110.25" hidden="1" x14ac:dyDescent="0.25">
      <c r="A310" s="4" t="s">
        <v>21</v>
      </c>
      <c r="B310" s="6"/>
      <c r="C310" s="6"/>
      <c r="D310" s="6"/>
      <c r="E310" s="9">
        <v>852</v>
      </c>
      <c r="F310" s="11" t="s">
        <v>110</v>
      </c>
      <c r="G310" s="11" t="s">
        <v>110</v>
      </c>
      <c r="H310" s="10" t="s">
        <v>187</v>
      </c>
      <c r="I310" s="11" t="s">
        <v>23</v>
      </c>
      <c r="J310" s="12">
        <f t="shared" ref="J310:AW310" si="863">J311</f>
        <v>12750</v>
      </c>
      <c r="K310" s="12">
        <f t="shared" si="863"/>
        <v>0</v>
      </c>
      <c r="L310" s="12">
        <f t="shared" si="863"/>
        <v>12750</v>
      </c>
      <c r="M310" s="12">
        <f t="shared" si="863"/>
        <v>0</v>
      </c>
      <c r="N310" s="12">
        <f t="shared" si="863"/>
        <v>0</v>
      </c>
      <c r="O310" s="12">
        <f t="shared" si="863"/>
        <v>0</v>
      </c>
      <c r="P310" s="12">
        <f t="shared" si="863"/>
        <v>0</v>
      </c>
      <c r="Q310" s="12">
        <f t="shared" si="863"/>
        <v>0</v>
      </c>
      <c r="R310" s="12">
        <f t="shared" si="838"/>
        <v>12750</v>
      </c>
      <c r="S310" s="12">
        <f t="shared" si="863"/>
        <v>0</v>
      </c>
      <c r="T310" s="12">
        <f t="shared" si="863"/>
        <v>12750</v>
      </c>
      <c r="U310" s="12">
        <f t="shared" si="863"/>
        <v>0</v>
      </c>
      <c r="V310" s="12">
        <f t="shared" si="863"/>
        <v>0</v>
      </c>
      <c r="W310" s="12">
        <f t="shared" si="863"/>
        <v>0</v>
      </c>
      <c r="X310" s="12">
        <f t="shared" si="863"/>
        <v>0</v>
      </c>
      <c r="Y310" s="12">
        <f t="shared" si="863"/>
        <v>0</v>
      </c>
      <c r="Z310" s="12">
        <f t="shared" si="754"/>
        <v>12750</v>
      </c>
      <c r="AA310" s="12">
        <f t="shared" si="800"/>
        <v>0</v>
      </c>
      <c r="AB310" s="12">
        <f t="shared" si="801"/>
        <v>12750</v>
      </c>
      <c r="AC310" s="12">
        <f t="shared" si="802"/>
        <v>0</v>
      </c>
      <c r="AD310" s="12">
        <f t="shared" si="863"/>
        <v>0</v>
      </c>
      <c r="AE310" s="12">
        <f t="shared" si="863"/>
        <v>0</v>
      </c>
      <c r="AF310" s="12">
        <f t="shared" si="863"/>
        <v>0</v>
      </c>
      <c r="AG310" s="12">
        <f t="shared" si="863"/>
        <v>0</v>
      </c>
      <c r="AH310" s="12">
        <f t="shared" si="816"/>
        <v>12750</v>
      </c>
      <c r="AI310" s="12">
        <f t="shared" si="817"/>
        <v>0</v>
      </c>
      <c r="AJ310" s="12">
        <f t="shared" si="818"/>
        <v>12750</v>
      </c>
      <c r="AK310" s="12">
        <f t="shared" si="852"/>
        <v>0</v>
      </c>
      <c r="AL310" s="12">
        <f t="shared" si="863"/>
        <v>300</v>
      </c>
      <c r="AM310" s="12">
        <f t="shared" si="863"/>
        <v>0</v>
      </c>
      <c r="AN310" s="12">
        <f t="shared" si="863"/>
        <v>300</v>
      </c>
      <c r="AO310" s="12">
        <f t="shared" si="863"/>
        <v>0</v>
      </c>
      <c r="AP310" s="12">
        <f t="shared" si="820"/>
        <v>13050</v>
      </c>
      <c r="AQ310" s="12">
        <f t="shared" si="821"/>
        <v>0</v>
      </c>
      <c r="AR310" s="12">
        <f t="shared" si="822"/>
        <v>13050</v>
      </c>
      <c r="AS310" s="12">
        <f t="shared" si="853"/>
        <v>0</v>
      </c>
      <c r="AT310" s="12">
        <f t="shared" si="863"/>
        <v>0</v>
      </c>
      <c r="AU310" s="12">
        <f t="shared" si="863"/>
        <v>0</v>
      </c>
      <c r="AV310" s="12">
        <f t="shared" si="863"/>
        <v>0</v>
      </c>
      <c r="AW310" s="12">
        <f t="shared" si="863"/>
        <v>0</v>
      </c>
      <c r="AX310" s="12">
        <f t="shared" si="824"/>
        <v>13050</v>
      </c>
      <c r="AY310" s="12">
        <f t="shared" si="825"/>
        <v>0</v>
      </c>
      <c r="AZ310" s="12">
        <f t="shared" si="826"/>
        <v>13050</v>
      </c>
      <c r="BA310" s="12">
        <f t="shared" si="854"/>
        <v>0</v>
      </c>
      <c r="BB310" s="12">
        <f t="shared" si="758"/>
        <v>0</v>
      </c>
      <c r="BC310" s="12">
        <f t="shared" si="759"/>
        <v>0</v>
      </c>
      <c r="BD310" s="12">
        <v>0</v>
      </c>
      <c r="BE310" s="12">
        <v>0</v>
      </c>
    </row>
    <row r="311" spans="1:57" ht="31.5" hidden="1" x14ac:dyDescent="0.25">
      <c r="A311" s="6" t="s">
        <v>12</v>
      </c>
      <c r="B311" s="6"/>
      <c r="C311" s="6"/>
      <c r="D311" s="6"/>
      <c r="E311" s="9">
        <v>852</v>
      </c>
      <c r="F311" s="11" t="s">
        <v>110</v>
      </c>
      <c r="G311" s="11" t="s">
        <v>110</v>
      </c>
      <c r="H311" s="10" t="s">
        <v>187</v>
      </c>
      <c r="I311" s="11" t="s">
        <v>72</v>
      </c>
      <c r="J311" s="12">
        <v>12750</v>
      </c>
      <c r="K311" s="12"/>
      <c r="L311" s="12">
        <f>J311</f>
        <v>12750</v>
      </c>
      <c r="M311" s="12"/>
      <c r="N311" s="12"/>
      <c r="O311" s="12"/>
      <c r="P311" s="12">
        <f>N311</f>
        <v>0</v>
      </c>
      <c r="Q311" s="12"/>
      <c r="R311" s="12">
        <f t="shared" si="838"/>
        <v>12750</v>
      </c>
      <c r="S311" s="12"/>
      <c r="T311" s="12">
        <f>R311</f>
        <v>12750</v>
      </c>
      <c r="U311" s="12"/>
      <c r="V311" s="12"/>
      <c r="W311" s="12"/>
      <c r="X311" s="12">
        <f>V311</f>
        <v>0</v>
      </c>
      <c r="Y311" s="12"/>
      <c r="Z311" s="12">
        <f t="shared" si="754"/>
        <v>12750</v>
      </c>
      <c r="AA311" s="12">
        <f t="shared" si="800"/>
        <v>0</v>
      </c>
      <c r="AB311" s="12">
        <f t="shared" si="801"/>
        <v>12750</v>
      </c>
      <c r="AC311" s="12">
        <f t="shared" si="802"/>
        <v>0</v>
      </c>
      <c r="AD311" s="12"/>
      <c r="AE311" s="12"/>
      <c r="AF311" s="12">
        <f>AD311</f>
        <v>0</v>
      </c>
      <c r="AG311" s="12"/>
      <c r="AH311" s="12">
        <f t="shared" si="816"/>
        <v>12750</v>
      </c>
      <c r="AI311" s="12">
        <f t="shared" si="817"/>
        <v>0</v>
      </c>
      <c r="AJ311" s="12">
        <f t="shared" si="818"/>
        <v>12750</v>
      </c>
      <c r="AK311" s="12">
        <f t="shared" si="852"/>
        <v>0</v>
      </c>
      <c r="AL311" s="12">
        <v>300</v>
      </c>
      <c r="AM311" s="12"/>
      <c r="AN311" s="12">
        <f>AL311</f>
        <v>300</v>
      </c>
      <c r="AO311" s="12"/>
      <c r="AP311" s="12">
        <f t="shared" si="820"/>
        <v>13050</v>
      </c>
      <c r="AQ311" s="12">
        <f t="shared" si="821"/>
        <v>0</v>
      </c>
      <c r="AR311" s="12">
        <f t="shared" si="822"/>
        <v>13050</v>
      </c>
      <c r="AS311" s="12">
        <f t="shared" si="853"/>
        <v>0</v>
      </c>
      <c r="AT311" s="12"/>
      <c r="AU311" s="12"/>
      <c r="AV311" s="12">
        <f>AT311</f>
        <v>0</v>
      </c>
      <c r="AW311" s="12"/>
      <c r="AX311" s="12">
        <f t="shared" si="824"/>
        <v>13050</v>
      </c>
      <c r="AY311" s="12">
        <f t="shared" si="825"/>
        <v>0</v>
      </c>
      <c r="AZ311" s="12">
        <f t="shared" si="826"/>
        <v>13050</v>
      </c>
      <c r="BA311" s="12">
        <f t="shared" si="854"/>
        <v>0</v>
      </c>
      <c r="BB311" s="12">
        <f t="shared" si="758"/>
        <v>0</v>
      </c>
      <c r="BC311" s="12">
        <f t="shared" si="759"/>
        <v>0</v>
      </c>
      <c r="BD311" s="12">
        <v>0</v>
      </c>
      <c r="BE311" s="12">
        <v>0</v>
      </c>
    </row>
    <row r="312" spans="1:57" ht="47.25" hidden="1" x14ac:dyDescent="0.25">
      <c r="A312" s="6" t="s">
        <v>27</v>
      </c>
      <c r="B312" s="4"/>
      <c r="C312" s="4"/>
      <c r="D312" s="4"/>
      <c r="E312" s="9">
        <v>852</v>
      </c>
      <c r="F312" s="11" t="s">
        <v>110</v>
      </c>
      <c r="G312" s="11" t="s">
        <v>110</v>
      </c>
      <c r="H312" s="10" t="s">
        <v>187</v>
      </c>
      <c r="I312" s="11" t="s">
        <v>28</v>
      </c>
      <c r="J312" s="12">
        <f t="shared" ref="J312:AW312" si="864">J313</f>
        <v>62750</v>
      </c>
      <c r="K312" s="12">
        <f t="shared" si="864"/>
        <v>0</v>
      </c>
      <c r="L312" s="12">
        <f t="shared" si="864"/>
        <v>62750</v>
      </c>
      <c r="M312" s="12">
        <f t="shared" si="864"/>
        <v>0</v>
      </c>
      <c r="N312" s="12">
        <f t="shared" si="864"/>
        <v>0</v>
      </c>
      <c r="O312" s="12">
        <f t="shared" si="864"/>
        <v>0</v>
      </c>
      <c r="P312" s="12">
        <f t="shared" si="864"/>
        <v>0</v>
      </c>
      <c r="Q312" s="12">
        <f t="shared" si="864"/>
        <v>0</v>
      </c>
      <c r="R312" s="12">
        <f t="shared" si="838"/>
        <v>62750</v>
      </c>
      <c r="S312" s="12">
        <f t="shared" si="864"/>
        <v>0</v>
      </c>
      <c r="T312" s="12">
        <f t="shared" si="864"/>
        <v>62750</v>
      </c>
      <c r="U312" s="12">
        <f t="shared" si="864"/>
        <v>0</v>
      </c>
      <c r="V312" s="12">
        <f t="shared" si="864"/>
        <v>0</v>
      </c>
      <c r="W312" s="12">
        <f t="shared" si="864"/>
        <v>0</v>
      </c>
      <c r="X312" s="12">
        <f t="shared" si="864"/>
        <v>0</v>
      </c>
      <c r="Y312" s="12">
        <f t="shared" si="864"/>
        <v>0</v>
      </c>
      <c r="Z312" s="12">
        <f t="shared" si="754"/>
        <v>62750</v>
      </c>
      <c r="AA312" s="12">
        <f t="shared" si="800"/>
        <v>0</v>
      </c>
      <c r="AB312" s="12">
        <f t="shared" si="801"/>
        <v>62750</v>
      </c>
      <c r="AC312" s="12">
        <f t="shared" si="802"/>
        <v>0</v>
      </c>
      <c r="AD312" s="12">
        <f t="shared" si="864"/>
        <v>0</v>
      </c>
      <c r="AE312" s="12">
        <f t="shared" si="864"/>
        <v>0</v>
      </c>
      <c r="AF312" s="12">
        <f t="shared" si="864"/>
        <v>0</v>
      </c>
      <c r="AG312" s="12">
        <f t="shared" si="864"/>
        <v>0</v>
      </c>
      <c r="AH312" s="12">
        <f t="shared" si="816"/>
        <v>62750</v>
      </c>
      <c r="AI312" s="12">
        <f t="shared" si="817"/>
        <v>0</v>
      </c>
      <c r="AJ312" s="12">
        <f t="shared" si="818"/>
        <v>62750</v>
      </c>
      <c r="AK312" s="12">
        <f t="shared" si="852"/>
        <v>0</v>
      </c>
      <c r="AL312" s="12">
        <f t="shared" si="864"/>
        <v>-300</v>
      </c>
      <c r="AM312" s="12">
        <f t="shared" si="864"/>
        <v>0</v>
      </c>
      <c r="AN312" s="12">
        <f t="shared" si="864"/>
        <v>-300</v>
      </c>
      <c r="AO312" s="12">
        <f t="shared" si="864"/>
        <v>0</v>
      </c>
      <c r="AP312" s="12">
        <f t="shared" si="820"/>
        <v>62450</v>
      </c>
      <c r="AQ312" s="12">
        <f t="shared" si="821"/>
        <v>0</v>
      </c>
      <c r="AR312" s="12">
        <f t="shared" si="822"/>
        <v>62450</v>
      </c>
      <c r="AS312" s="12">
        <f t="shared" si="853"/>
        <v>0</v>
      </c>
      <c r="AT312" s="12">
        <f t="shared" si="864"/>
        <v>0</v>
      </c>
      <c r="AU312" s="12">
        <f t="shared" si="864"/>
        <v>0</v>
      </c>
      <c r="AV312" s="12">
        <f t="shared" si="864"/>
        <v>0</v>
      </c>
      <c r="AW312" s="12">
        <f t="shared" si="864"/>
        <v>0</v>
      </c>
      <c r="AX312" s="12">
        <f t="shared" si="824"/>
        <v>62450</v>
      </c>
      <c r="AY312" s="12">
        <f t="shared" si="825"/>
        <v>0</v>
      </c>
      <c r="AZ312" s="12">
        <f t="shared" si="826"/>
        <v>62450</v>
      </c>
      <c r="BA312" s="12">
        <f t="shared" si="854"/>
        <v>0</v>
      </c>
      <c r="BB312" s="12">
        <f t="shared" si="758"/>
        <v>0</v>
      </c>
      <c r="BC312" s="12">
        <f t="shared" si="759"/>
        <v>0</v>
      </c>
      <c r="BD312" s="12">
        <v>0</v>
      </c>
      <c r="BE312" s="12">
        <v>0</v>
      </c>
    </row>
    <row r="313" spans="1:57" ht="47.25" hidden="1" x14ac:dyDescent="0.25">
      <c r="A313" s="6" t="s">
        <v>14</v>
      </c>
      <c r="B313" s="6"/>
      <c r="C313" s="6"/>
      <c r="D313" s="6"/>
      <c r="E313" s="9">
        <v>852</v>
      </c>
      <c r="F313" s="11" t="s">
        <v>110</v>
      </c>
      <c r="G313" s="11" t="s">
        <v>110</v>
      </c>
      <c r="H313" s="10" t="s">
        <v>187</v>
      </c>
      <c r="I313" s="11" t="s">
        <v>29</v>
      </c>
      <c r="J313" s="12">
        <v>62750</v>
      </c>
      <c r="K313" s="12"/>
      <c r="L313" s="12">
        <f>J313</f>
        <v>62750</v>
      </c>
      <c r="M313" s="12"/>
      <c r="N313" s="12"/>
      <c r="O313" s="12"/>
      <c r="P313" s="12">
        <f>N313</f>
        <v>0</v>
      </c>
      <c r="Q313" s="12"/>
      <c r="R313" s="12">
        <f t="shared" si="838"/>
        <v>62750</v>
      </c>
      <c r="S313" s="12"/>
      <c r="T313" s="12">
        <f>R313</f>
        <v>62750</v>
      </c>
      <c r="U313" s="12"/>
      <c r="V313" s="12"/>
      <c r="W313" s="12"/>
      <c r="X313" s="12">
        <f>V313</f>
        <v>0</v>
      </c>
      <c r="Y313" s="12"/>
      <c r="Z313" s="12">
        <f t="shared" si="754"/>
        <v>62750</v>
      </c>
      <c r="AA313" s="12">
        <f t="shared" si="800"/>
        <v>0</v>
      </c>
      <c r="AB313" s="12">
        <f t="shared" si="801"/>
        <v>62750</v>
      </c>
      <c r="AC313" s="12">
        <f t="shared" si="802"/>
        <v>0</v>
      </c>
      <c r="AD313" s="12"/>
      <c r="AE313" s="12"/>
      <c r="AF313" s="12">
        <f>AD313</f>
        <v>0</v>
      </c>
      <c r="AG313" s="12"/>
      <c r="AH313" s="12">
        <f t="shared" si="816"/>
        <v>62750</v>
      </c>
      <c r="AI313" s="12">
        <f t="shared" si="817"/>
        <v>0</v>
      </c>
      <c r="AJ313" s="12">
        <f t="shared" si="818"/>
        <v>62750</v>
      </c>
      <c r="AK313" s="12">
        <f t="shared" si="852"/>
        <v>0</v>
      </c>
      <c r="AL313" s="12">
        <v>-300</v>
      </c>
      <c r="AM313" s="12"/>
      <c r="AN313" s="12">
        <f>AL313</f>
        <v>-300</v>
      </c>
      <c r="AO313" s="12"/>
      <c r="AP313" s="12">
        <f t="shared" si="820"/>
        <v>62450</v>
      </c>
      <c r="AQ313" s="12">
        <f t="shared" si="821"/>
        <v>0</v>
      </c>
      <c r="AR313" s="12">
        <f t="shared" si="822"/>
        <v>62450</v>
      </c>
      <c r="AS313" s="12">
        <f t="shared" si="853"/>
        <v>0</v>
      </c>
      <c r="AT313" s="12"/>
      <c r="AU313" s="12"/>
      <c r="AV313" s="12">
        <f>AT313</f>
        <v>0</v>
      </c>
      <c r="AW313" s="12"/>
      <c r="AX313" s="12">
        <f t="shared" si="824"/>
        <v>62450</v>
      </c>
      <c r="AY313" s="12">
        <f t="shared" si="825"/>
        <v>0</v>
      </c>
      <c r="AZ313" s="12">
        <f t="shared" si="826"/>
        <v>62450</v>
      </c>
      <c r="BA313" s="12">
        <f t="shared" si="854"/>
        <v>0</v>
      </c>
      <c r="BB313" s="12">
        <f t="shared" si="758"/>
        <v>0</v>
      </c>
      <c r="BC313" s="12">
        <f t="shared" si="759"/>
        <v>0</v>
      </c>
      <c r="BD313" s="12">
        <v>0</v>
      </c>
      <c r="BE313" s="12">
        <v>0</v>
      </c>
    </row>
    <row r="314" spans="1:57" ht="31.5" x14ac:dyDescent="0.25">
      <c r="A314" s="26" t="s">
        <v>188</v>
      </c>
      <c r="B314" s="27"/>
      <c r="C314" s="27"/>
      <c r="D314" s="27"/>
      <c r="E314" s="9">
        <v>852</v>
      </c>
      <c r="F314" s="28" t="s">
        <v>110</v>
      </c>
      <c r="G314" s="28" t="s">
        <v>69</v>
      </c>
      <c r="H314" s="28"/>
      <c r="I314" s="28"/>
      <c r="J314" s="29">
        <f t="shared" ref="J314" si="865">J315+J318+J325</f>
        <v>13954500</v>
      </c>
      <c r="K314" s="29">
        <f t="shared" ref="K314:N314" si="866">K315+K318+K325</f>
        <v>1411200</v>
      </c>
      <c r="L314" s="29">
        <f t="shared" si="866"/>
        <v>12543300</v>
      </c>
      <c r="M314" s="29">
        <f t="shared" si="866"/>
        <v>0</v>
      </c>
      <c r="N314" s="29">
        <f t="shared" si="866"/>
        <v>49990</v>
      </c>
      <c r="O314" s="29">
        <f t="shared" ref="O314:V314" si="867">O315+O318+O325</f>
        <v>0</v>
      </c>
      <c r="P314" s="29">
        <f t="shared" si="867"/>
        <v>49990</v>
      </c>
      <c r="Q314" s="29">
        <f t="shared" si="867"/>
        <v>0</v>
      </c>
      <c r="R314" s="12">
        <f t="shared" si="838"/>
        <v>14004490</v>
      </c>
      <c r="S314" s="29">
        <f t="shared" si="867"/>
        <v>1411200</v>
      </c>
      <c r="T314" s="29">
        <f t="shared" si="867"/>
        <v>12593290</v>
      </c>
      <c r="U314" s="29">
        <f t="shared" si="867"/>
        <v>0</v>
      </c>
      <c r="V314" s="29">
        <f t="shared" si="867"/>
        <v>700000</v>
      </c>
      <c r="W314" s="29">
        <f t="shared" ref="W314:Y314" si="868">W315+W318+W325</f>
        <v>0</v>
      </c>
      <c r="X314" s="29">
        <f t="shared" si="868"/>
        <v>700000</v>
      </c>
      <c r="Y314" s="29">
        <f t="shared" si="868"/>
        <v>0</v>
      </c>
      <c r="Z314" s="12">
        <f t="shared" si="754"/>
        <v>14704490</v>
      </c>
      <c r="AA314" s="12">
        <f t="shared" si="800"/>
        <v>1411200</v>
      </c>
      <c r="AB314" s="12">
        <f t="shared" si="801"/>
        <v>13293290</v>
      </c>
      <c r="AC314" s="12">
        <f t="shared" si="802"/>
        <v>0</v>
      </c>
      <c r="AD314" s="29">
        <f t="shared" ref="AD314:AG314" si="869">AD315+AD318+AD325</f>
        <v>0</v>
      </c>
      <c r="AE314" s="29">
        <f t="shared" si="869"/>
        <v>0</v>
      </c>
      <c r="AF314" s="29">
        <f t="shared" si="869"/>
        <v>0</v>
      </c>
      <c r="AG314" s="29">
        <f t="shared" si="869"/>
        <v>0</v>
      </c>
      <c r="AH314" s="12">
        <f t="shared" si="816"/>
        <v>14704490</v>
      </c>
      <c r="AI314" s="12">
        <f t="shared" si="817"/>
        <v>1411200</v>
      </c>
      <c r="AJ314" s="12">
        <f t="shared" si="818"/>
        <v>13293290</v>
      </c>
      <c r="AK314" s="12">
        <f t="shared" si="852"/>
        <v>0</v>
      </c>
      <c r="AL314" s="29">
        <f t="shared" ref="AL314:AO314" si="870">AL315+AL318+AL325</f>
        <v>0</v>
      </c>
      <c r="AM314" s="29">
        <f t="shared" si="870"/>
        <v>0</v>
      </c>
      <c r="AN314" s="29">
        <f t="shared" si="870"/>
        <v>0</v>
      </c>
      <c r="AO314" s="29">
        <f t="shared" si="870"/>
        <v>0</v>
      </c>
      <c r="AP314" s="12">
        <f t="shared" si="820"/>
        <v>14704490</v>
      </c>
      <c r="AQ314" s="12">
        <f t="shared" si="821"/>
        <v>1411200</v>
      </c>
      <c r="AR314" s="12">
        <f t="shared" si="822"/>
        <v>13293290</v>
      </c>
      <c r="AS314" s="12">
        <f t="shared" si="853"/>
        <v>0</v>
      </c>
      <c r="AT314" s="29">
        <f t="shared" ref="AT314:AW314" si="871">AT315+AT318+AT325</f>
        <v>137939</v>
      </c>
      <c r="AU314" s="29">
        <f t="shared" si="871"/>
        <v>-3590</v>
      </c>
      <c r="AV314" s="29">
        <f t="shared" si="871"/>
        <v>141529</v>
      </c>
      <c r="AW314" s="29">
        <f t="shared" si="871"/>
        <v>0</v>
      </c>
      <c r="AX314" s="12">
        <f t="shared" si="824"/>
        <v>14842429</v>
      </c>
      <c r="AY314" s="12">
        <f t="shared" si="825"/>
        <v>1407610</v>
      </c>
      <c r="AZ314" s="12">
        <f t="shared" si="826"/>
        <v>13434819</v>
      </c>
      <c r="BA314" s="12">
        <f t="shared" si="854"/>
        <v>0</v>
      </c>
      <c r="BB314" s="12">
        <f t="shared" si="758"/>
        <v>0</v>
      </c>
      <c r="BC314" s="12">
        <f t="shared" si="759"/>
        <v>0</v>
      </c>
      <c r="BD314" s="12">
        <v>0</v>
      </c>
      <c r="BE314" s="12">
        <v>0</v>
      </c>
    </row>
    <row r="315" spans="1:57" ht="47.25" x14ac:dyDescent="0.25">
      <c r="A315" s="31" t="s">
        <v>25</v>
      </c>
      <c r="B315" s="9"/>
      <c r="C315" s="9"/>
      <c r="D315" s="9"/>
      <c r="E315" s="9">
        <v>852</v>
      </c>
      <c r="F315" s="11" t="s">
        <v>110</v>
      </c>
      <c r="G315" s="11" t="s">
        <v>69</v>
      </c>
      <c r="H315" s="11" t="s">
        <v>189</v>
      </c>
      <c r="I315" s="11"/>
      <c r="J315" s="12">
        <f t="shared" ref="J315:AW316" si="872">J316</f>
        <v>873400</v>
      </c>
      <c r="K315" s="12">
        <f t="shared" si="872"/>
        <v>0</v>
      </c>
      <c r="L315" s="12">
        <f t="shared" si="872"/>
        <v>873400</v>
      </c>
      <c r="M315" s="12">
        <f t="shared" si="872"/>
        <v>0</v>
      </c>
      <c r="N315" s="12">
        <f t="shared" si="872"/>
        <v>0</v>
      </c>
      <c r="O315" s="12">
        <f t="shared" si="872"/>
        <v>0</v>
      </c>
      <c r="P315" s="12">
        <f t="shared" si="872"/>
        <v>0</v>
      </c>
      <c r="Q315" s="12">
        <f t="shared" si="872"/>
        <v>0</v>
      </c>
      <c r="R315" s="12">
        <f t="shared" si="838"/>
        <v>873400</v>
      </c>
      <c r="S315" s="12">
        <f t="shared" si="872"/>
        <v>0</v>
      </c>
      <c r="T315" s="12">
        <f t="shared" si="872"/>
        <v>873400</v>
      </c>
      <c r="U315" s="12">
        <f t="shared" si="872"/>
        <v>0</v>
      </c>
      <c r="V315" s="12">
        <f t="shared" si="872"/>
        <v>0</v>
      </c>
      <c r="W315" s="12">
        <f t="shared" si="872"/>
        <v>0</v>
      </c>
      <c r="X315" s="12">
        <f t="shared" si="872"/>
        <v>0</v>
      </c>
      <c r="Y315" s="12">
        <f t="shared" si="872"/>
        <v>0</v>
      </c>
      <c r="Z315" s="12">
        <f t="shared" si="754"/>
        <v>873400</v>
      </c>
      <c r="AA315" s="12">
        <f t="shared" si="800"/>
        <v>0</v>
      </c>
      <c r="AB315" s="12">
        <f t="shared" si="801"/>
        <v>873400</v>
      </c>
      <c r="AC315" s="12">
        <f t="shared" si="802"/>
        <v>0</v>
      </c>
      <c r="AD315" s="12">
        <f t="shared" si="872"/>
        <v>0</v>
      </c>
      <c r="AE315" s="12">
        <f t="shared" si="872"/>
        <v>0</v>
      </c>
      <c r="AF315" s="12">
        <f t="shared" si="872"/>
        <v>0</v>
      </c>
      <c r="AG315" s="12">
        <f t="shared" si="872"/>
        <v>0</v>
      </c>
      <c r="AH315" s="12">
        <f t="shared" si="816"/>
        <v>873400</v>
      </c>
      <c r="AI315" s="12">
        <f t="shared" si="817"/>
        <v>0</v>
      </c>
      <c r="AJ315" s="12">
        <f t="shared" si="818"/>
        <v>873400</v>
      </c>
      <c r="AK315" s="12">
        <f t="shared" si="852"/>
        <v>0</v>
      </c>
      <c r="AL315" s="12">
        <f t="shared" si="872"/>
        <v>0</v>
      </c>
      <c r="AM315" s="12">
        <f t="shared" si="872"/>
        <v>0</v>
      </c>
      <c r="AN315" s="12">
        <f t="shared" si="872"/>
        <v>0</v>
      </c>
      <c r="AO315" s="12">
        <f t="shared" si="872"/>
        <v>0</v>
      </c>
      <c r="AP315" s="12">
        <f t="shared" si="820"/>
        <v>873400</v>
      </c>
      <c r="AQ315" s="12">
        <f t="shared" si="821"/>
        <v>0</v>
      </c>
      <c r="AR315" s="12">
        <f t="shared" si="822"/>
        <v>873400</v>
      </c>
      <c r="AS315" s="12">
        <f t="shared" si="853"/>
        <v>0</v>
      </c>
      <c r="AT315" s="12">
        <f t="shared" si="872"/>
        <v>-49152</v>
      </c>
      <c r="AU315" s="12">
        <f t="shared" si="872"/>
        <v>0</v>
      </c>
      <c r="AV315" s="12">
        <f t="shared" si="872"/>
        <v>-49152</v>
      </c>
      <c r="AW315" s="12">
        <f t="shared" si="872"/>
        <v>0</v>
      </c>
      <c r="AX315" s="12">
        <f t="shared" si="824"/>
        <v>824248</v>
      </c>
      <c r="AY315" s="12">
        <f t="shared" si="825"/>
        <v>0</v>
      </c>
      <c r="AZ315" s="12">
        <f t="shared" si="826"/>
        <v>824248</v>
      </c>
      <c r="BA315" s="12">
        <f t="shared" si="854"/>
        <v>0</v>
      </c>
      <c r="BB315" s="12">
        <f t="shared" si="758"/>
        <v>0</v>
      </c>
      <c r="BC315" s="12">
        <f t="shared" si="759"/>
        <v>0</v>
      </c>
      <c r="BD315" s="12">
        <v>0</v>
      </c>
      <c r="BE315" s="12">
        <v>0</v>
      </c>
    </row>
    <row r="316" spans="1:57" ht="99.75" customHeight="1" x14ac:dyDescent="0.25">
      <c r="A316" s="4" t="s">
        <v>21</v>
      </c>
      <c r="B316" s="9"/>
      <c r="C316" s="9"/>
      <c r="D316" s="9"/>
      <c r="E316" s="9">
        <v>852</v>
      </c>
      <c r="F316" s="11" t="s">
        <v>110</v>
      </c>
      <c r="G316" s="11" t="s">
        <v>69</v>
      </c>
      <c r="H316" s="11" t="s">
        <v>189</v>
      </c>
      <c r="I316" s="11" t="s">
        <v>23</v>
      </c>
      <c r="J316" s="12">
        <f t="shared" si="872"/>
        <v>873400</v>
      </c>
      <c r="K316" s="12">
        <f t="shared" si="872"/>
        <v>0</v>
      </c>
      <c r="L316" s="12">
        <f t="shared" si="872"/>
        <v>873400</v>
      </c>
      <c r="M316" s="12">
        <f t="shared" si="872"/>
        <v>0</v>
      </c>
      <c r="N316" s="12">
        <f t="shared" si="872"/>
        <v>0</v>
      </c>
      <c r="O316" s="12">
        <f t="shared" si="872"/>
        <v>0</v>
      </c>
      <c r="P316" s="12">
        <f t="shared" si="872"/>
        <v>0</v>
      </c>
      <c r="Q316" s="12">
        <f t="shared" si="872"/>
        <v>0</v>
      </c>
      <c r="R316" s="12">
        <f t="shared" si="838"/>
        <v>873400</v>
      </c>
      <c r="S316" s="12">
        <f t="shared" si="872"/>
        <v>0</v>
      </c>
      <c r="T316" s="12">
        <f t="shared" si="872"/>
        <v>873400</v>
      </c>
      <c r="U316" s="12">
        <f t="shared" si="872"/>
        <v>0</v>
      </c>
      <c r="V316" s="12">
        <f t="shared" si="872"/>
        <v>0</v>
      </c>
      <c r="W316" s="12">
        <f t="shared" si="872"/>
        <v>0</v>
      </c>
      <c r="X316" s="12">
        <f t="shared" si="872"/>
        <v>0</v>
      </c>
      <c r="Y316" s="12">
        <f t="shared" si="872"/>
        <v>0</v>
      </c>
      <c r="Z316" s="12">
        <f t="shared" si="754"/>
        <v>873400</v>
      </c>
      <c r="AA316" s="12">
        <f t="shared" si="800"/>
        <v>0</v>
      </c>
      <c r="AB316" s="12">
        <f t="shared" si="801"/>
        <v>873400</v>
      </c>
      <c r="AC316" s="12">
        <f t="shared" si="802"/>
        <v>0</v>
      </c>
      <c r="AD316" s="12">
        <f t="shared" si="872"/>
        <v>0</v>
      </c>
      <c r="AE316" s="12">
        <f t="shared" si="872"/>
        <v>0</v>
      </c>
      <c r="AF316" s="12">
        <f t="shared" si="872"/>
        <v>0</v>
      </c>
      <c r="AG316" s="12">
        <f t="shared" si="872"/>
        <v>0</v>
      </c>
      <c r="AH316" s="12">
        <f t="shared" si="816"/>
        <v>873400</v>
      </c>
      <c r="AI316" s="12">
        <f t="shared" si="817"/>
        <v>0</v>
      </c>
      <c r="AJ316" s="12">
        <f t="shared" si="818"/>
        <v>873400</v>
      </c>
      <c r="AK316" s="12">
        <f t="shared" si="852"/>
        <v>0</v>
      </c>
      <c r="AL316" s="12">
        <f t="shared" si="872"/>
        <v>0</v>
      </c>
      <c r="AM316" s="12">
        <f t="shared" si="872"/>
        <v>0</v>
      </c>
      <c r="AN316" s="12">
        <f t="shared" si="872"/>
        <v>0</v>
      </c>
      <c r="AO316" s="12">
        <f t="shared" si="872"/>
        <v>0</v>
      </c>
      <c r="AP316" s="12">
        <f t="shared" si="820"/>
        <v>873400</v>
      </c>
      <c r="AQ316" s="12">
        <f t="shared" si="821"/>
        <v>0</v>
      </c>
      <c r="AR316" s="12">
        <f t="shared" si="822"/>
        <v>873400</v>
      </c>
      <c r="AS316" s="12">
        <f t="shared" si="853"/>
        <v>0</v>
      </c>
      <c r="AT316" s="12">
        <f t="shared" si="872"/>
        <v>-49152</v>
      </c>
      <c r="AU316" s="12">
        <f t="shared" si="872"/>
        <v>0</v>
      </c>
      <c r="AV316" s="12">
        <f t="shared" si="872"/>
        <v>-49152</v>
      </c>
      <c r="AW316" s="12">
        <f t="shared" si="872"/>
        <v>0</v>
      </c>
      <c r="AX316" s="12">
        <f t="shared" si="824"/>
        <v>824248</v>
      </c>
      <c r="AY316" s="12">
        <f t="shared" si="825"/>
        <v>0</v>
      </c>
      <c r="AZ316" s="12">
        <f t="shared" si="826"/>
        <v>824248</v>
      </c>
      <c r="BA316" s="12">
        <f t="shared" si="854"/>
        <v>0</v>
      </c>
      <c r="BB316" s="12">
        <f t="shared" si="758"/>
        <v>0</v>
      </c>
      <c r="BC316" s="12">
        <f t="shared" si="759"/>
        <v>0</v>
      </c>
      <c r="BD316" s="12">
        <v>0</v>
      </c>
      <c r="BE316" s="12">
        <v>0</v>
      </c>
    </row>
    <row r="317" spans="1:57" ht="47.25" x14ac:dyDescent="0.25">
      <c r="A317" s="4" t="s">
        <v>13</v>
      </c>
      <c r="B317" s="9"/>
      <c r="C317" s="9"/>
      <c r="D317" s="9"/>
      <c r="E317" s="9">
        <v>852</v>
      </c>
      <c r="F317" s="11" t="s">
        <v>110</v>
      </c>
      <c r="G317" s="11" t="s">
        <v>69</v>
      </c>
      <c r="H317" s="11" t="s">
        <v>189</v>
      </c>
      <c r="I317" s="11" t="s">
        <v>24</v>
      </c>
      <c r="J317" s="12">
        <v>873400</v>
      </c>
      <c r="K317" s="12"/>
      <c r="L317" s="12">
        <f>J317</f>
        <v>873400</v>
      </c>
      <c r="M317" s="12"/>
      <c r="N317" s="12"/>
      <c r="O317" s="12"/>
      <c r="P317" s="12">
        <f>N317</f>
        <v>0</v>
      </c>
      <c r="Q317" s="12"/>
      <c r="R317" s="12">
        <f t="shared" si="838"/>
        <v>873400</v>
      </c>
      <c r="S317" s="12"/>
      <c r="T317" s="12">
        <f>R317</f>
        <v>873400</v>
      </c>
      <c r="U317" s="12"/>
      <c r="V317" s="12"/>
      <c r="W317" s="12"/>
      <c r="X317" s="12">
        <f>V317</f>
        <v>0</v>
      </c>
      <c r="Y317" s="12"/>
      <c r="Z317" s="12">
        <f t="shared" si="754"/>
        <v>873400</v>
      </c>
      <c r="AA317" s="12">
        <f t="shared" si="800"/>
        <v>0</v>
      </c>
      <c r="AB317" s="12">
        <f t="shared" si="801"/>
        <v>873400</v>
      </c>
      <c r="AC317" s="12">
        <f t="shared" si="802"/>
        <v>0</v>
      </c>
      <c r="AD317" s="12"/>
      <c r="AE317" s="12"/>
      <c r="AF317" s="12">
        <f>AD317</f>
        <v>0</v>
      </c>
      <c r="AG317" s="12"/>
      <c r="AH317" s="12">
        <f t="shared" si="816"/>
        <v>873400</v>
      </c>
      <c r="AI317" s="12">
        <f t="shared" si="817"/>
        <v>0</v>
      </c>
      <c r="AJ317" s="12">
        <f t="shared" si="818"/>
        <v>873400</v>
      </c>
      <c r="AK317" s="12">
        <f t="shared" si="852"/>
        <v>0</v>
      </c>
      <c r="AL317" s="12"/>
      <c r="AM317" s="12"/>
      <c r="AN317" s="12">
        <f>AL317</f>
        <v>0</v>
      </c>
      <c r="AO317" s="12"/>
      <c r="AP317" s="12">
        <f t="shared" si="820"/>
        <v>873400</v>
      </c>
      <c r="AQ317" s="12">
        <f t="shared" si="821"/>
        <v>0</v>
      </c>
      <c r="AR317" s="12">
        <f t="shared" si="822"/>
        <v>873400</v>
      </c>
      <c r="AS317" s="12">
        <f t="shared" si="853"/>
        <v>0</v>
      </c>
      <c r="AT317" s="12">
        <v>-49152</v>
      </c>
      <c r="AU317" s="12"/>
      <c r="AV317" s="12">
        <f>AT317</f>
        <v>-49152</v>
      </c>
      <c r="AW317" s="12"/>
      <c r="AX317" s="12">
        <f t="shared" si="824"/>
        <v>824248</v>
      </c>
      <c r="AY317" s="12">
        <f t="shared" si="825"/>
        <v>0</v>
      </c>
      <c r="AZ317" s="12">
        <f t="shared" si="826"/>
        <v>824248</v>
      </c>
      <c r="BA317" s="12">
        <f t="shared" si="854"/>
        <v>0</v>
      </c>
      <c r="BB317" s="12">
        <f t="shared" si="758"/>
        <v>0</v>
      </c>
      <c r="BC317" s="12">
        <f t="shared" si="759"/>
        <v>0</v>
      </c>
      <c r="BD317" s="12">
        <v>0</v>
      </c>
      <c r="BE317" s="12">
        <v>0</v>
      </c>
    </row>
    <row r="318" spans="1:57" ht="63" x14ac:dyDescent="0.25">
      <c r="A318" s="31" t="s">
        <v>190</v>
      </c>
      <c r="B318" s="6"/>
      <c r="C318" s="6"/>
      <c r="D318" s="6"/>
      <c r="E318" s="9">
        <v>852</v>
      </c>
      <c r="F318" s="11" t="s">
        <v>110</v>
      </c>
      <c r="G318" s="11" t="s">
        <v>69</v>
      </c>
      <c r="H318" s="11" t="s">
        <v>191</v>
      </c>
      <c r="I318" s="11"/>
      <c r="J318" s="12">
        <f>J319+J321+J323</f>
        <v>11669900</v>
      </c>
      <c r="K318" s="12">
        <f t="shared" ref="K318:M318" si="873">K319+K321+K323</f>
        <v>0</v>
      </c>
      <c r="L318" s="12">
        <f t="shared" si="873"/>
        <v>11669900</v>
      </c>
      <c r="M318" s="12">
        <f t="shared" si="873"/>
        <v>0</v>
      </c>
      <c r="N318" s="12">
        <f>N319+N321+N323</f>
        <v>49990</v>
      </c>
      <c r="O318" s="12">
        <f t="shared" ref="O318:Q318" si="874">O319+O321+O323</f>
        <v>0</v>
      </c>
      <c r="P318" s="12">
        <f t="shared" si="874"/>
        <v>49990</v>
      </c>
      <c r="Q318" s="12">
        <f t="shared" si="874"/>
        <v>0</v>
      </c>
      <c r="R318" s="12">
        <f t="shared" si="838"/>
        <v>11719890</v>
      </c>
      <c r="S318" s="12">
        <f t="shared" ref="S318:U318" si="875">S319+S321+S323</f>
        <v>0</v>
      </c>
      <c r="T318" s="12">
        <f t="shared" si="875"/>
        <v>11719890</v>
      </c>
      <c r="U318" s="12">
        <f t="shared" si="875"/>
        <v>0</v>
      </c>
      <c r="V318" s="12">
        <f>V319+V321+V323</f>
        <v>700000</v>
      </c>
      <c r="W318" s="12">
        <f t="shared" ref="W318:Y318" si="876">W319+W321+W323</f>
        <v>0</v>
      </c>
      <c r="X318" s="12">
        <f t="shared" si="876"/>
        <v>700000</v>
      </c>
      <c r="Y318" s="12">
        <f t="shared" si="876"/>
        <v>0</v>
      </c>
      <c r="Z318" s="12">
        <f t="shared" si="754"/>
        <v>12419890</v>
      </c>
      <c r="AA318" s="12">
        <f t="shared" si="800"/>
        <v>0</v>
      </c>
      <c r="AB318" s="12">
        <f t="shared" si="801"/>
        <v>12419890</v>
      </c>
      <c r="AC318" s="12">
        <f t="shared" si="802"/>
        <v>0</v>
      </c>
      <c r="AD318" s="12">
        <f>AD319+AD321+AD323</f>
        <v>0</v>
      </c>
      <c r="AE318" s="12">
        <f t="shared" ref="AE318:AG318" si="877">AE319+AE321+AE323</f>
        <v>0</v>
      </c>
      <c r="AF318" s="12">
        <f t="shared" si="877"/>
        <v>0</v>
      </c>
      <c r="AG318" s="12">
        <f t="shared" si="877"/>
        <v>0</v>
      </c>
      <c r="AH318" s="12">
        <f t="shared" si="816"/>
        <v>12419890</v>
      </c>
      <c r="AI318" s="12">
        <f t="shared" si="817"/>
        <v>0</v>
      </c>
      <c r="AJ318" s="12">
        <f t="shared" si="818"/>
        <v>12419890</v>
      </c>
      <c r="AK318" s="12">
        <f t="shared" si="852"/>
        <v>0</v>
      </c>
      <c r="AL318" s="12">
        <f>AL319+AL321+AL323</f>
        <v>0</v>
      </c>
      <c r="AM318" s="12">
        <f t="shared" ref="AM318:AO318" si="878">AM319+AM321+AM323</f>
        <v>0</v>
      </c>
      <c r="AN318" s="12">
        <f t="shared" si="878"/>
        <v>0</v>
      </c>
      <c r="AO318" s="12">
        <f t="shared" si="878"/>
        <v>0</v>
      </c>
      <c r="AP318" s="12">
        <f t="shared" si="820"/>
        <v>12419890</v>
      </c>
      <c r="AQ318" s="12">
        <f t="shared" si="821"/>
        <v>0</v>
      </c>
      <c r="AR318" s="12">
        <f t="shared" si="822"/>
        <v>12419890</v>
      </c>
      <c r="AS318" s="12">
        <f t="shared" si="853"/>
        <v>0</v>
      </c>
      <c r="AT318" s="12">
        <f>AT319+AT321+AT323</f>
        <v>190681</v>
      </c>
      <c r="AU318" s="12">
        <f t="shared" ref="AU318:AW318" si="879">AU319+AU321+AU323</f>
        <v>0</v>
      </c>
      <c r="AV318" s="12">
        <f t="shared" si="879"/>
        <v>190681</v>
      </c>
      <c r="AW318" s="12">
        <f t="shared" si="879"/>
        <v>0</v>
      </c>
      <c r="AX318" s="12">
        <f t="shared" si="824"/>
        <v>12610571</v>
      </c>
      <c r="AY318" s="12">
        <f t="shared" si="825"/>
        <v>0</v>
      </c>
      <c r="AZ318" s="12">
        <f t="shared" si="826"/>
        <v>12610571</v>
      </c>
      <c r="BA318" s="12">
        <f t="shared" si="854"/>
        <v>0</v>
      </c>
      <c r="BB318" s="12">
        <f t="shared" si="758"/>
        <v>0</v>
      </c>
      <c r="BC318" s="12">
        <f t="shared" si="759"/>
        <v>0</v>
      </c>
      <c r="BD318" s="12">
        <v>0</v>
      </c>
      <c r="BE318" s="12">
        <v>0</v>
      </c>
    </row>
    <row r="319" spans="1:57" ht="96.75" customHeight="1" x14ac:dyDescent="0.25">
      <c r="A319" s="4" t="s">
        <v>21</v>
      </c>
      <c r="B319" s="9"/>
      <c r="C319" s="9"/>
      <c r="D319" s="9"/>
      <c r="E319" s="9">
        <v>852</v>
      </c>
      <c r="F319" s="11" t="s">
        <v>110</v>
      </c>
      <c r="G319" s="11" t="s">
        <v>69</v>
      </c>
      <c r="H319" s="11" t="s">
        <v>191</v>
      </c>
      <c r="I319" s="11" t="s">
        <v>23</v>
      </c>
      <c r="J319" s="12">
        <f t="shared" ref="J319:AW319" si="880">J320</f>
        <v>10684400</v>
      </c>
      <c r="K319" s="12">
        <f t="shared" si="880"/>
        <v>0</v>
      </c>
      <c r="L319" s="12">
        <f t="shared" si="880"/>
        <v>10684400</v>
      </c>
      <c r="M319" s="12">
        <f t="shared" si="880"/>
        <v>0</v>
      </c>
      <c r="N319" s="12">
        <f t="shared" si="880"/>
        <v>0</v>
      </c>
      <c r="O319" s="12">
        <f t="shared" si="880"/>
        <v>0</v>
      </c>
      <c r="P319" s="12">
        <f t="shared" si="880"/>
        <v>0</v>
      </c>
      <c r="Q319" s="12">
        <f t="shared" si="880"/>
        <v>0</v>
      </c>
      <c r="R319" s="12">
        <f t="shared" si="838"/>
        <v>10684400</v>
      </c>
      <c r="S319" s="12">
        <f t="shared" si="880"/>
        <v>0</v>
      </c>
      <c r="T319" s="12">
        <f t="shared" si="880"/>
        <v>10684400</v>
      </c>
      <c r="U319" s="12">
        <f t="shared" si="880"/>
        <v>0</v>
      </c>
      <c r="V319" s="12">
        <f t="shared" si="880"/>
        <v>700000</v>
      </c>
      <c r="W319" s="12">
        <f t="shared" si="880"/>
        <v>0</v>
      </c>
      <c r="X319" s="12">
        <f t="shared" si="880"/>
        <v>700000</v>
      </c>
      <c r="Y319" s="12">
        <f t="shared" si="880"/>
        <v>0</v>
      </c>
      <c r="Z319" s="12">
        <f t="shared" si="754"/>
        <v>11384400</v>
      </c>
      <c r="AA319" s="12">
        <f t="shared" si="800"/>
        <v>0</v>
      </c>
      <c r="AB319" s="12">
        <f t="shared" si="801"/>
        <v>11384400</v>
      </c>
      <c r="AC319" s="12">
        <f t="shared" si="802"/>
        <v>0</v>
      </c>
      <c r="AD319" s="12">
        <f t="shared" si="880"/>
        <v>0</v>
      </c>
      <c r="AE319" s="12">
        <f t="shared" si="880"/>
        <v>0</v>
      </c>
      <c r="AF319" s="12">
        <f t="shared" si="880"/>
        <v>0</v>
      </c>
      <c r="AG319" s="12">
        <f t="shared" si="880"/>
        <v>0</v>
      </c>
      <c r="AH319" s="12">
        <f t="shared" si="816"/>
        <v>11384400</v>
      </c>
      <c r="AI319" s="12">
        <f t="shared" si="817"/>
        <v>0</v>
      </c>
      <c r="AJ319" s="12">
        <f t="shared" si="818"/>
        <v>11384400</v>
      </c>
      <c r="AK319" s="12">
        <f t="shared" si="852"/>
        <v>0</v>
      </c>
      <c r="AL319" s="12">
        <f t="shared" si="880"/>
        <v>0</v>
      </c>
      <c r="AM319" s="12">
        <f t="shared" si="880"/>
        <v>0</v>
      </c>
      <c r="AN319" s="12">
        <f t="shared" si="880"/>
        <v>0</v>
      </c>
      <c r="AO319" s="12">
        <f t="shared" si="880"/>
        <v>0</v>
      </c>
      <c r="AP319" s="12">
        <f t="shared" si="820"/>
        <v>11384400</v>
      </c>
      <c r="AQ319" s="12">
        <f t="shared" si="821"/>
        <v>0</v>
      </c>
      <c r="AR319" s="12">
        <f t="shared" si="822"/>
        <v>11384400</v>
      </c>
      <c r="AS319" s="12">
        <f t="shared" si="853"/>
        <v>0</v>
      </c>
      <c r="AT319" s="12">
        <f t="shared" si="880"/>
        <v>193208</v>
      </c>
      <c r="AU319" s="12">
        <f t="shared" si="880"/>
        <v>0</v>
      </c>
      <c r="AV319" s="12">
        <f t="shared" si="880"/>
        <v>193208</v>
      </c>
      <c r="AW319" s="12">
        <f t="shared" si="880"/>
        <v>0</v>
      </c>
      <c r="AX319" s="12">
        <f t="shared" si="824"/>
        <v>11577608</v>
      </c>
      <c r="AY319" s="12">
        <f t="shared" si="825"/>
        <v>0</v>
      </c>
      <c r="AZ319" s="12">
        <f t="shared" si="826"/>
        <v>11577608</v>
      </c>
      <c r="BA319" s="12">
        <f t="shared" si="854"/>
        <v>0</v>
      </c>
      <c r="BB319" s="12">
        <f t="shared" si="758"/>
        <v>0</v>
      </c>
      <c r="BC319" s="12">
        <f t="shared" si="759"/>
        <v>0</v>
      </c>
      <c r="BD319" s="12">
        <v>0</v>
      </c>
      <c r="BE319" s="12">
        <v>0</v>
      </c>
    </row>
    <row r="320" spans="1:57" ht="47.25" x14ac:dyDescent="0.25">
      <c r="A320" s="4" t="s">
        <v>13</v>
      </c>
      <c r="B320" s="9"/>
      <c r="C320" s="9"/>
      <c r="D320" s="9"/>
      <c r="E320" s="9">
        <v>852</v>
      </c>
      <c r="F320" s="11" t="s">
        <v>110</v>
      </c>
      <c r="G320" s="11" t="s">
        <v>69</v>
      </c>
      <c r="H320" s="11" t="s">
        <v>191</v>
      </c>
      <c r="I320" s="11" t="s">
        <v>24</v>
      </c>
      <c r="J320" s="12">
        <v>10684400</v>
      </c>
      <c r="K320" s="12"/>
      <c r="L320" s="12">
        <f t="shared" ref="L320:L324" si="881">J320</f>
        <v>10684400</v>
      </c>
      <c r="M320" s="12"/>
      <c r="N320" s="12"/>
      <c r="O320" s="12"/>
      <c r="P320" s="12">
        <f t="shared" ref="P320" si="882">N320</f>
        <v>0</v>
      </c>
      <c r="Q320" s="12"/>
      <c r="R320" s="12">
        <f t="shared" si="838"/>
        <v>10684400</v>
      </c>
      <c r="S320" s="12"/>
      <c r="T320" s="12">
        <f t="shared" ref="T320" si="883">R320</f>
        <v>10684400</v>
      </c>
      <c r="U320" s="12"/>
      <c r="V320" s="12">
        <v>700000</v>
      </c>
      <c r="W320" s="12"/>
      <c r="X320" s="12">
        <f t="shared" ref="X320" si="884">V320</f>
        <v>700000</v>
      </c>
      <c r="Y320" s="12"/>
      <c r="Z320" s="12">
        <f t="shared" si="754"/>
        <v>11384400</v>
      </c>
      <c r="AA320" s="12">
        <f t="shared" si="800"/>
        <v>0</v>
      </c>
      <c r="AB320" s="12">
        <f t="shared" si="801"/>
        <v>11384400</v>
      </c>
      <c r="AC320" s="12">
        <f t="shared" si="802"/>
        <v>0</v>
      </c>
      <c r="AD320" s="12"/>
      <c r="AE320" s="12"/>
      <c r="AF320" s="12">
        <f t="shared" ref="AF320" si="885">AD320</f>
        <v>0</v>
      </c>
      <c r="AG320" s="12"/>
      <c r="AH320" s="12">
        <f t="shared" si="816"/>
        <v>11384400</v>
      </c>
      <c r="AI320" s="12">
        <f t="shared" si="817"/>
        <v>0</v>
      </c>
      <c r="AJ320" s="12">
        <f t="shared" si="818"/>
        <v>11384400</v>
      </c>
      <c r="AK320" s="12">
        <f t="shared" si="852"/>
        <v>0</v>
      </c>
      <c r="AL320" s="12"/>
      <c r="AM320" s="12"/>
      <c r="AN320" s="12">
        <f t="shared" ref="AN320" si="886">AL320</f>
        <v>0</v>
      </c>
      <c r="AO320" s="12"/>
      <c r="AP320" s="12">
        <f t="shared" si="820"/>
        <v>11384400</v>
      </c>
      <c r="AQ320" s="12">
        <f t="shared" si="821"/>
        <v>0</v>
      </c>
      <c r="AR320" s="12">
        <f t="shared" si="822"/>
        <v>11384400</v>
      </c>
      <c r="AS320" s="12">
        <f t="shared" si="853"/>
        <v>0</v>
      </c>
      <c r="AT320" s="12">
        <v>193208</v>
      </c>
      <c r="AU320" s="12"/>
      <c r="AV320" s="12">
        <f t="shared" ref="AV320" si="887">AT320</f>
        <v>193208</v>
      </c>
      <c r="AW320" s="12"/>
      <c r="AX320" s="12">
        <f t="shared" si="824"/>
        <v>11577608</v>
      </c>
      <c r="AY320" s="12">
        <f t="shared" si="825"/>
        <v>0</v>
      </c>
      <c r="AZ320" s="12">
        <f t="shared" si="826"/>
        <v>11577608</v>
      </c>
      <c r="BA320" s="12">
        <f t="shared" si="854"/>
        <v>0</v>
      </c>
      <c r="BB320" s="12">
        <f t="shared" si="758"/>
        <v>0</v>
      </c>
      <c r="BC320" s="12">
        <f t="shared" si="759"/>
        <v>0</v>
      </c>
      <c r="BD320" s="12">
        <v>0</v>
      </c>
      <c r="BE320" s="12">
        <v>0</v>
      </c>
    </row>
    <row r="321" spans="1:57" ht="47.25" x14ac:dyDescent="0.25">
      <c r="A321" s="6" t="s">
        <v>27</v>
      </c>
      <c r="B321" s="4"/>
      <c r="C321" s="4"/>
      <c r="D321" s="4"/>
      <c r="E321" s="9">
        <v>852</v>
      </c>
      <c r="F321" s="11" t="s">
        <v>110</v>
      </c>
      <c r="G321" s="11" t="s">
        <v>69</v>
      </c>
      <c r="H321" s="11" t="s">
        <v>191</v>
      </c>
      <c r="I321" s="11" t="s">
        <v>28</v>
      </c>
      <c r="J321" s="12">
        <f t="shared" ref="J321:AW321" si="888">J322</f>
        <v>940600</v>
      </c>
      <c r="K321" s="12">
        <f t="shared" si="888"/>
        <v>0</v>
      </c>
      <c r="L321" s="12">
        <f t="shared" si="888"/>
        <v>940600</v>
      </c>
      <c r="M321" s="12">
        <f t="shared" si="888"/>
        <v>0</v>
      </c>
      <c r="N321" s="12">
        <f t="shared" si="888"/>
        <v>49990</v>
      </c>
      <c r="O321" s="12">
        <f t="shared" si="888"/>
        <v>0</v>
      </c>
      <c r="P321" s="12">
        <f t="shared" si="888"/>
        <v>49990</v>
      </c>
      <c r="Q321" s="12">
        <f t="shared" si="888"/>
        <v>0</v>
      </c>
      <c r="R321" s="12">
        <f t="shared" si="838"/>
        <v>990590</v>
      </c>
      <c r="S321" s="12">
        <f t="shared" si="888"/>
        <v>0</v>
      </c>
      <c r="T321" s="12">
        <f t="shared" si="888"/>
        <v>990590</v>
      </c>
      <c r="U321" s="12">
        <f t="shared" si="888"/>
        <v>0</v>
      </c>
      <c r="V321" s="12">
        <f t="shared" si="888"/>
        <v>0</v>
      </c>
      <c r="W321" s="12">
        <f t="shared" si="888"/>
        <v>0</v>
      </c>
      <c r="X321" s="12">
        <f t="shared" si="888"/>
        <v>0</v>
      </c>
      <c r="Y321" s="12">
        <f t="shared" si="888"/>
        <v>0</v>
      </c>
      <c r="Z321" s="12">
        <f t="shared" si="754"/>
        <v>990590</v>
      </c>
      <c r="AA321" s="12">
        <f t="shared" si="800"/>
        <v>0</v>
      </c>
      <c r="AB321" s="12">
        <f t="shared" si="801"/>
        <v>990590</v>
      </c>
      <c r="AC321" s="12">
        <f t="shared" si="802"/>
        <v>0</v>
      </c>
      <c r="AD321" s="12">
        <f t="shared" si="888"/>
        <v>0</v>
      </c>
      <c r="AE321" s="12">
        <f t="shared" si="888"/>
        <v>0</v>
      </c>
      <c r="AF321" s="12">
        <f t="shared" si="888"/>
        <v>0</v>
      </c>
      <c r="AG321" s="12">
        <f t="shared" si="888"/>
        <v>0</v>
      </c>
      <c r="AH321" s="12">
        <f t="shared" si="816"/>
        <v>990590</v>
      </c>
      <c r="AI321" s="12">
        <f t="shared" si="817"/>
        <v>0</v>
      </c>
      <c r="AJ321" s="12">
        <f t="shared" si="818"/>
        <v>990590</v>
      </c>
      <c r="AK321" s="12">
        <f t="shared" si="852"/>
        <v>0</v>
      </c>
      <c r="AL321" s="12">
        <f t="shared" si="888"/>
        <v>0</v>
      </c>
      <c r="AM321" s="12">
        <f t="shared" si="888"/>
        <v>0</v>
      </c>
      <c r="AN321" s="12">
        <f t="shared" si="888"/>
        <v>0</v>
      </c>
      <c r="AO321" s="12">
        <f t="shared" si="888"/>
        <v>0</v>
      </c>
      <c r="AP321" s="12">
        <f t="shared" si="820"/>
        <v>990590</v>
      </c>
      <c r="AQ321" s="12">
        <f t="shared" si="821"/>
        <v>0</v>
      </c>
      <c r="AR321" s="12">
        <f t="shared" si="822"/>
        <v>990590</v>
      </c>
      <c r="AS321" s="12">
        <f t="shared" si="853"/>
        <v>0</v>
      </c>
      <c r="AT321" s="12">
        <f t="shared" si="888"/>
        <v>-1500</v>
      </c>
      <c r="AU321" s="12">
        <f t="shared" si="888"/>
        <v>0</v>
      </c>
      <c r="AV321" s="12">
        <f t="shared" si="888"/>
        <v>-1500</v>
      </c>
      <c r="AW321" s="12">
        <f t="shared" si="888"/>
        <v>0</v>
      </c>
      <c r="AX321" s="12">
        <f t="shared" si="824"/>
        <v>989090</v>
      </c>
      <c r="AY321" s="12">
        <f t="shared" si="825"/>
        <v>0</v>
      </c>
      <c r="AZ321" s="12">
        <f t="shared" si="826"/>
        <v>989090</v>
      </c>
      <c r="BA321" s="12">
        <f t="shared" si="854"/>
        <v>0</v>
      </c>
      <c r="BB321" s="12">
        <f t="shared" si="758"/>
        <v>0</v>
      </c>
      <c r="BC321" s="12">
        <f t="shared" si="759"/>
        <v>0</v>
      </c>
      <c r="BD321" s="12">
        <v>0</v>
      </c>
      <c r="BE321" s="12">
        <v>0</v>
      </c>
    </row>
    <row r="322" spans="1:57" ht="47.25" x14ac:dyDescent="0.25">
      <c r="A322" s="6" t="s">
        <v>14</v>
      </c>
      <c r="B322" s="6"/>
      <c r="C322" s="6"/>
      <c r="D322" s="6"/>
      <c r="E322" s="9">
        <v>852</v>
      </c>
      <c r="F322" s="11" t="s">
        <v>110</v>
      </c>
      <c r="G322" s="11" t="s">
        <v>69</v>
      </c>
      <c r="H322" s="11" t="s">
        <v>191</v>
      </c>
      <c r="I322" s="11" t="s">
        <v>29</v>
      </c>
      <c r="J322" s="12">
        <v>940600</v>
      </c>
      <c r="K322" s="12"/>
      <c r="L322" s="12">
        <f t="shared" si="881"/>
        <v>940600</v>
      </c>
      <c r="M322" s="12"/>
      <c r="N322" s="12">
        <v>49990</v>
      </c>
      <c r="O322" s="12"/>
      <c r="P322" s="12">
        <f t="shared" ref="P322" si="889">N322</f>
        <v>49990</v>
      </c>
      <c r="Q322" s="12"/>
      <c r="R322" s="12">
        <f t="shared" si="838"/>
        <v>990590</v>
      </c>
      <c r="S322" s="12"/>
      <c r="T322" s="12">
        <f t="shared" ref="T322" si="890">R322</f>
        <v>990590</v>
      </c>
      <c r="U322" s="12"/>
      <c r="V322" s="12"/>
      <c r="W322" s="12"/>
      <c r="X322" s="12">
        <f t="shared" ref="X322" si="891">V322</f>
        <v>0</v>
      </c>
      <c r="Y322" s="12"/>
      <c r="Z322" s="12">
        <f t="shared" si="754"/>
        <v>990590</v>
      </c>
      <c r="AA322" s="12">
        <f t="shared" si="800"/>
        <v>0</v>
      </c>
      <c r="AB322" s="12">
        <f t="shared" si="801"/>
        <v>990590</v>
      </c>
      <c r="AC322" s="12">
        <f t="shared" si="802"/>
        <v>0</v>
      </c>
      <c r="AD322" s="12"/>
      <c r="AE322" s="12"/>
      <c r="AF322" s="12">
        <f t="shared" ref="AF322" si="892">AD322</f>
        <v>0</v>
      </c>
      <c r="AG322" s="12"/>
      <c r="AH322" s="12">
        <f t="shared" si="816"/>
        <v>990590</v>
      </c>
      <c r="AI322" s="12">
        <f t="shared" si="817"/>
        <v>0</v>
      </c>
      <c r="AJ322" s="12">
        <f t="shared" si="818"/>
        <v>990590</v>
      </c>
      <c r="AK322" s="12">
        <f t="shared" si="852"/>
        <v>0</v>
      </c>
      <c r="AL322" s="12"/>
      <c r="AM322" s="12"/>
      <c r="AN322" s="12">
        <f t="shared" ref="AN322" si="893">AL322</f>
        <v>0</v>
      </c>
      <c r="AO322" s="12"/>
      <c r="AP322" s="12">
        <f t="shared" si="820"/>
        <v>990590</v>
      </c>
      <c r="AQ322" s="12">
        <f t="shared" si="821"/>
        <v>0</v>
      </c>
      <c r="AR322" s="12">
        <f t="shared" si="822"/>
        <v>990590</v>
      </c>
      <c r="AS322" s="12">
        <f t="shared" si="853"/>
        <v>0</v>
      </c>
      <c r="AT322" s="12">
        <v>-1500</v>
      </c>
      <c r="AU322" s="12"/>
      <c r="AV322" s="12">
        <f t="shared" ref="AV322" si="894">AT322</f>
        <v>-1500</v>
      </c>
      <c r="AW322" s="12"/>
      <c r="AX322" s="12">
        <f t="shared" si="824"/>
        <v>989090</v>
      </c>
      <c r="AY322" s="12">
        <f t="shared" si="825"/>
        <v>0</v>
      </c>
      <c r="AZ322" s="12">
        <f t="shared" si="826"/>
        <v>989090</v>
      </c>
      <c r="BA322" s="12">
        <f t="shared" si="854"/>
        <v>0</v>
      </c>
      <c r="BB322" s="12">
        <f t="shared" si="758"/>
        <v>0</v>
      </c>
      <c r="BC322" s="12">
        <f t="shared" si="759"/>
        <v>0</v>
      </c>
      <c r="BD322" s="12">
        <v>0</v>
      </c>
      <c r="BE322" s="12">
        <v>0</v>
      </c>
    </row>
    <row r="323" spans="1:57" x14ac:dyDescent="0.25">
      <c r="A323" s="6" t="s">
        <v>30</v>
      </c>
      <c r="B323" s="6"/>
      <c r="C323" s="6"/>
      <c r="D323" s="6"/>
      <c r="E323" s="9">
        <v>852</v>
      </c>
      <c r="F323" s="11" t="s">
        <v>110</v>
      </c>
      <c r="G323" s="11" t="s">
        <v>69</v>
      </c>
      <c r="H323" s="11" t="s">
        <v>191</v>
      </c>
      <c r="I323" s="11" t="s">
        <v>31</v>
      </c>
      <c r="J323" s="12">
        <f t="shared" ref="J323:AW323" si="895">J324</f>
        <v>44900</v>
      </c>
      <c r="K323" s="12">
        <f t="shared" si="895"/>
        <v>0</v>
      </c>
      <c r="L323" s="12">
        <f t="shared" si="895"/>
        <v>44900</v>
      </c>
      <c r="M323" s="12">
        <f t="shared" si="895"/>
        <v>0</v>
      </c>
      <c r="N323" s="12">
        <f t="shared" si="895"/>
        <v>0</v>
      </c>
      <c r="O323" s="12">
        <f t="shared" si="895"/>
        <v>0</v>
      </c>
      <c r="P323" s="12">
        <f t="shared" si="895"/>
        <v>0</v>
      </c>
      <c r="Q323" s="12">
        <f t="shared" si="895"/>
        <v>0</v>
      </c>
      <c r="R323" s="12">
        <f t="shared" si="838"/>
        <v>44900</v>
      </c>
      <c r="S323" s="12">
        <f t="shared" si="895"/>
        <v>0</v>
      </c>
      <c r="T323" s="12">
        <f t="shared" si="895"/>
        <v>44900</v>
      </c>
      <c r="U323" s="12">
        <f t="shared" si="895"/>
        <v>0</v>
      </c>
      <c r="V323" s="12">
        <f t="shared" si="895"/>
        <v>0</v>
      </c>
      <c r="W323" s="12">
        <f t="shared" si="895"/>
        <v>0</v>
      </c>
      <c r="X323" s="12">
        <f t="shared" si="895"/>
        <v>0</v>
      </c>
      <c r="Y323" s="12">
        <f t="shared" si="895"/>
        <v>0</v>
      </c>
      <c r="Z323" s="12">
        <f t="shared" si="754"/>
        <v>44900</v>
      </c>
      <c r="AA323" s="12">
        <f t="shared" si="800"/>
        <v>0</v>
      </c>
      <c r="AB323" s="12">
        <f t="shared" si="801"/>
        <v>44900</v>
      </c>
      <c r="AC323" s="12">
        <f t="shared" si="802"/>
        <v>0</v>
      </c>
      <c r="AD323" s="12">
        <f t="shared" si="895"/>
        <v>0</v>
      </c>
      <c r="AE323" s="12">
        <f t="shared" si="895"/>
        <v>0</v>
      </c>
      <c r="AF323" s="12">
        <f t="shared" si="895"/>
        <v>0</v>
      </c>
      <c r="AG323" s="12">
        <f t="shared" si="895"/>
        <v>0</v>
      </c>
      <c r="AH323" s="12">
        <f t="shared" si="816"/>
        <v>44900</v>
      </c>
      <c r="AI323" s="12">
        <f t="shared" si="817"/>
        <v>0</v>
      </c>
      <c r="AJ323" s="12">
        <f t="shared" si="818"/>
        <v>44900</v>
      </c>
      <c r="AK323" s="12">
        <f t="shared" si="852"/>
        <v>0</v>
      </c>
      <c r="AL323" s="12">
        <f t="shared" si="895"/>
        <v>0</v>
      </c>
      <c r="AM323" s="12">
        <f t="shared" si="895"/>
        <v>0</v>
      </c>
      <c r="AN323" s="12">
        <f t="shared" si="895"/>
        <v>0</v>
      </c>
      <c r="AO323" s="12">
        <f t="shared" si="895"/>
        <v>0</v>
      </c>
      <c r="AP323" s="12">
        <f t="shared" si="820"/>
        <v>44900</v>
      </c>
      <c r="AQ323" s="12">
        <f t="shared" si="821"/>
        <v>0</v>
      </c>
      <c r="AR323" s="12">
        <f t="shared" si="822"/>
        <v>44900</v>
      </c>
      <c r="AS323" s="12">
        <f t="shared" si="853"/>
        <v>0</v>
      </c>
      <c r="AT323" s="12">
        <f t="shared" si="895"/>
        <v>-1027</v>
      </c>
      <c r="AU323" s="12">
        <f t="shared" si="895"/>
        <v>0</v>
      </c>
      <c r="AV323" s="12">
        <f t="shared" si="895"/>
        <v>-1027</v>
      </c>
      <c r="AW323" s="12">
        <f t="shared" si="895"/>
        <v>0</v>
      </c>
      <c r="AX323" s="12">
        <f t="shared" si="824"/>
        <v>43873</v>
      </c>
      <c r="AY323" s="12">
        <f t="shared" si="825"/>
        <v>0</v>
      </c>
      <c r="AZ323" s="12">
        <f t="shared" si="826"/>
        <v>43873</v>
      </c>
      <c r="BA323" s="12">
        <f t="shared" si="854"/>
        <v>0</v>
      </c>
      <c r="BB323" s="12">
        <f t="shared" si="758"/>
        <v>0</v>
      </c>
      <c r="BC323" s="12">
        <f t="shared" si="759"/>
        <v>0</v>
      </c>
      <c r="BD323" s="12">
        <v>0</v>
      </c>
      <c r="BE323" s="12">
        <v>0</v>
      </c>
    </row>
    <row r="324" spans="1:57" ht="18.75" customHeight="1" x14ac:dyDescent="0.25">
      <c r="A324" s="6" t="s">
        <v>32</v>
      </c>
      <c r="B324" s="6"/>
      <c r="C324" s="6"/>
      <c r="D324" s="6"/>
      <c r="E324" s="9">
        <v>852</v>
      </c>
      <c r="F324" s="11" t="s">
        <v>110</v>
      </c>
      <c r="G324" s="11" t="s">
        <v>69</v>
      </c>
      <c r="H324" s="11" t="s">
        <v>191</v>
      </c>
      <c r="I324" s="11" t="s">
        <v>33</v>
      </c>
      <c r="J324" s="12">
        <v>44900</v>
      </c>
      <c r="K324" s="12"/>
      <c r="L324" s="12">
        <f t="shared" si="881"/>
        <v>44900</v>
      </c>
      <c r="M324" s="12"/>
      <c r="N324" s="12"/>
      <c r="O324" s="12"/>
      <c r="P324" s="12">
        <f t="shared" ref="P324" si="896">N324</f>
        <v>0</v>
      </c>
      <c r="Q324" s="12"/>
      <c r="R324" s="12">
        <f t="shared" si="838"/>
        <v>44900</v>
      </c>
      <c r="S324" s="12"/>
      <c r="T324" s="12">
        <f t="shared" ref="T324" si="897">R324</f>
        <v>44900</v>
      </c>
      <c r="U324" s="12"/>
      <c r="V324" s="12"/>
      <c r="W324" s="12"/>
      <c r="X324" s="12">
        <f t="shared" ref="X324" si="898">V324</f>
        <v>0</v>
      </c>
      <c r="Y324" s="12"/>
      <c r="Z324" s="12">
        <f t="shared" si="754"/>
        <v>44900</v>
      </c>
      <c r="AA324" s="12">
        <f t="shared" si="800"/>
        <v>0</v>
      </c>
      <c r="AB324" s="12">
        <f t="shared" si="801"/>
        <v>44900</v>
      </c>
      <c r="AC324" s="12">
        <f t="shared" si="802"/>
        <v>0</v>
      </c>
      <c r="AD324" s="12"/>
      <c r="AE324" s="12"/>
      <c r="AF324" s="12">
        <f t="shared" ref="AF324" si="899">AD324</f>
        <v>0</v>
      </c>
      <c r="AG324" s="12"/>
      <c r="AH324" s="12">
        <f t="shared" si="816"/>
        <v>44900</v>
      </c>
      <c r="AI324" s="12">
        <f t="shared" si="817"/>
        <v>0</v>
      </c>
      <c r="AJ324" s="12">
        <f t="shared" si="818"/>
        <v>44900</v>
      </c>
      <c r="AK324" s="12">
        <f t="shared" si="852"/>
        <v>0</v>
      </c>
      <c r="AL324" s="12"/>
      <c r="AM324" s="12"/>
      <c r="AN324" s="12">
        <f t="shared" ref="AN324" si="900">AL324</f>
        <v>0</v>
      </c>
      <c r="AO324" s="12"/>
      <c r="AP324" s="12">
        <f t="shared" si="820"/>
        <v>44900</v>
      </c>
      <c r="AQ324" s="12">
        <f t="shared" si="821"/>
        <v>0</v>
      </c>
      <c r="AR324" s="12">
        <f t="shared" si="822"/>
        <v>44900</v>
      </c>
      <c r="AS324" s="12">
        <f t="shared" si="853"/>
        <v>0</v>
      </c>
      <c r="AT324" s="12">
        <v>-1027</v>
      </c>
      <c r="AU324" s="12"/>
      <c r="AV324" s="12">
        <f t="shared" ref="AV324" si="901">AT324</f>
        <v>-1027</v>
      </c>
      <c r="AW324" s="12"/>
      <c r="AX324" s="12">
        <f t="shared" si="824"/>
        <v>43873</v>
      </c>
      <c r="AY324" s="12">
        <f t="shared" si="825"/>
        <v>0</v>
      </c>
      <c r="AZ324" s="12">
        <f t="shared" si="826"/>
        <v>43873</v>
      </c>
      <c r="BA324" s="12">
        <f t="shared" si="854"/>
        <v>0</v>
      </c>
      <c r="BB324" s="12">
        <f t="shared" si="758"/>
        <v>0</v>
      </c>
      <c r="BC324" s="12">
        <f t="shared" si="759"/>
        <v>0</v>
      </c>
      <c r="BD324" s="12">
        <v>0</v>
      </c>
      <c r="BE324" s="12">
        <v>0</v>
      </c>
    </row>
    <row r="325" spans="1:57" s="30" customFormat="1" ht="94.5" x14ac:dyDescent="0.25">
      <c r="A325" s="31" t="s">
        <v>173</v>
      </c>
      <c r="B325" s="27"/>
      <c r="C325" s="27"/>
      <c r="D325" s="27"/>
      <c r="E325" s="9">
        <v>852</v>
      </c>
      <c r="F325" s="11" t="s">
        <v>110</v>
      </c>
      <c r="G325" s="11" t="s">
        <v>69</v>
      </c>
      <c r="H325" s="11" t="s">
        <v>174</v>
      </c>
      <c r="I325" s="11"/>
      <c r="J325" s="12">
        <f t="shared" ref="J325:AW326" si="902">J326</f>
        <v>1411200</v>
      </c>
      <c r="K325" s="12">
        <f t="shared" si="902"/>
        <v>1411200</v>
      </c>
      <c r="L325" s="12">
        <f t="shared" si="902"/>
        <v>0</v>
      </c>
      <c r="M325" s="12">
        <f t="shared" si="902"/>
        <v>0</v>
      </c>
      <c r="N325" s="12">
        <f t="shared" si="902"/>
        <v>0</v>
      </c>
      <c r="O325" s="12">
        <f t="shared" si="902"/>
        <v>0</v>
      </c>
      <c r="P325" s="12">
        <f t="shared" si="902"/>
        <v>0</v>
      </c>
      <c r="Q325" s="12">
        <f t="shared" si="902"/>
        <v>0</v>
      </c>
      <c r="R325" s="12">
        <f t="shared" si="838"/>
        <v>1411200</v>
      </c>
      <c r="S325" s="12">
        <f t="shared" si="902"/>
        <v>1411200</v>
      </c>
      <c r="T325" s="12">
        <f t="shared" si="902"/>
        <v>0</v>
      </c>
      <c r="U325" s="12">
        <f t="shared" si="902"/>
        <v>0</v>
      </c>
      <c r="V325" s="12">
        <f t="shared" si="902"/>
        <v>0</v>
      </c>
      <c r="W325" s="12">
        <f t="shared" si="902"/>
        <v>0</v>
      </c>
      <c r="X325" s="12">
        <f t="shared" si="902"/>
        <v>0</v>
      </c>
      <c r="Y325" s="12">
        <f t="shared" si="902"/>
        <v>0</v>
      </c>
      <c r="Z325" s="12">
        <f t="shared" si="754"/>
        <v>1411200</v>
      </c>
      <c r="AA325" s="12">
        <f t="shared" si="800"/>
        <v>1411200</v>
      </c>
      <c r="AB325" s="12">
        <f t="shared" si="801"/>
        <v>0</v>
      </c>
      <c r="AC325" s="12">
        <f t="shared" si="802"/>
        <v>0</v>
      </c>
      <c r="AD325" s="12">
        <f t="shared" si="902"/>
        <v>0</v>
      </c>
      <c r="AE325" s="12">
        <f t="shared" si="902"/>
        <v>0</v>
      </c>
      <c r="AF325" s="12">
        <f t="shared" si="902"/>
        <v>0</v>
      </c>
      <c r="AG325" s="12">
        <f t="shared" si="902"/>
        <v>0</v>
      </c>
      <c r="AH325" s="12">
        <f t="shared" si="816"/>
        <v>1411200</v>
      </c>
      <c r="AI325" s="12">
        <f t="shared" si="817"/>
        <v>1411200</v>
      </c>
      <c r="AJ325" s="12">
        <f t="shared" si="818"/>
        <v>0</v>
      </c>
      <c r="AK325" s="12">
        <f t="shared" si="852"/>
        <v>0</v>
      </c>
      <c r="AL325" s="12">
        <f t="shared" si="902"/>
        <v>0</v>
      </c>
      <c r="AM325" s="12">
        <f t="shared" si="902"/>
        <v>0</v>
      </c>
      <c r="AN325" s="12">
        <f t="shared" si="902"/>
        <v>0</v>
      </c>
      <c r="AO325" s="12">
        <f t="shared" si="902"/>
        <v>0</v>
      </c>
      <c r="AP325" s="12">
        <f t="shared" si="820"/>
        <v>1411200</v>
      </c>
      <c r="AQ325" s="12">
        <f t="shared" si="821"/>
        <v>1411200</v>
      </c>
      <c r="AR325" s="12">
        <f t="shared" si="822"/>
        <v>0</v>
      </c>
      <c r="AS325" s="12">
        <f t="shared" si="853"/>
        <v>0</v>
      </c>
      <c r="AT325" s="12">
        <f t="shared" si="902"/>
        <v>-3590</v>
      </c>
      <c r="AU325" s="12">
        <f t="shared" si="902"/>
        <v>-3590</v>
      </c>
      <c r="AV325" s="12">
        <f t="shared" si="902"/>
        <v>0</v>
      </c>
      <c r="AW325" s="12">
        <f t="shared" si="902"/>
        <v>0</v>
      </c>
      <c r="AX325" s="12">
        <f t="shared" si="824"/>
        <v>1407610</v>
      </c>
      <c r="AY325" s="12">
        <f t="shared" si="825"/>
        <v>1407610</v>
      </c>
      <c r="AZ325" s="12">
        <f t="shared" si="826"/>
        <v>0</v>
      </c>
      <c r="BA325" s="12">
        <f t="shared" si="854"/>
        <v>0</v>
      </c>
      <c r="BB325" s="12">
        <f t="shared" si="758"/>
        <v>0</v>
      </c>
      <c r="BC325" s="12">
        <f t="shared" si="759"/>
        <v>0</v>
      </c>
      <c r="BD325" s="12">
        <v>0</v>
      </c>
      <c r="BE325" s="12">
        <v>0</v>
      </c>
    </row>
    <row r="326" spans="1:57" s="30" customFormat="1" ht="31.5" x14ac:dyDescent="0.25">
      <c r="A326" s="6" t="s">
        <v>135</v>
      </c>
      <c r="B326" s="27"/>
      <c r="C326" s="27"/>
      <c r="D326" s="27"/>
      <c r="E326" s="9">
        <v>852</v>
      </c>
      <c r="F326" s="11" t="s">
        <v>110</v>
      </c>
      <c r="G326" s="11" t="s">
        <v>69</v>
      </c>
      <c r="H326" s="11" t="s">
        <v>174</v>
      </c>
      <c r="I326" s="11" t="s">
        <v>136</v>
      </c>
      <c r="J326" s="12">
        <f t="shared" si="902"/>
        <v>1411200</v>
      </c>
      <c r="K326" s="12">
        <f t="shared" si="902"/>
        <v>1411200</v>
      </c>
      <c r="L326" s="12">
        <f t="shared" si="902"/>
        <v>0</v>
      </c>
      <c r="M326" s="12">
        <f t="shared" si="902"/>
        <v>0</v>
      </c>
      <c r="N326" s="12">
        <f t="shared" si="902"/>
        <v>0</v>
      </c>
      <c r="O326" s="12">
        <f t="shared" si="902"/>
        <v>0</v>
      </c>
      <c r="P326" s="12">
        <f t="shared" si="902"/>
        <v>0</v>
      </c>
      <c r="Q326" s="12">
        <f t="shared" si="902"/>
        <v>0</v>
      </c>
      <c r="R326" s="12">
        <f t="shared" si="838"/>
        <v>1411200</v>
      </c>
      <c r="S326" s="12">
        <f t="shared" si="902"/>
        <v>1411200</v>
      </c>
      <c r="T326" s="12">
        <f t="shared" si="902"/>
        <v>0</v>
      </c>
      <c r="U326" s="12">
        <f t="shared" si="902"/>
        <v>0</v>
      </c>
      <c r="V326" s="12">
        <f t="shared" si="902"/>
        <v>0</v>
      </c>
      <c r="W326" s="12">
        <f t="shared" si="902"/>
        <v>0</v>
      </c>
      <c r="X326" s="12">
        <f t="shared" si="902"/>
        <v>0</v>
      </c>
      <c r="Y326" s="12">
        <f t="shared" si="902"/>
        <v>0</v>
      </c>
      <c r="Z326" s="12">
        <f t="shared" si="754"/>
        <v>1411200</v>
      </c>
      <c r="AA326" s="12">
        <f t="shared" si="800"/>
        <v>1411200</v>
      </c>
      <c r="AB326" s="12">
        <f t="shared" si="801"/>
        <v>0</v>
      </c>
      <c r="AC326" s="12">
        <f t="shared" si="802"/>
        <v>0</v>
      </c>
      <c r="AD326" s="12">
        <f t="shared" si="902"/>
        <v>0</v>
      </c>
      <c r="AE326" s="12">
        <f t="shared" si="902"/>
        <v>0</v>
      </c>
      <c r="AF326" s="12">
        <f t="shared" si="902"/>
        <v>0</v>
      </c>
      <c r="AG326" s="12">
        <f t="shared" si="902"/>
        <v>0</v>
      </c>
      <c r="AH326" s="12">
        <f t="shared" si="816"/>
        <v>1411200</v>
      </c>
      <c r="AI326" s="12">
        <f t="shared" si="817"/>
        <v>1411200</v>
      </c>
      <c r="AJ326" s="12">
        <f t="shared" si="818"/>
        <v>0</v>
      </c>
      <c r="AK326" s="12">
        <f t="shared" si="852"/>
        <v>0</v>
      </c>
      <c r="AL326" s="12">
        <f t="shared" si="902"/>
        <v>0</v>
      </c>
      <c r="AM326" s="12">
        <f t="shared" si="902"/>
        <v>0</v>
      </c>
      <c r="AN326" s="12">
        <f t="shared" si="902"/>
        <v>0</v>
      </c>
      <c r="AO326" s="12">
        <f t="shared" si="902"/>
        <v>0</v>
      </c>
      <c r="AP326" s="12">
        <f t="shared" si="820"/>
        <v>1411200</v>
      </c>
      <c r="AQ326" s="12">
        <f t="shared" si="821"/>
        <v>1411200</v>
      </c>
      <c r="AR326" s="12">
        <f t="shared" si="822"/>
        <v>0</v>
      </c>
      <c r="AS326" s="12">
        <f t="shared" si="853"/>
        <v>0</v>
      </c>
      <c r="AT326" s="12">
        <f t="shared" si="902"/>
        <v>-3590</v>
      </c>
      <c r="AU326" s="12">
        <f t="shared" si="902"/>
        <v>-3590</v>
      </c>
      <c r="AV326" s="12">
        <f t="shared" si="902"/>
        <v>0</v>
      </c>
      <c r="AW326" s="12">
        <f t="shared" si="902"/>
        <v>0</v>
      </c>
      <c r="AX326" s="12">
        <f t="shared" si="824"/>
        <v>1407610</v>
      </c>
      <c r="AY326" s="12">
        <f t="shared" si="825"/>
        <v>1407610</v>
      </c>
      <c r="AZ326" s="12">
        <f t="shared" si="826"/>
        <v>0</v>
      </c>
      <c r="BA326" s="12">
        <f t="shared" si="854"/>
        <v>0</v>
      </c>
      <c r="BB326" s="12">
        <f t="shared" si="758"/>
        <v>0</v>
      </c>
      <c r="BC326" s="12">
        <f t="shared" si="759"/>
        <v>0</v>
      </c>
      <c r="BD326" s="12">
        <v>0</v>
      </c>
      <c r="BE326" s="12">
        <v>0</v>
      </c>
    </row>
    <row r="327" spans="1:57" s="30" customFormat="1" ht="32.25" customHeight="1" x14ac:dyDescent="0.25">
      <c r="A327" s="4" t="s">
        <v>192</v>
      </c>
      <c r="B327" s="27"/>
      <c r="C327" s="27"/>
      <c r="D327" s="27"/>
      <c r="E327" s="9">
        <v>852</v>
      </c>
      <c r="F327" s="11" t="s">
        <v>110</v>
      </c>
      <c r="G327" s="11" t="s">
        <v>69</v>
      </c>
      <c r="H327" s="11" t="s">
        <v>174</v>
      </c>
      <c r="I327" s="11" t="s">
        <v>138</v>
      </c>
      <c r="J327" s="12">
        <v>1411200</v>
      </c>
      <c r="K327" s="12">
        <f>J327</f>
        <v>1411200</v>
      </c>
      <c r="L327" s="12"/>
      <c r="M327" s="12"/>
      <c r="N327" s="12"/>
      <c r="O327" s="12">
        <f>N327</f>
        <v>0</v>
      </c>
      <c r="P327" s="12"/>
      <c r="Q327" s="12"/>
      <c r="R327" s="12">
        <f t="shared" si="838"/>
        <v>1411200</v>
      </c>
      <c r="S327" s="12">
        <f>R327</f>
        <v>1411200</v>
      </c>
      <c r="T327" s="12"/>
      <c r="U327" s="12"/>
      <c r="V327" s="12"/>
      <c r="W327" s="12">
        <f>V327</f>
        <v>0</v>
      </c>
      <c r="X327" s="12"/>
      <c r="Y327" s="12"/>
      <c r="Z327" s="12">
        <f t="shared" si="754"/>
        <v>1411200</v>
      </c>
      <c r="AA327" s="12">
        <f t="shared" si="800"/>
        <v>1411200</v>
      </c>
      <c r="AB327" s="12">
        <f t="shared" si="801"/>
        <v>0</v>
      </c>
      <c r="AC327" s="12">
        <f t="shared" si="802"/>
        <v>0</v>
      </c>
      <c r="AD327" s="12"/>
      <c r="AE327" s="12">
        <f>AD327</f>
        <v>0</v>
      </c>
      <c r="AF327" s="12"/>
      <c r="AG327" s="12"/>
      <c r="AH327" s="12">
        <f t="shared" si="816"/>
        <v>1411200</v>
      </c>
      <c r="AI327" s="12">
        <f t="shared" si="817"/>
        <v>1411200</v>
      </c>
      <c r="AJ327" s="12">
        <f t="shared" si="818"/>
        <v>0</v>
      </c>
      <c r="AK327" s="12">
        <f t="shared" si="852"/>
        <v>0</v>
      </c>
      <c r="AL327" s="12"/>
      <c r="AM327" s="12">
        <f>AL327</f>
        <v>0</v>
      </c>
      <c r="AN327" s="12"/>
      <c r="AO327" s="12"/>
      <c r="AP327" s="12">
        <f t="shared" si="820"/>
        <v>1411200</v>
      </c>
      <c r="AQ327" s="12">
        <f t="shared" si="821"/>
        <v>1411200</v>
      </c>
      <c r="AR327" s="12">
        <f t="shared" si="822"/>
        <v>0</v>
      </c>
      <c r="AS327" s="12">
        <f t="shared" si="853"/>
        <v>0</v>
      </c>
      <c r="AT327" s="12">
        <v>-3590</v>
      </c>
      <c r="AU327" s="12">
        <f>AT327</f>
        <v>-3590</v>
      </c>
      <c r="AV327" s="12"/>
      <c r="AW327" s="12"/>
      <c r="AX327" s="12">
        <f t="shared" si="824"/>
        <v>1407610</v>
      </c>
      <c r="AY327" s="12">
        <f t="shared" si="825"/>
        <v>1407610</v>
      </c>
      <c r="AZ327" s="12">
        <f t="shared" si="826"/>
        <v>0</v>
      </c>
      <c r="BA327" s="12">
        <f t="shared" si="854"/>
        <v>0</v>
      </c>
      <c r="BB327" s="12">
        <f t="shared" si="758"/>
        <v>0</v>
      </c>
      <c r="BC327" s="12">
        <f t="shared" si="759"/>
        <v>0</v>
      </c>
      <c r="BD327" s="12">
        <v>0</v>
      </c>
      <c r="BE327" s="12">
        <v>0</v>
      </c>
    </row>
    <row r="328" spans="1:57" x14ac:dyDescent="0.25">
      <c r="A328" s="26" t="s">
        <v>130</v>
      </c>
      <c r="B328" s="27"/>
      <c r="C328" s="27"/>
      <c r="D328" s="27"/>
      <c r="E328" s="9">
        <v>852</v>
      </c>
      <c r="F328" s="28" t="s">
        <v>131</v>
      </c>
      <c r="G328" s="28"/>
      <c r="H328" s="28"/>
      <c r="I328" s="28"/>
      <c r="J328" s="29">
        <f t="shared" ref="J328:M328" si="903">J329+J333+J344</f>
        <v>9982313.2100000009</v>
      </c>
      <c r="K328" s="29">
        <f t="shared" si="903"/>
        <v>9982313.2100000009</v>
      </c>
      <c r="L328" s="29">
        <f t="shared" si="903"/>
        <v>0</v>
      </c>
      <c r="M328" s="29">
        <f t="shared" si="903"/>
        <v>0</v>
      </c>
      <c r="N328" s="29">
        <f t="shared" ref="N328:U328" si="904">N329+N333+N344</f>
        <v>0</v>
      </c>
      <c r="O328" s="29">
        <f t="shared" si="904"/>
        <v>0</v>
      </c>
      <c r="P328" s="29">
        <f t="shared" si="904"/>
        <v>0</v>
      </c>
      <c r="Q328" s="29">
        <f t="shared" si="904"/>
        <v>0</v>
      </c>
      <c r="R328" s="12">
        <f t="shared" si="838"/>
        <v>9982313.2100000009</v>
      </c>
      <c r="S328" s="29">
        <f t="shared" si="904"/>
        <v>9982313.2100000009</v>
      </c>
      <c r="T328" s="29">
        <f t="shared" si="904"/>
        <v>0</v>
      </c>
      <c r="U328" s="29">
        <f t="shared" si="904"/>
        <v>0</v>
      </c>
      <c r="V328" s="29">
        <f t="shared" ref="V328:Y328" si="905">V329+V333+V344</f>
        <v>-262621.21000000002</v>
      </c>
      <c r="W328" s="29">
        <f t="shared" si="905"/>
        <v>-262621.21000000002</v>
      </c>
      <c r="X328" s="29">
        <f t="shared" si="905"/>
        <v>0</v>
      </c>
      <c r="Y328" s="29">
        <f t="shared" si="905"/>
        <v>0</v>
      </c>
      <c r="Z328" s="12">
        <f t="shared" si="754"/>
        <v>9719692</v>
      </c>
      <c r="AA328" s="12">
        <f t="shared" si="800"/>
        <v>9719692</v>
      </c>
      <c r="AB328" s="12">
        <f t="shared" si="801"/>
        <v>0</v>
      </c>
      <c r="AC328" s="12">
        <f t="shared" si="802"/>
        <v>0</v>
      </c>
      <c r="AD328" s="29">
        <f t="shared" ref="AD328:AG328" si="906">AD329+AD333+AD344</f>
        <v>0</v>
      </c>
      <c r="AE328" s="29">
        <f t="shared" si="906"/>
        <v>0</v>
      </c>
      <c r="AF328" s="29">
        <f t="shared" si="906"/>
        <v>0</v>
      </c>
      <c r="AG328" s="29">
        <f t="shared" si="906"/>
        <v>0</v>
      </c>
      <c r="AH328" s="12">
        <f t="shared" si="816"/>
        <v>9719692</v>
      </c>
      <c r="AI328" s="12">
        <f t="shared" si="817"/>
        <v>9719692</v>
      </c>
      <c r="AJ328" s="12">
        <f t="shared" si="818"/>
        <v>0</v>
      </c>
      <c r="AK328" s="12">
        <f t="shared" si="852"/>
        <v>0</v>
      </c>
      <c r="AL328" s="29">
        <f t="shared" ref="AL328:AO328" si="907">AL329+AL333+AL344</f>
        <v>0</v>
      </c>
      <c r="AM328" s="29">
        <f t="shared" si="907"/>
        <v>0</v>
      </c>
      <c r="AN328" s="29">
        <f t="shared" si="907"/>
        <v>0</v>
      </c>
      <c r="AO328" s="29">
        <f t="shared" si="907"/>
        <v>0</v>
      </c>
      <c r="AP328" s="12">
        <f t="shared" si="820"/>
        <v>9719692</v>
      </c>
      <c r="AQ328" s="12">
        <f t="shared" si="821"/>
        <v>9719692</v>
      </c>
      <c r="AR328" s="12">
        <f t="shared" si="822"/>
        <v>0</v>
      </c>
      <c r="AS328" s="12">
        <f t="shared" si="853"/>
        <v>0</v>
      </c>
      <c r="AT328" s="29">
        <f t="shared" ref="AT328:AW328" si="908">AT329+AT333+AT344</f>
        <v>1990900</v>
      </c>
      <c r="AU328" s="29">
        <f t="shared" si="908"/>
        <v>1990900</v>
      </c>
      <c r="AV328" s="29">
        <f t="shared" si="908"/>
        <v>0</v>
      </c>
      <c r="AW328" s="29">
        <f t="shared" si="908"/>
        <v>0</v>
      </c>
      <c r="AX328" s="12">
        <f t="shared" si="824"/>
        <v>11710592</v>
      </c>
      <c r="AY328" s="12">
        <f t="shared" si="825"/>
        <v>11710592</v>
      </c>
      <c r="AZ328" s="12">
        <f t="shared" si="826"/>
        <v>0</v>
      </c>
      <c r="BA328" s="12">
        <f t="shared" si="854"/>
        <v>0</v>
      </c>
      <c r="BB328" s="12">
        <f t="shared" si="758"/>
        <v>0</v>
      </c>
      <c r="BC328" s="12">
        <f t="shared" si="759"/>
        <v>0</v>
      </c>
      <c r="BD328" s="12">
        <v>0</v>
      </c>
      <c r="BE328" s="12">
        <v>0</v>
      </c>
    </row>
    <row r="329" spans="1:57" x14ac:dyDescent="0.25">
      <c r="A329" s="26" t="s">
        <v>139</v>
      </c>
      <c r="B329" s="27"/>
      <c r="C329" s="27"/>
      <c r="D329" s="27"/>
      <c r="E329" s="9">
        <v>852</v>
      </c>
      <c r="F329" s="28" t="s">
        <v>131</v>
      </c>
      <c r="G329" s="28" t="s">
        <v>63</v>
      </c>
      <c r="H329" s="28"/>
      <c r="I329" s="28"/>
      <c r="J329" s="29">
        <f t="shared" ref="J329:AW331" si="909">J330</f>
        <v>234000</v>
      </c>
      <c r="K329" s="29">
        <f t="shared" si="909"/>
        <v>234000</v>
      </c>
      <c r="L329" s="29">
        <f t="shared" si="909"/>
        <v>0</v>
      </c>
      <c r="M329" s="29">
        <f t="shared" si="909"/>
        <v>0</v>
      </c>
      <c r="N329" s="29">
        <f t="shared" si="909"/>
        <v>0</v>
      </c>
      <c r="O329" s="29">
        <f t="shared" si="909"/>
        <v>0</v>
      </c>
      <c r="P329" s="29">
        <f t="shared" si="909"/>
        <v>0</v>
      </c>
      <c r="Q329" s="29">
        <f t="shared" si="909"/>
        <v>0</v>
      </c>
      <c r="R329" s="12">
        <f t="shared" si="838"/>
        <v>234000</v>
      </c>
      <c r="S329" s="29">
        <f t="shared" si="909"/>
        <v>234000</v>
      </c>
      <c r="T329" s="29">
        <f t="shared" si="909"/>
        <v>0</v>
      </c>
      <c r="U329" s="29">
        <f t="shared" si="909"/>
        <v>0</v>
      </c>
      <c r="V329" s="29">
        <f t="shared" si="909"/>
        <v>0</v>
      </c>
      <c r="W329" s="29">
        <f t="shared" si="909"/>
        <v>0</v>
      </c>
      <c r="X329" s="29">
        <f t="shared" si="909"/>
        <v>0</v>
      </c>
      <c r="Y329" s="29">
        <f t="shared" si="909"/>
        <v>0</v>
      </c>
      <c r="Z329" s="12">
        <f t="shared" si="754"/>
        <v>234000</v>
      </c>
      <c r="AA329" s="12">
        <f t="shared" si="800"/>
        <v>234000</v>
      </c>
      <c r="AB329" s="12">
        <f t="shared" si="801"/>
        <v>0</v>
      </c>
      <c r="AC329" s="12">
        <f t="shared" si="802"/>
        <v>0</v>
      </c>
      <c r="AD329" s="29">
        <f t="shared" si="909"/>
        <v>0</v>
      </c>
      <c r="AE329" s="29">
        <f t="shared" si="909"/>
        <v>0</v>
      </c>
      <c r="AF329" s="29">
        <f t="shared" si="909"/>
        <v>0</v>
      </c>
      <c r="AG329" s="29">
        <f t="shared" si="909"/>
        <v>0</v>
      </c>
      <c r="AH329" s="12">
        <f t="shared" si="816"/>
        <v>234000</v>
      </c>
      <c r="AI329" s="12">
        <f t="shared" si="817"/>
        <v>234000</v>
      </c>
      <c r="AJ329" s="12">
        <f t="shared" si="818"/>
        <v>0</v>
      </c>
      <c r="AK329" s="12">
        <f t="shared" si="852"/>
        <v>0</v>
      </c>
      <c r="AL329" s="29">
        <f t="shared" si="909"/>
        <v>0</v>
      </c>
      <c r="AM329" s="29">
        <f t="shared" si="909"/>
        <v>0</v>
      </c>
      <c r="AN329" s="29">
        <f t="shared" si="909"/>
        <v>0</v>
      </c>
      <c r="AO329" s="29">
        <f t="shared" si="909"/>
        <v>0</v>
      </c>
      <c r="AP329" s="12">
        <f t="shared" si="820"/>
        <v>234000</v>
      </c>
      <c r="AQ329" s="12">
        <f t="shared" si="821"/>
        <v>234000</v>
      </c>
      <c r="AR329" s="12">
        <f t="shared" si="822"/>
        <v>0</v>
      </c>
      <c r="AS329" s="12">
        <f t="shared" si="853"/>
        <v>0</v>
      </c>
      <c r="AT329" s="29">
        <f t="shared" si="909"/>
        <v>-129000</v>
      </c>
      <c r="AU329" s="29">
        <f t="shared" si="909"/>
        <v>-129000</v>
      </c>
      <c r="AV329" s="29">
        <f t="shared" si="909"/>
        <v>0</v>
      </c>
      <c r="AW329" s="29">
        <f t="shared" si="909"/>
        <v>0</v>
      </c>
      <c r="AX329" s="12">
        <f t="shared" si="824"/>
        <v>105000</v>
      </c>
      <c r="AY329" s="12">
        <f t="shared" si="825"/>
        <v>105000</v>
      </c>
      <c r="AZ329" s="12">
        <f t="shared" si="826"/>
        <v>0</v>
      </c>
      <c r="BA329" s="12">
        <f t="shared" si="854"/>
        <v>0</v>
      </c>
      <c r="BB329" s="12">
        <f t="shared" si="758"/>
        <v>0</v>
      </c>
      <c r="BC329" s="12">
        <f t="shared" si="759"/>
        <v>0</v>
      </c>
      <c r="BD329" s="12">
        <v>0</v>
      </c>
      <c r="BE329" s="12">
        <v>0</v>
      </c>
    </row>
    <row r="330" spans="1:57" ht="63" x14ac:dyDescent="0.25">
      <c r="A330" s="31" t="s">
        <v>193</v>
      </c>
      <c r="B330" s="27"/>
      <c r="C330" s="27"/>
      <c r="D330" s="27"/>
      <c r="E330" s="9">
        <v>852</v>
      </c>
      <c r="F330" s="11" t="s">
        <v>131</v>
      </c>
      <c r="G330" s="11" t="s">
        <v>63</v>
      </c>
      <c r="H330" s="11" t="s">
        <v>194</v>
      </c>
      <c r="I330" s="28"/>
      <c r="J330" s="12">
        <f t="shared" si="909"/>
        <v>234000</v>
      </c>
      <c r="K330" s="12">
        <f t="shared" si="909"/>
        <v>234000</v>
      </c>
      <c r="L330" s="12">
        <f t="shared" si="909"/>
        <v>0</v>
      </c>
      <c r="M330" s="12">
        <f t="shared" si="909"/>
        <v>0</v>
      </c>
      <c r="N330" s="12">
        <f t="shared" si="909"/>
        <v>0</v>
      </c>
      <c r="O330" s="12">
        <f t="shared" si="909"/>
        <v>0</v>
      </c>
      <c r="P330" s="12">
        <f t="shared" si="909"/>
        <v>0</v>
      </c>
      <c r="Q330" s="12">
        <f t="shared" si="909"/>
        <v>0</v>
      </c>
      <c r="R330" s="12">
        <f t="shared" si="838"/>
        <v>234000</v>
      </c>
      <c r="S330" s="12">
        <f t="shared" si="909"/>
        <v>234000</v>
      </c>
      <c r="T330" s="12">
        <f t="shared" si="909"/>
        <v>0</v>
      </c>
      <c r="U330" s="12">
        <f t="shared" si="909"/>
        <v>0</v>
      </c>
      <c r="V330" s="12">
        <f t="shared" si="909"/>
        <v>0</v>
      </c>
      <c r="W330" s="12">
        <f t="shared" si="909"/>
        <v>0</v>
      </c>
      <c r="X330" s="12">
        <f t="shared" si="909"/>
        <v>0</v>
      </c>
      <c r="Y330" s="12">
        <f t="shared" si="909"/>
        <v>0</v>
      </c>
      <c r="Z330" s="12">
        <f t="shared" si="754"/>
        <v>234000</v>
      </c>
      <c r="AA330" s="12">
        <f t="shared" si="800"/>
        <v>234000</v>
      </c>
      <c r="AB330" s="12">
        <f t="shared" si="801"/>
        <v>0</v>
      </c>
      <c r="AC330" s="12">
        <f t="shared" si="802"/>
        <v>0</v>
      </c>
      <c r="AD330" s="12">
        <f t="shared" si="909"/>
        <v>0</v>
      </c>
      <c r="AE330" s="12">
        <f t="shared" si="909"/>
        <v>0</v>
      </c>
      <c r="AF330" s="12">
        <f t="shared" si="909"/>
        <v>0</v>
      </c>
      <c r="AG330" s="12">
        <f t="shared" si="909"/>
        <v>0</v>
      </c>
      <c r="AH330" s="12">
        <f t="shared" si="816"/>
        <v>234000</v>
      </c>
      <c r="AI330" s="12">
        <f t="shared" si="817"/>
        <v>234000</v>
      </c>
      <c r="AJ330" s="12">
        <f t="shared" si="818"/>
        <v>0</v>
      </c>
      <c r="AK330" s="12">
        <f t="shared" si="852"/>
        <v>0</v>
      </c>
      <c r="AL330" s="12">
        <f t="shared" si="909"/>
        <v>0</v>
      </c>
      <c r="AM330" s="12">
        <f t="shared" si="909"/>
        <v>0</v>
      </c>
      <c r="AN330" s="12">
        <f t="shared" si="909"/>
        <v>0</v>
      </c>
      <c r="AO330" s="12">
        <f t="shared" si="909"/>
        <v>0</v>
      </c>
      <c r="AP330" s="12">
        <f t="shared" si="820"/>
        <v>234000</v>
      </c>
      <c r="AQ330" s="12">
        <f t="shared" si="821"/>
        <v>234000</v>
      </c>
      <c r="AR330" s="12">
        <f t="shared" si="822"/>
        <v>0</v>
      </c>
      <c r="AS330" s="12">
        <f t="shared" si="853"/>
        <v>0</v>
      </c>
      <c r="AT330" s="12">
        <f t="shared" si="909"/>
        <v>-129000</v>
      </c>
      <c r="AU330" s="12">
        <f t="shared" si="909"/>
        <v>-129000</v>
      </c>
      <c r="AV330" s="12">
        <f t="shared" si="909"/>
        <v>0</v>
      </c>
      <c r="AW330" s="12">
        <f t="shared" si="909"/>
        <v>0</v>
      </c>
      <c r="AX330" s="12">
        <f t="shared" si="824"/>
        <v>105000</v>
      </c>
      <c r="AY330" s="12">
        <f t="shared" si="825"/>
        <v>105000</v>
      </c>
      <c r="AZ330" s="12">
        <f t="shared" si="826"/>
        <v>0</v>
      </c>
      <c r="BA330" s="12">
        <f t="shared" si="854"/>
        <v>0</v>
      </c>
      <c r="BB330" s="12">
        <f t="shared" ref="BB330:BB393" si="910">AX330-AY330-AZ330-BA330</f>
        <v>0</v>
      </c>
      <c r="BC330" s="12">
        <f t="shared" ref="BC330:BC339" si="911">AT330-AU330-AV330-AW330</f>
        <v>0</v>
      </c>
      <c r="BD330" s="12">
        <v>0</v>
      </c>
      <c r="BE330" s="12">
        <v>0</v>
      </c>
    </row>
    <row r="331" spans="1:57" ht="31.5" x14ac:dyDescent="0.25">
      <c r="A331" s="4" t="s">
        <v>135</v>
      </c>
      <c r="B331" s="4"/>
      <c r="C331" s="4"/>
      <c r="D331" s="4"/>
      <c r="E331" s="9">
        <v>852</v>
      </c>
      <c r="F331" s="11" t="s">
        <v>131</v>
      </c>
      <c r="G331" s="11" t="s">
        <v>63</v>
      </c>
      <c r="H331" s="11" t="s">
        <v>194</v>
      </c>
      <c r="I331" s="11" t="s">
        <v>136</v>
      </c>
      <c r="J331" s="12">
        <f t="shared" si="909"/>
        <v>234000</v>
      </c>
      <c r="K331" s="12">
        <f t="shared" si="909"/>
        <v>234000</v>
      </c>
      <c r="L331" s="12">
        <f t="shared" si="909"/>
        <v>0</v>
      </c>
      <c r="M331" s="12">
        <f t="shared" si="909"/>
        <v>0</v>
      </c>
      <c r="N331" s="12">
        <f t="shared" si="909"/>
        <v>0</v>
      </c>
      <c r="O331" s="12">
        <f t="shared" si="909"/>
        <v>0</v>
      </c>
      <c r="P331" s="12">
        <f t="shared" si="909"/>
        <v>0</v>
      </c>
      <c r="Q331" s="12">
        <f t="shared" si="909"/>
        <v>0</v>
      </c>
      <c r="R331" s="12">
        <f t="shared" si="838"/>
        <v>234000</v>
      </c>
      <c r="S331" s="12">
        <f t="shared" si="909"/>
        <v>234000</v>
      </c>
      <c r="T331" s="12">
        <f t="shared" si="909"/>
        <v>0</v>
      </c>
      <c r="U331" s="12">
        <f t="shared" si="909"/>
        <v>0</v>
      </c>
      <c r="V331" s="12">
        <f t="shared" si="909"/>
        <v>0</v>
      </c>
      <c r="W331" s="12">
        <f t="shared" si="909"/>
        <v>0</v>
      </c>
      <c r="X331" s="12">
        <f t="shared" si="909"/>
        <v>0</v>
      </c>
      <c r="Y331" s="12">
        <f t="shared" si="909"/>
        <v>0</v>
      </c>
      <c r="Z331" s="12">
        <f t="shared" si="754"/>
        <v>234000</v>
      </c>
      <c r="AA331" s="12">
        <f t="shared" si="800"/>
        <v>234000</v>
      </c>
      <c r="AB331" s="12">
        <f t="shared" si="801"/>
        <v>0</v>
      </c>
      <c r="AC331" s="12">
        <f t="shared" si="802"/>
        <v>0</v>
      </c>
      <c r="AD331" s="12">
        <f t="shared" si="909"/>
        <v>0</v>
      </c>
      <c r="AE331" s="12">
        <f t="shared" si="909"/>
        <v>0</v>
      </c>
      <c r="AF331" s="12">
        <f t="shared" si="909"/>
        <v>0</v>
      </c>
      <c r="AG331" s="12">
        <f t="shared" si="909"/>
        <v>0</v>
      </c>
      <c r="AH331" s="12">
        <f t="shared" si="816"/>
        <v>234000</v>
      </c>
      <c r="AI331" s="12">
        <f t="shared" si="817"/>
        <v>234000</v>
      </c>
      <c r="AJ331" s="12">
        <f t="shared" si="818"/>
        <v>0</v>
      </c>
      <c r="AK331" s="12">
        <f t="shared" si="852"/>
        <v>0</v>
      </c>
      <c r="AL331" s="12">
        <f t="shared" si="909"/>
        <v>0</v>
      </c>
      <c r="AM331" s="12">
        <f t="shared" si="909"/>
        <v>0</v>
      </c>
      <c r="AN331" s="12">
        <f t="shared" si="909"/>
        <v>0</v>
      </c>
      <c r="AO331" s="12">
        <f t="shared" si="909"/>
        <v>0</v>
      </c>
      <c r="AP331" s="12">
        <f t="shared" si="820"/>
        <v>234000</v>
      </c>
      <c r="AQ331" s="12">
        <f t="shared" si="821"/>
        <v>234000</v>
      </c>
      <c r="AR331" s="12">
        <f t="shared" si="822"/>
        <v>0</v>
      </c>
      <c r="AS331" s="12">
        <f t="shared" si="853"/>
        <v>0</v>
      </c>
      <c r="AT331" s="12">
        <f t="shared" si="909"/>
        <v>-129000</v>
      </c>
      <c r="AU331" s="12">
        <f t="shared" si="909"/>
        <v>-129000</v>
      </c>
      <c r="AV331" s="12">
        <f t="shared" si="909"/>
        <v>0</v>
      </c>
      <c r="AW331" s="12">
        <f t="shared" si="909"/>
        <v>0</v>
      </c>
      <c r="AX331" s="12">
        <f t="shared" si="824"/>
        <v>105000</v>
      </c>
      <c r="AY331" s="12">
        <f t="shared" si="825"/>
        <v>105000</v>
      </c>
      <c r="AZ331" s="12">
        <f t="shared" si="826"/>
        <v>0</v>
      </c>
      <c r="BA331" s="12">
        <f t="shared" si="854"/>
        <v>0</v>
      </c>
      <c r="BB331" s="12">
        <f t="shared" si="910"/>
        <v>0</v>
      </c>
      <c r="BC331" s="12">
        <f t="shared" si="911"/>
        <v>0</v>
      </c>
      <c r="BD331" s="12">
        <v>0</v>
      </c>
      <c r="BE331" s="12">
        <v>0</v>
      </c>
    </row>
    <row r="332" spans="1:57" ht="32.25" customHeight="1" x14ac:dyDescent="0.25">
      <c r="A332" s="4" t="s">
        <v>192</v>
      </c>
      <c r="B332" s="4"/>
      <c r="C332" s="4"/>
      <c r="D332" s="4"/>
      <c r="E332" s="9">
        <v>852</v>
      </c>
      <c r="F332" s="11" t="s">
        <v>131</v>
      </c>
      <c r="G332" s="11" t="s">
        <v>63</v>
      </c>
      <c r="H332" s="11" t="s">
        <v>194</v>
      </c>
      <c r="I332" s="11" t="s">
        <v>138</v>
      </c>
      <c r="J332" s="12">
        <v>234000</v>
      </c>
      <c r="K332" s="12">
        <f>J332</f>
        <v>234000</v>
      </c>
      <c r="L332" s="12"/>
      <c r="M332" s="12"/>
      <c r="N332" s="12"/>
      <c r="O332" s="12">
        <f>N332</f>
        <v>0</v>
      </c>
      <c r="P332" s="12"/>
      <c r="Q332" s="12"/>
      <c r="R332" s="12">
        <f t="shared" si="838"/>
        <v>234000</v>
      </c>
      <c r="S332" s="12">
        <f>R332</f>
        <v>234000</v>
      </c>
      <c r="T332" s="12"/>
      <c r="U332" s="12"/>
      <c r="V332" s="12"/>
      <c r="W332" s="12">
        <f>V332</f>
        <v>0</v>
      </c>
      <c r="X332" s="12"/>
      <c r="Y332" s="12"/>
      <c r="Z332" s="12">
        <f t="shared" si="754"/>
        <v>234000</v>
      </c>
      <c r="AA332" s="12">
        <f t="shared" si="800"/>
        <v>234000</v>
      </c>
      <c r="AB332" s="12">
        <f t="shared" si="801"/>
        <v>0</v>
      </c>
      <c r="AC332" s="12">
        <f t="shared" si="802"/>
        <v>0</v>
      </c>
      <c r="AD332" s="12"/>
      <c r="AE332" s="12">
        <f>AD332</f>
        <v>0</v>
      </c>
      <c r="AF332" s="12"/>
      <c r="AG332" s="12"/>
      <c r="AH332" s="12">
        <f t="shared" si="816"/>
        <v>234000</v>
      </c>
      <c r="AI332" s="12">
        <f t="shared" si="817"/>
        <v>234000</v>
      </c>
      <c r="AJ332" s="12">
        <f t="shared" si="818"/>
        <v>0</v>
      </c>
      <c r="AK332" s="12">
        <f t="shared" si="852"/>
        <v>0</v>
      </c>
      <c r="AL332" s="12"/>
      <c r="AM332" s="12">
        <f>AL332</f>
        <v>0</v>
      </c>
      <c r="AN332" s="12"/>
      <c r="AO332" s="12"/>
      <c r="AP332" s="12">
        <f t="shared" si="820"/>
        <v>234000</v>
      </c>
      <c r="AQ332" s="12">
        <f t="shared" si="821"/>
        <v>234000</v>
      </c>
      <c r="AR332" s="12">
        <f t="shared" si="822"/>
        <v>0</v>
      </c>
      <c r="AS332" s="12">
        <f t="shared" si="853"/>
        <v>0</v>
      </c>
      <c r="AT332" s="12">
        <v>-129000</v>
      </c>
      <c r="AU332" s="12">
        <f>AT332</f>
        <v>-129000</v>
      </c>
      <c r="AV332" s="12"/>
      <c r="AW332" s="12"/>
      <c r="AX332" s="12">
        <f t="shared" si="824"/>
        <v>105000</v>
      </c>
      <c r="AY332" s="12">
        <f t="shared" si="825"/>
        <v>105000</v>
      </c>
      <c r="AZ332" s="12">
        <f t="shared" si="826"/>
        <v>0</v>
      </c>
      <c r="BA332" s="12">
        <f t="shared" si="854"/>
        <v>0</v>
      </c>
      <c r="BB332" s="12">
        <f t="shared" si="910"/>
        <v>0</v>
      </c>
      <c r="BC332" s="12">
        <f t="shared" si="911"/>
        <v>0</v>
      </c>
      <c r="BD332" s="12">
        <v>0</v>
      </c>
      <c r="BE332" s="12">
        <v>0</v>
      </c>
    </row>
    <row r="333" spans="1:57" x14ac:dyDescent="0.25">
      <c r="A333" s="26" t="s">
        <v>142</v>
      </c>
      <c r="B333" s="27"/>
      <c r="C333" s="27"/>
      <c r="D333" s="27"/>
      <c r="E333" s="9">
        <v>852</v>
      </c>
      <c r="F333" s="28" t="s">
        <v>131</v>
      </c>
      <c r="G333" s="28" t="s">
        <v>18</v>
      </c>
      <c r="H333" s="28"/>
      <c r="I333" s="28"/>
      <c r="J333" s="29">
        <f t="shared" ref="J333:M333" si="912">J334+J337+J341</f>
        <v>9109081.2100000009</v>
      </c>
      <c r="K333" s="29">
        <f t="shared" si="912"/>
        <v>9109081.2100000009</v>
      </c>
      <c r="L333" s="29">
        <f t="shared" si="912"/>
        <v>0</v>
      </c>
      <c r="M333" s="29">
        <f t="shared" si="912"/>
        <v>0</v>
      </c>
      <c r="N333" s="29">
        <f t="shared" ref="N333:U333" si="913">N334+N337+N341</f>
        <v>0</v>
      </c>
      <c r="O333" s="29">
        <f t="shared" si="913"/>
        <v>0</v>
      </c>
      <c r="P333" s="29">
        <f t="shared" si="913"/>
        <v>0</v>
      </c>
      <c r="Q333" s="29">
        <f t="shared" si="913"/>
        <v>0</v>
      </c>
      <c r="R333" s="12">
        <f t="shared" si="838"/>
        <v>9109081.2100000009</v>
      </c>
      <c r="S333" s="29">
        <f t="shared" si="913"/>
        <v>9109081.2100000009</v>
      </c>
      <c r="T333" s="29">
        <f t="shared" si="913"/>
        <v>0</v>
      </c>
      <c r="U333" s="29">
        <f t="shared" si="913"/>
        <v>0</v>
      </c>
      <c r="V333" s="29">
        <f t="shared" ref="V333:Y333" si="914">V334+V337+V341</f>
        <v>-262621.21000000002</v>
      </c>
      <c r="W333" s="29">
        <f t="shared" si="914"/>
        <v>-262621.21000000002</v>
      </c>
      <c r="X333" s="29">
        <f t="shared" si="914"/>
        <v>0</v>
      </c>
      <c r="Y333" s="29">
        <f t="shared" si="914"/>
        <v>0</v>
      </c>
      <c r="Z333" s="12">
        <f t="shared" si="754"/>
        <v>8846460</v>
      </c>
      <c r="AA333" s="12">
        <f t="shared" si="800"/>
        <v>8846460</v>
      </c>
      <c r="AB333" s="12">
        <f t="shared" si="801"/>
        <v>0</v>
      </c>
      <c r="AC333" s="12">
        <f t="shared" si="802"/>
        <v>0</v>
      </c>
      <c r="AD333" s="29">
        <f t="shared" ref="AD333:AG333" si="915">AD334+AD337+AD341</f>
        <v>0</v>
      </c>
      <c r="AE333" s="29">
        <f t="shared" si="915"/>
        <v>0</v>
      </c>
      <c r="AF333" s="29">
        <f t="shared" si="915"/>
        <v>0</v>
      </c>
      <c r="AG333" s="29">
        <f t="shared" si="915"/>
        <v>0</v>
      </c>
      <c r="AH333" s="12">
        <f t="shared" si="816"/>
        <v>8846460</v>
      </c>
      <c r="AI333" s="12">
        <f t="shared" si="817"/>
        <v>8846460</v>
      </c>
      <c r="AJ333" s="12">
        <f t="shared" si="818"/>
        <v>0</v>
      </c>
      <c r="AK333" s="12">
        <f t="shared" si="852"/>
        <v>0</v>
      </c>
      <c r="AL333" s="29">
        <f t="shared" ref="AL333:AO333" si="916">AL334+AL337+AL341</f>
        <v>0</v>
      </c>
      <c r="AM333" s="29">
        <f t="shared" si="916"/>
        <v>0</v>
      </c>
      <c r="AN333" s="29">
        <f t="shared" si="916"/>
        <v>0</v>
      </c>
      <c r="AO333" s="29">
        <f t="shared" si="916"/>
        <v>0</v>
      </c>
      <c r="AP333" s="12">
        <f t="shared" si="820"/>
        <v>8846460</v>
      </c>
      <c r="AQ333" s="12">
        <f t="shared" si="821"/>
        <v>8846460</v>
      </c>
      <c r="AR333" s="12">
        <f t="shared" si="822"/>
        <v>0</v>
      </c>
      <c r="AS333" s="12">
        <f t="shared" si="853"/>
        <v>0</v>
      </c>
      <c r="AT333" s="29">
        <f t="shared" ref="AT333:AW333" si="917">AT334+AT337+AT341</f>
        <v>2119900</v>
      </c>
      <c r="AU333" s="29">
        <f t="shared" si="917"/>
        <v>2119900</v>
      </c>
      <c r="AV333" s="29">
        <f t="shared" si="917"/>
        <v>0</v>
      </c>
      <c r="AW333" s="29">
        <f t="shared" si="917"/>
        <v>0</v>
      </c>
      <c r="AX333" s="12">
        <f t="shared" si="824"/>
        <v>10966360</v>
      </c>
      <c r="AY333" s="12">
        <f t="shared" si="825"/>
        <v>10966360</v>
      </c>
      <c r="AZ333" s="12">
        <f t="shared" si="826"/>
        <v>0</v>
      </c>
      <c r="BA333" s="12">
        <f t="shared" si="854"/>
        <v>0</v>
      </c>
      <c r="BB333" s="12">
        <f t="shared" si="910"/>
        <v>0</v>
      </c>
      <c r="BC333" s="12">
        <f t="shared" si="911"/>
        <v>0</v>
      </c>
      <c r="BD333" s="12">
        <v>0</v>
      </c>
      <c r="BE333" s="12">
        <v>0</v>
      </c>
    </row>
    <row r="334" spans="1:57" ht="78.75" x14ac:dyDescent="0.25">
      <c r="A334" s="31" t="s">
        <v>195</v>
      </c>
      <c r="B334" s="27"/>
      <c r="C334" s="27"/>
      <c r="D334" s="27"/>
      <c r="E334" s="9">
        <v>852</v>
      </c>
      <c r="F334" s="11" t="s">
        <v>131</v>
      </c>
      <c r="G334" s="11" t="s">
        <v>18</v>
      </c>
      <c r="H334" s="11" t="s">
        <v>196</v>
      </c>
      <c r="I334" s="28"/>
      <c r="J334" s="12">
        <f t="shared" ref="J334:AW335" si="918">J335</f>
        <v>927629</v>
      </c>
      <c r="K334" s="12">
        <f t="shared" si="918"/>
        <v>927629</v>
      </c>
      <c r="L334" s="12">
        <f t="shared" si="918"/>
        <v>0</v>
      </c>
      <c r="M334" s="12">
        <f t="shared" si="918"/>
        <v>0</v>
      </c>
      <c r="N334" s="12">
        <f t="shared" si="918"/>
        <v>0</v>
      </c>
      <c r="O334" s="12">
        <f t="shared" si="918"/>
        <v>0</v>
      </c>
      <c r="P334" s="12">
        <f t="shared" si="918"/>
        <v>0</v>
      </c>
      <c r="Q334" s="12">
        <f t="shared" si="918"/>
        <v>0</v>
      </c>
      <c r="R334" s="12">
        <f t="shared" si="838"/>
        <v>927629</v>
      </c>
      <c r="S334" s="12">
        <f t="shared" si="918"/>
        <v>927629</v>
      </c>
      <c r="T334" s="12">
        <f t="shared" si="918"/>
        <v>0</v>
      </c>
      <c r="U334" s="12">
        <f t="shared" si="918"/>
        <v>0</v>
      </c>
      <c r="V334" s="12">
        <f t="shared" si="918"/>
        <v>0</v>
      </c>
      <c r="W334" s="12">
        <f t="shared" si="918"/>
        <v>0</v>
      </c>
      <c r="X334" s="12">
        <f t="shared" si="918"/>
        <v>0</v>
      </c>
      <c r="Y334" s="12">
        <f t="shared" si="918"/>
        <v>0</v>
      </c>
      <c r="Z334" s="12">
        <f t="shared" si="754"/>
        <v>927629</v>
      </c>
      <c r="AA334" s="12">
        <f t="shared" si="800"/>
        <v>927629</v>
      </c>
      <c r="AB334" s="12">
        <f t="shared" si="801"/>
        <v>0</v>
      </c>
      <c r="AC334" s="12">
        <f t="shared" si="802"/>
        <v>0</v>
      </c>
      <c r="AD334" s="12">
        <f t="shared" si="918"/>
        <v>0</v>
      </c>
      <c r="AE334" s="12">
        <f t="shared" si="918"/>
        <v>0</v>
      </c>
      <c r="AF334" s="12">
        <f t="shared" si="918"/>
        <v>0</v>
      </c>
      <c r="AG334" s="12">
        <f t="shared" si="918"/>
        <v>0</v>
      </c>
      <c r="AH334" s="12">
        <f t="shared" si="816"/>
        <v>927629</v>
      </c>
      <c r="AI334" s="12">
        <f t="shared" si="817"/>
        <v>927629</v>
      </c>
      <c r="AJ334" s="12">
        <f t="shared" si="818"/>
        <v>0</v>
      </c>
      <c r="AK334" s="12">
        <f t="shared" si="852"/>
        <v>0</v>
      </c>
      <c r="AL334" s="12">
        <f t="shared" si="918"/>
        <v>0</v>
      </c>
      <c r="AM334" s="12">
        <f t="shared" si="918"/>
        <v>0</v>
      </c>
      <c r="AN334" s="12">
        <f t="shared" si="918"/>
        <v>0</v>
      </c>
      <c r="AO334" s="12">
        <f t="shared" si="918"/>
        <v>0</v>
      </c>
      <c r="AP334" s="12">
        <f t="shared" si="820"/>
        <v>927629</v>
      </c>
      <c r="AQ334" s="12">
        <f t="shared" si="821"/>
        <v>927629</v>
      </c>
      <c r="AR334" s="12">
        <f t="shared" si="822"/>
        <v>0</v>
      </c>
      <c r="AS334" s="12">
        <f t="shared" si="853"/>
        <v>0</v>
      </c>
      <c r="AT334" s="12">
        <f t="shared" si="918"/>
        <v>287000</v>
      </c>
      <c r="AU334" s="12">
        <f t="shared" si="918"/>
        <v>287000</v>
      </c>
      <c r="AV334" s="12">
        <f t="shared" si="918"/>
        <v>0</v>
      </c>
      <c r="AW334" s="12">
        <f t="shared" si="918"/>
        <v>0</v>
      </c>
      <c r="AX334" s="12">
        <f t="shared" si="824"/>
        <v>1214629</v>
      </c>
      <c r="AY334" s="12">
        <f t="shared" si="825"/>
        <v>1214629</v>
      </c>
      <c r="AZ334" s="12">
        <f t="shared" si="826"/>
        <v>0</v>
      </c>
      <c r="BA334" s="12">
        <f t="shared" si="854"/>
        <v>0</v>
      </c>
      <c r="BB334" s="12">
        <f t="shared" si="910"/>
        <v>0</v>
      </c>
      <c r="BC334" s="12">
        <f t="shared" si="911"/>
        <v>0</v>
      </c>
      <c r="BD334" s="12">
        <v>0</v>
      </c>
      <c r="BE334" s="12">
        <v>0</v>
      </c>
    </row>
    <row r="335" spans="1:57" ht="31.5" x14ac:dyDescent="0.25">
      <c r="A335" s="4" t="s">
        <v>135</v>
      </c>
      <c r="B335" s="4"/>
      <c r="C335" s="4"/>
      <c r="D335" s="4"/>
      <c r="E335" s="9">
        <v>852</v>
      </c>
      <c r="F335" s="11" t="s">
        <v>131</v>
      </c>
      <c r="G335" s="11" t="s">
        <v>18</v>
      </c>
      <c r="H335" s="11" t="s">
        <v>196</v>
      </c>
      <c r="I335" s="11" t="s">
        <v>136</v>
      </c>
      <c r="J335" s="12">
        <f t="shared" si="918"/>
        <v>927629</v>
      </c>
      <c r="K335" s="12">
        <f t="shared" si="918"/>
        <v>927629</v>
      </c>
      <c r="L335" s="12">
        <f t="shared" si="918"/>
        <v>0</v>
      </c>
      <c r="M335" s="12">
        <f t="shared" si="918"/>
        <v>0</v>
      </c>
      <c r="N335" s="12">
        <f t="shared" si="918"/>
        <v>0</v>
      </c>
      <c r="O335" s="12">
        <f t="shared" si="918"/>
        <v>0</v>
      </c>
      <c r="P335" s="12">
        <f t="shared" si="918"/>
        <v>0</v>
      </c>
      <c r="Q335" s="12">
        <f t="shared" si="918"/>
        <v>0</v>
      </c>
      <c r="R335" s="12">
        <f t="shared" si="838"/>
        <v>927629</v>
      </c>
      <c r="S335" s="12">
        <f t="shared" si="918"/>
        <v>927629</v>
      </c>
      <c r="T335" s="12">
        <f t="shared" si="918"/>
        <v>0</v>
      </c>
      <c r="U335" s="12">
        <f t="shared" si="918"/>
        <v>0</v>
      </c>
      <c r="V335" s="12">
        <f t="shared" si="918"/>
        <v>0</v>
      </c>
      <c r="W335" s="12">
        <f t="shared" si="918"/>
        <v>0</v>
      </c>
      <c r="X335" s="12">
        <f t="shared" si="918"/>
        <v>0</v>
      </c>
      <c r="Y335" s="12">
        <f t="shared" si="918"/>
        <v>0</v>
      </c>
      <c r="Z335" s="12">
        <f t="shared" ref="Z335:Z401" si="919">R335+V335</f>
        <v>927629</v>
      </c>
      <c r="AA335" s="12">
        <f t="shared" si="800"/>
        <v>927629</v>
      </c>
      <c r="AB335" s="12">
        <f t="shared" si="801"/>
        <v>0</v>
      </c>
      <c r="AC335" s="12">
        <f t="shared" si="802"/>
        <v>0</v>
      </c>
      <c r="AD335" s="12">
        <f t="shared" si="918"/>
        <v>0</v>
      </c>
      <c r="AE335" s="12">
        <f t="shared" si="918"/>
        <v>0</v>
      </c>
      <c r="AF335" s="12">
        <f t="shared" si="918"/>
        <v>0</v>
      </c>
      <c r="AG335" s="12">
        <f t="shared" si="918"/>
        <v>0</v>
      </c>
      <c r="AH335" s="12">
        <f t="shared" si="816"/>
        <v>927629</v>
      </c>
      <c r="AI335" s="12">
        <f t="shared" si="817"/>
        <v>927629</v>
      </c>
      <c r="AJ335" s="12">
        <f t="shared" si="818"/>
        <v>0</v>
      </c>
      <c r="AK335" s="12">
        <f t="shared" si="852"/>
        <v>0</v>
      </c>
      <c r="AL335" s="12">
        <f t="shared" si="918"/>
        <v>0</v>
      </c>
      <c r="AM335" s="12">
        <f t="shared" si="918"/>
        <v>0</v>
      </c>
      <c r="AN335" s="12">
        <f t="shared" si="918"/>
        <v>0</v>
      </c>
      <c r="AO335" s="12">
        <f t="shared" si="918"/>
        <v>0</v>
      </c>
      <c r="AP335" s="12">
        <f t="shared" si="820"/>
        <v>927629</v>
      </c>
      <c r="AQ335" s="12">
        <f t="shared" si="821"/>
        <v>927629</v>
      </c>
      <c r="AR335" s="12">
        <f t="shared" si="822"/>
        <v>0</v>
      </c>
      <c r="AS335" s="12">
        <f t="shared" si="853"/>
        <v>0</v>
      </c>
      <c r="AT335" s="12">
        <f t="shared" si="918"/>
        <v>287000</v>
      </c>
      <c r="AU335" s="12">
        <f t="shared" si="918"/>
        <v>287000</v>
      </c>
      <c r="AV335" s="12">
        <f t="shared" si="918"/>
        <v>0</v>
      </c>
      <c r="AW335" s="12">
        <f t="shared" si="918"/>
        <v>0</v>
      </c>
      <c r="AX335" s="12">
        <f t="shared" si="824"/>
        <v>1214629</v>
      </c>
      <c r="AY335" s="12">
        <f t="shared" si="825"/>
        <v>1214629</v>
      </c>
      <c r="AZ335" s="12">
        <f t="shared" si="826"/>
        <v>0</v>
      </c>
      <c r="BA335" s="12">
        <f t="shared" si="854"/>
        <v>0</v>
      </c>
      <c r="BB335" s="12">
        <f t="shared" si="910"/>
        <v>0</v>
      </c>
      <c r="BC335" s="12">
        <f t="shared" si="911"/>
        <v>0</v>
      </c>
      <c r="BD335" s="12">
        <v>0</v>
      </c>
      <c r="BE335" s="12">
        <v>0</v>
      </c>
    </row>
    <row r="336" spans="1:57" ht="33.75" customHeight="1" x14ac:dyDescent="0.25">
      <c r="A336" s="4" t="s">
        <v>192</v>
      </c>
      <c r="B336" s="4"/>
      <c r="C336" s="4"/>
      <c r="D336" s="4"/>
      <c r="E336" s="9">
        <v>852</v>
      </c>
      <c r="F336" s="11" t="s">
        <v>131</v>
      </c>
      <c r="G336" s="11" t="s">
        <v>18</v>
      </c>
      <c r="H336" s="11" t="s">
        <v>196</v>
      </c>
      <c r="I336" s="11" t="s">
        <v>138</v>
      </c>
      <c r="J336" s="12">
        <v>927629</v>
      </c>
      <c r="K336" s="12">
        <f>J336</f>
        <v>927629</v>
      </c>
      <c r="L336" s="12"/>
      <c r="M336" s="12"/>
      <c r="N336" s="12"/>
      <c r="O336" s="12">
        <f>N336</f>
        <v>0</v>
      </c>
      <c r="P336" s="12"/>
      <c r="Q336" s="12"/>
      <c r="R336" s="12">
        <f t="shared" si="838"/>
        <v>927629</v>
      </c>
      <c r="S336" s="12">
        <f>R336</f>
        <v>927629</v>
      </c>
      <c r="T336" s="12"/>
      <c r="U336" s="12"/>
      <c r="V336" s="12"/>
      <c r="W336" s="12">
        <f>V336</f>
        <v>0</v>
      </c>
      <c r="X336" s="12"/>
      <c r="Y336" s="12"/>
      <c r="Z336" s="12">
        <f t="shared" si="919"/>
        <v>927629</v>
      </c>
      <c r="AA336" s="12">
        <f t="shared" si="800"/>
        <v>927629</v>
      </c>
      <c r="AB336" s="12">
        <f t="shared" si="801"/>
        <v>0</v>
      </c>
      <c r="AC336" s="12">
        <f t="shared" si="802"/>
        <v>0</v>
      </c>
      <c r="AD336" s="12"/>
      <c r="AE336" s="12">
        <f>AD336</f>
        <v>0</v>
      </c>
      <c r="AF336" s="12"/>
      <c r="AG336" s="12"/>
      <c r="AH336" s="12">
        <f t="shared" si="816"/>
        <v>927629</v>
      </c>
      <c r="AI336" s="12">
        <f t="shared" si="817"/>
        <v>927629</v>
      </c>
      <c r="AJ336" s="12">
        <f t="shared" si="818"/>
        <v>0</v>
      </c>
      <c r="AK336" s="12">
        <f t="shared" si="852"/>
        <v>0</v>
      </c>
      <c r="AL336" s="12"/>
      <c r="AM336" s="12">
        <f>AL336</f>
        <v>0</v>
      </c>
      <c r="AN336" s="12"/>
      <c r="AO336" s="12"/>
      <c r="AP336" s="12">
        <f t="shared" si="820"/>
        <v>927629</v>
      </c>
      <c r="AQ336" s="12">
        <f t="shared" si="821"/>
        <v>927629</v>
      </c>
      <c r="AR336" s="12">
        <f t="shared" si="822"/>
        <v>0</v>
      </c>
      <c r="AS336" s="12">
        <f t="shared" si="853"/>
        <v>0</v>
      </c>
      <c r="AT336" s="12">
        <v>287000</v>
      </c>
      <c r="AU336" s="12">
        <f>AT336</f>
        <v>287000</v>
      </c>
      <c r="AV336" s="12"/>
      <c r="AW336" s="12"/>
      <c r="AX336" s="12">
        <f t="shared" si="824"/>
        <v>1214629</v>
      </c>
      <c r="AY336" s="12">
        <f t="shared" si="825"/>
        <v>1214629</v>
      </c>
      <c r="AZ336" s="12">
        <f t="shared" si="826"/>
        <v>0</v>
      </c>
      <c r="BA336" s="12">
        <f t="shared" si="854"/>
        <v>0</v>
      </c>
      <c r="BB336" s="12">
        <f t="shared" si="910"/>
        <v>0</v>
      </c>
      <c r="BC336" s="12">
        <f t="shared" si="911"/>
        <v>0</v>
      </c>
      <c r="BD336" s="12">
        <v>0</v>
      </c>
      <c r="BE336" s="12">
        <v>0</v>
      </c>
    </row>
    <row r="337" spans="1:57" ht="241.5" customHeight="1" x14ac:dyDescent="0.25">
      <c r="A337" s="1" t="s">
        <v>365</v>
      </c>
      <c r="B337" s="4"/>
      <c r="C337" s="4"/>
      <c r="D337" s="4"/>
      <c r="E337" s="9">
        <v>852</v>
      </c>
      <c r="F337" s="11" t="s">
        <v>131</v>
      </c>
      <c r="G337" s="11" t="s">
        <v>18</v>
      </c>
      <c r="H337" s="11" t="s">
        <v>357</v>
      </c>
      <c r="I337" s="11"/>
      <c r="J337" s="12">
        <f>J338</f>
        <v>7673268</v>
      </c>
      <c r="K337" s="12">
        <f t="shared" ref="K337:AW337" si="920">K338</f>
        <v>7673268</v>
      </c>
      <c r="L337" s="12">
        <f t="shared" si="920"/>
        <v>0</v>
      </c>
      <c r="M337" s="12">
        <f t="shared" si="920"/>
        <v>0</v>
      </c>
      <c r="N337" s="12">
        <f>N338</f>
        <v>0</v>
      </c>
      <c r="O337" s="12">
        <f t="shared" si="920"/>
        <v>0</v>
      </c>
      <c r="P337" s="12">
        <f t="shared" si="920"/>
        <v>0</v>
      </c>
      <c r="Q337" s="12">
        <f t="shared" si="920"/>
        <v>0</v>
      </c>
      <c r="R337" s="12">
        <f t="shared" si="838"/>
        <v>7673268</v>
      </c>
      <c r="S337" s="12">
        <f t="shared" si="920"/>
        <v>7673268</v>
      </c>
      <c r="T337" s="12">
        <f t="shared" si="920"/>
        <v>0</v>
      </c>
      <c r="U337" s="12">
        <f t="shared" si="920"/>
        <v>0</v>
      </c>
      <c r="V337" s="12">
        <f>V338</f>
        <v>0</v>
      </c>
      <c r="W337" s="12">
        <f t="shared" si="920"/>
        <v>0</v>
      </c>
      <c r="X337" s="12">
        <f t="shared" si="920"/>
        <v>0</v>
      </c>
      <c r="Y337" s="12">
        <f t="shared" si="920"/>
        <v>0</v>
      </c>
      <c r="Z337" s="12">
        <f t="shared" si="919"/>
        <v>7673268</v>
      </c>
      <c r="AA337" s="12">
        <f t="shared" si="800"/>
        <v>7673268</v>
      </c>
      <c r="AB337" s="12">
        <f t="shared" si="801"/>
        <v>0</v>
      </c>
      <c r="AC337" s="12">
        <f t="shared" si="802"/>
        <v>0</v>
      </c>
      <c r="AD337" s="12">
        <f>AD338</f>
        <v>0</v>
      </c>
      <c r="AE337" s="12">
        <f t="shared" si="920"/>
        <v>0</v>
      </c>
      <c r="AF337" s="12">
        <f t="shared" si="920"/>
        <v>0</v>
      </c>
      <c r="AG337" s="12">
        <f t="shared" si="920"/>
        <v>0</v>
      </c>
      <c r="AH337" s="12">
        <f t="shared" si="816"/>
        <v>7673268</v>
      </c>
      <c r="AI337" s="12">
        <f t="shared" si="817"/>
        <v>7673268</v>
      </c>
      <c r="AJ337" s="12">
        <f t="shared" si="818"/>
        <v>0</v>
      </c>
      <c r="AK337" s="12">
        <f t="shared" si="852"/>
        <v>0</v>
      </c>
      <c r="AL337" s="12">
        <f>AL338</f>
        <v>0</v>
      </c>
      <c r="AM337" s="12">
        <f t="shared" si="920"/>
        <v>0</v>
      </c>
      <c r="AN337" s="12">
        <f t="shared" si="920"/>
        <v>0</v>
      </c>
      <c r="AO337" s="12">
        <f t="shared" si="920"/>
        <v>0</v>
      </c>
      <c r="AP337" s="12">
        <f t="shared" si="820"/>
        <v>7673268</v>
      </c>
      <c r="AQ337" s="12">
        <f t="shared" si="821"/>
        <v>7673268</v>
      </c>
      <c r="AR337" s="12">
        <f t="shared" si="822"/>
        <v>0</v>
      </c>
      <c r="AS337" s="12">
        <f t="shared" si="853"/>
        <v>0</v>
      </c>
      <c r="AT337" s="12">
        <f>AT338</f>
        <v>1832900</v>
      </c>
      <c r="AU337" s="12">
        <f t="shared" si="920"/>
        <v>1832900</v>
      </c>
      <c r="AV337" s="12">
        <f t="shared" si="920"/>
        <v>0</v>
      </c>
      <c r="AW337" s="12">
        <f t="shared" si="920"/>
        <v>0</v>
      </c>
      <c r="AX337" s="12">
        <f t="shared" si="824"/>
        <v>9506168</v>
      </c>
      <c r="AY337" s="12">
        <f t="shared" si="825"/>
        <v>9506168</v>
      </c>
      <c r="AZ337" s="12">
        <f t="shared" si="826"/>
        <v>0</v>
      </c>
      <c r="BA337" s="12">
        <f t="shared" si="854"/>
        <v>0</v>
      </c>
      <c r="BB337" s="12">
        <f t="shared" si="910"/>
        <v>0</v>
      </c>
      <c r="BC337" s="12">
        <f t="shared" si="911"/>
        <v>0</v>
      </c>
      <c r="BD337" s="12">
        <v>0</v>
      </c>
      <c r="BE337" s="12">
        <v>0</v>
      </c>
    </row>
    <row r="338" spans="1:57" ht="31.5" x14ac:dyDescent="0.25">
      <c r="A338" s="4" t="s">
        <v>135</v>
      </c>
      <c r="B338" s="4"/>
      <c r="C338" s="4"/>
      <c r="D338" s="4"/>
      <c r="E338" s="9">
        <v>852</v>
      </c>
      <c r="F338" s="11" t="s">
        <v>131</v>
      </c>
      <c r="G338" s="11" t="s">
        <v>18</v>
      </c>
      <c r="H338" s="11" t="s">
        <v>357</v>
      </c>
      <c r="I338" s="11" t="s">
        <v>136</v>
      </c>
      <c r="J338" s="12">
        <f t="shared" ref="J338:M338" si="921">J339+J340</f>
        <v>7673268</v>
      </c>
      <c r="K338" s="12">
        <f t="shared" si="921"/>
        <v>7673268</v>
      </c>
      <c r="L338" s="12">
        <f t="shared" si="921"/>
        <v>0</v>
      </c>
      <c r="M338" s="12">
        <f t="shared" si="921"/>
        <v>0</v>
      </c>
      <c r="N338" s="12">
        <f t="shared" ref="N338:U338" si="922">N339+N340</f>
        <v>0</v>
      </c>
      <c r="O338" s="12">
        <f t="shared" si="922"/>
        <v>0</v>
      </c>
      <c r="P338" s="12">
        <f t="shared" si="922"/>
        <v>0</v>
      </c>
      <c r="Q338" s="12">
        <f t="shared" si="922"/>
        <v>0</v>
      </c>
      <c r="R338" s="12">
        <f t="shared" si="838"/>
        <v>7673268</v>
      </c>
      <c r="S338" s="12">
        <f t="shared" si="922"/>
        <v>7673268</v>
      </c>
      <c r="T338" s="12">
        <f t="shared" si="922"/>
        <v>0</v>
      </c>
      <c r="U338" s="12">
        <f t="shared" si="922"/>
        <v>0</v>
      </c>
      <c r="V338" s="12">
        <f t="shared" ref="V338:Y338" si="923">V339+V340</f>
        <v>0</v>
      </c>
      <c r="W338" s="12">
        <f t="shared" si="923"/>
        <v>0</v>
      </c>
      <c r="X338" s="12">
        <f t="shared" si="923"/>
        <v>0</v>
      </c>
      <c r="Y338" s="12">
        <f t="shared" si="923"/>
        <v>0</v>
      </c>
      <c r="Z338" s="12">
        <f t="shared" si="919"/>
        <v>7673268</v>
      </c>
      <c r="AA338" s="12">
        <f t="shared" si="800"/>
        <v>7673268</v>
      </c>
      <c r="AB338" s="12">
        <f t="shared" si="801"/>
        <v>0</v>
      </c>
      <c r="AC338" s="12">
        <f t="shared" si="802"/>
        <v>0</v>
      </c>
      <c r="AD338" s="12">
        <f t="shared" ref="AD338:AG338" si="924">AD339+AD340</f>
        <v>0</v>
      </c>
      <c r="AE338" s="12">
        <f t="shared" si="924"/>
        <v>0</v>
      </c>
      <c r="AF338" s="12">
        <f t="shared" si="924"/>
        <v>0</v>
      </c>
      <c r="AG338" s="12">
        <f t="shared" si="924"/>
        <v>0</v>
      </c>
      <c r="AH338" s="12">
        <f t="shared" si="816"/>
        <v>7673268</v>
      </c>
      <c r="AI338" s="12">
        <f t="shared" si="817"/>
        <v>7673268</v>
      </c>
      <c r="AJ338" s="12">
        <f t="shared" si="818"/>
        <v>0</v>
      </c>
      <c r="AK338" s="12">
        <f t="shared" si="852"/>
        <v>0</v>
      </c>
      <c r="AL338" s="12">
        <f t="shared" ref="AL338:AO338" si="925">AL339+AL340</f>
        <v>0</v>
      </c>
      <c r="AM338" s="12">
        <f t="shared" si="925"/>
        <v>0</v>
      </c>
      <c r="AN338" s="12">
        <f t="shared" si="925"/>
        <v>0</v>
      </c>
      <c r="AO338" s="12">
        <f t="shared" si="925"/>
        <v>0</v>
      </c>
      <c r="AP338" s="12">
        <f t="shared" si="820"/>
        <v>7673268</v>
      </c>
      <c r="AQ338" s="12">
        <f t="shared" si="821"/>
        <v>7673268</v>
      </c>
      <c r="AR338" s="12">
        <f t="shared" si="822"/>
        <v>0</v>
      </c>
      <c r="AS338" s="12">
        <f t="shared" si="853"/>
        <v>0</v>
      </c>
      <c r="AT338" s="12">
        <f t="shared" ref="AT338:AW338" si="926">AT339+AT340</f>
        <v>1832900</v>
      </c>
      <c r="AU338" s="12">
        <f t="shared" si="926"/>
        <v>1832900</v>
      </c>
      <c r="AV338" s="12">
        <f t="shared" si="926"/>
        <v>0</v>
      </c>
      <c r="AW338" s="12">
        <f t="shared" si="926"/>
        <v>0</v>
      </c>
      <c r="AX338" s="12">
        <f t="shared" si="824"/>
        <v>9506168</v>
      </c>
      <c r="AY338" s="12">
        <f t="shared" si="825"/>
        <v>9506168</v>
      </c>
      <c r="AZ338" s="12">
        <f t="shared" si="826"/>
        <v>0</v>
      </c>
      <c r="BA338" s="12">
        <f t="shared" si="854"/>
        <v>0</v>
      </c>
      <c r="BB338" s="12">
        <f t="shared" si="910"/>
        <v>0</v>
      </c>
      <c r="BC338" s="12">
        <f t="shared" si="911"/>
        <v>0</v>
      </c>
      <c r="BD338" s="12">
        <v>0</v>
      </c>
      <c r="BE338" s="12">
        <v>0</v>
      </c>
    </row>
    <row r="339" spans="1:57" ht="31.5" x14ac:dyDescent="0.25">
      <c r="A339" s="4" t="s">
        <v>148</v>
      </c>
      <c r="B339" s="4"/>
      <c r="C339" s="4"/>
      <c r="D339" s="4"/>
      <c r="E339" s="9">
        <v>852</v>
      </c>
      <c r="F339" s="11" t="s">
        <v>131</v>
      </c>
      <c r="G339" s="11" t="s">
        <v>18</v>
      </c>
      <c r="H339" s="11" t="s">
        <v>357</v>
      </c>
      <c r="I339" s="11" t="s">
        <v>149</v>
      </c>
      <c r="J339" s="12">
        <v>5540322</v>
      </c>
      <c r="K339" s="12">
        <f t="shared" ref="K339:K343" si="927">J339</f>
        <v>5540322</v>
      </c>
      <c r="L339" s="12"/>
      <c r="M339" s="12"/>
      <c r="N339" s="12"/>
      <c r="O339" s="12">
        <f t="shared" ref="O339:O340" si="928">N339</f>
        <v>0</v>
      </c>
      <c r="P339" s="12"/>
      <c r="Q339" s="12"/>
      <c r="R339" s="12">
        <f t="shared" si="838"/>
        <v>5540322</v>
      </c>
      <c r="S339" s="12">
        <f t="shared" ref="S339:S340" si="929">R339</f>
        <v>5540322</v>
      </c>
      <c r="T339" s="12"/>
      <c r="U339" s="12"/>
      <c r="V339" s="12"/>
      <c r="W339" s="12">
        <f t="shared" ref="W339:W340" si="930">V339</f>
        <v>0</v>
      </c>
      <c r="X339" s="12"/>
      <c r="Y339" s="12"/>
      <c r="Z339" s="12">
        <f t="shared" si="919"/>
        <v>5540322</v>
      </c>
      <c r="AA339" s="12">
        <f t="shared" si="800"/>
        <v>5540322</v>
      </c>
      <c r="AB339" s="12">
        <f t="shared" si="801"/>
        <v>0</v>
      </c>
      <c r="AC339" s="12">
        <f t="shared" si="802"/>
        <v>0</v>
      </c>
      <c r="AD339" s="12"/>
      <c r="AE339" s="12">
        <f t="shared" ref="AE339:AE340" si="931">AD339</f>
        <v>0</v>
      </c>
      <c r="AF339" s="12"/>
      <c r="AG339" s="12"/>
      <c r="AH339" s="12">
        <f t="shared" si="816"/>
        <v>5540322</v>
      </c>
      <c r="AI339" s="12">
        <f t="shared" si="817"/>
        <v>5540322</v>
      </c>
      <c r="AJ339" s="12">
        <f t="shared" si="818"/>
        <v>0</v>
      </c>
      <c r="AK339" s="12">
        <f t="shared" si="852"/>
        <v>0</v>
      </c>
      <c r="AL339" s="12"/>
      <c r="AM339" s="12">
        <f t="shared" ref="AM339:AM340" si="932">AL339</f>
        <v>0</v>
      </c>
      <c r="AN339" s="12"/>
      <c r="AO339" s="12"/>
      <c r="AP339" s="12">
        <f t="shared" si="820"/>
        <v>5540322</v>
      </c>
      <c r="AQ339" s="12">
        <f t="shared" si="821"/>
        <v>5540322</v>
      </c>
      <c r="AR339" s="12">
        <f t="shared" si="822"/>
        <v>0</v>
      </c>
      <c r="AS339" s="12">
        <f t="shared" si="853"/>
        <v>0</v>
      </c>
      <c r="AT339" s="12">
        <v>1300000</v>
      </c>
      <c r="AU339" s="12">
        <f t="shared" ref="AU339:AU340" si="933">AT339</f>
        <v>1300000</v>
      </c>
      <c r="AV339" s="12"/>
      <c r="AW339" s="12"/>
      <c r="AX339" s="12">
        <f t="shared" si="824"/>
        <v>6840322</v>
      </c>
      <c r="AY339" s="12">
        <f t="shared" si="825"/>
        <v>6840322</v>
      </c>
      <c r="AZ339" s="12">
        <f t="shared" si="826"/>
        <v>0</v>
      </c>
      <c r="BA339" s="12">
        <f t="shared" si="854"/>
        <v>0</v>
      </c>
      <c r="BB339" s="12">
        <f t="shared" si="910"/>
        <v>0</v>
      </c>
      <c r="BC339" s="12">
        <f t="shared" si="911"/>
        <v>0</v>
      </c>
      <c r="BD339" s="12">
        <v>0</v>
      </c>
      <c r="BE339" s="12">
        <v>0</v>
      </c>
    </row>
    <row r="340" spans="1:57" ht="32.25" customHeight="1" x14ac:dyDescent="0.25">
      <c r="A340" s="4" t="s">
        <v>192</v>
      </c>
      <c r="B340" s="4"/>
      <c r="C340" s="4"/>
      <c r="D340" s="4"/>
      <c r="E340" s="9">
        <v>852</v>
      </c>
      <c r="F340" s="11" t="s">
        <v>131</v>
      </c>
      <c r="G340" s="11" t="s">
        <v>18</v>
      </c>
      <c r="H340" s="11" t="s">
        <v>357</v>
      </c>
      <c r="I340" s="11" t="s">
        <v>138</v>
      </c>
      <c r="J340" s="12">
        <v>2132946</v>
      </c>
      <c r="K340" s="12">
        <f t="shared" si="927"/>
        <v>2132946</v>
      </c>
      <c r="L340" s="12"/>
      <c r="M340" s="12"/>
      <c r="N340" s="12"/>
      <c r="O340" s="12">
        <f t="shared" si="928"/>
        <v>0</v>
      </c>
      <c r="P340" s="12"/>
      <c r="Q340" s="12"/>
      <c r="R340" s="12">
        <f t="shared" si="838"/>
        <v>2132946</v>
      </c>
      <c r="S340" s="12">
        <f t="shared" si="929"/>
        <v>2132946</v>
      </c>
      <c r="T340" s="12"/>
      <c r="U340" s="12"/>
      <c r="V340" s="12"/>
      <c r="W340" s="12">
        <f t="shared" si="930"/>
        <v>0</v>
      </c>
      <c r="X340" s="12"/>
      <c r="Y340" s="12"/>
      <c r="Z340" s="12">
        <f t="shared" si="919"/>
        <v>2132946</v>
      </c>
      <c r="AA340" s="12">
        <f t="shared" si="800"/>
        <v>2132946</v>
      </c>
      <c r="AB340" s="12">
        <f t="shared" si="801"/>
        <v>0</v>
      </c>
      <c r="AC340" s="12">
        <f t="shared" si="802"/>
        <v>0</v>
      </c>
      <c r="AD340" s="12"/>
      <c r="AE340" s="12">
        <f t="shared" si="931"/>
        <v>0</v>
      </c>
      <c r="AF340" s="12"/>
      <c r="AG340" s="12"/>
      <c r="AH340" s="12">
        <f t="shared" si="816"/>
        <v>2132946</v>
      </c>
      <c r="AI340" s="12">
        <f t="shared" si="817"/>
        <v>2132946</v>
      </c>
      <c r="AJ340" s="12">
        <f t="shared" si="818"/>
        <v>0</v>
      </c>
      <c r="AK340" s="12">
        <f t="shared" si="852"/>
        <v>0</v>
      </c>
      <c r="AL340" s="12"/>
      <c r="AM340" s="12">
        <f t="shared" si="932"/>
        <v>0</v>
      </c>
      <c r="AN340" s="12"/>
      <c r="AO340" s="12"/>
      <c r="AP340" s="12">
        <f t="shared" si="820"/>
        <v>2132946</v>
      </c>
      <c r="AQ340" s="12">
        <f t="shared" si="821"/>
        <v>2132946</v>
      </c>
      <c r="AR340" s="12">
        <f t="shared" si="822"/>
        <v>0</v>
      </c>
      <c r="AS340" s="12">
        <f t="shared" si="853"/>
        <v>0</v>
      </c>
      <c r="AT340" s="12">
        <v>532900</v>
      </c>
      <c r="AU340" s="12">
        <f t="shared" si="933"/>
        <v>532900</v>
      </c>
      <c r="AV340" s="12"/>
      <c r="AW340" s="12"/>
      <c r="AX340" s="12">
        <f t="shared" si="824"/>
        <v>2665846</v>
      </c>
      <c r="AY340" s="12">
        <f t="shared" si="825"/>
        <v>2665846</v>
      </c>
      <c r="AZ340" s="12">
        <f t="shared" si="826"/>
        <v>0</v>
      </c>
      <c r="BA340" s="12">
        <f t="shared" si="854"/>
        <v>0</v>
      </c>
      <c r="BB340" s="12">
        <f t="shared" si="910"/>
        <v>0</v>
      </c>
      <c r="BC340" s="29"/>
      <c r="BD340" s="12">
        <v>0</v>
      </c>
      <c r="BE340" s="12">
        <v>0</v>
      </c>
    </row>
    <row r="341" spans="1:57" ht="63" hidden="1" x14ac:dyDescent="0.25">
      <c r="A341" s="31" t="s">
        <v>197</v>
      </c>
      <c r="B341" s="4"/>
      <c r="C341" s="4"/>
      <c r="D341" s="4"/>
      <c r="E341" s="9">
        <v>852</v>
      </c>
      <c r="F341" s="11" t="s">
        <v>131</v>
      </c>
      <c r="G341" s="11" t="s">
        <v>18</v>
      </c>
      <c r="H341" s="11" t="s">
        <v>198</v>
      </c>
      <c r="I341" s="11"/>
      <c r="J341" s="12">
        <f t="shared" ref="J341:AW342" si="934">J342</f>
        <v>508184.21</v>
      </c>
      <c r="K341" s="12">
        <f t="shared" si="934"/>
        <v>508184.21</v>
      </c>
      <c r="L341" s="12">
        <f t="shared" si="934"/>
        <v>0</v>
      </c>
      <c r="M341" s="12">
        <f t="shared" si="934"/>
        <v>0</v>
      </c>
      <c r="N341" s="12">
        <f t="shared" si="934"/>
        <v>0</v>
      </c>
      <c r="O341" s="12">
        <f t="shared" si="934"/>
        <v>0</v>
      </c>
      <c r="P341" s="12">
        <f t="shared" si="934"/>
        <v>0</v>
      </c>
      <c r="Q341" s="12">
        <f t="shared" si="934"/>
        <v>0</v>
      </c>
      <c r="R341" s="12">
        <f t="shared" si="838"/>
        <v>508184.21</v>
      </c>
      <c r="S341" s="12">
        <f t="shared" si="934"/>
        <v>508184.21</v>
      </c>
      <c r="T341" s="12">
        <f t="shared" si="934"/>
        <v>0</v>
      </c>
      <c r="U341" s="12">
        <f t="shared" si="934"/>
        <v>0</v>
      </c>
      <c r="V341" s="12">
        <f t="shared" si="934"/>
        <v>-262621.21000000002</v>
      </c>
      <c r="W341" s="12">
        <f t="shared" si="934"/>
        <v>-262621.21000000002</v>
      </c>
      <c r="X341" s="12">
        <f t="shared" si="934"/>
        <v>0</v>
      </c>
      <c r="Y341" s="12">
        <f t="shared" si="934"/>
        <v>0</v>
      </c>
      <c r="Z341" s="12">
        <f t="shared" si="919"/>
        <v>245563</v>
      </c>
      <c r="AA341" s="12">
        <f t="shared" si="800"/>
        <v>245563</v>
      </c>
      <c r="AB341" s="12">
        <f t="shared" si="801"/>
        <v>0</v>
      </c>
      <c r="AC341" s="12">
        <f t="shared" si="802"/>
        <v>0</v>
      </c>
      <c r="AD341" s="12">
        <f t="shared" si="934"/>
        <v>0</v>
      </c>
      <c r="AE341" s="12">
        <f t="shared" si="934"/>
        <v>0</v>
      </c>
      <c r="AF341" s="12">
        <f t="shared" si="934"/>
        <v>0</v>
      </c>
      <c r="AG341" s="12">
        <f t="shared" si="934"/>
        <v>0</v>
      </c>
      <c r="AH341" s="12">
        <f t="shared" si="816"/>
        <v>245563</v>
      </c>
      <c r="AI341" s="12">
        <f t="shared" si="817"/>
        <v>245563</v>
      </c>
      <c r="AJ341" s="12">
        <f t="shared" si="818"/>
        <v>0</v>
      </c>
      <c r="AK341" s="12">
        <f t="shared" si="852"/>
        <v>0</v>
      </c>
      <c r="AL341" s="12">
        <f t="shared" si="934"/>
        <v>0</v>
      </c>
      <c r="AM341" s="12">
        <f t="shared" si="934"/>
        <v>0</v>
      </c>
      <c r="AN341" s="12">
        <f t="shared" si="934"/>
        <v>0</v>
      </c>
      <c r="AO341" s="12">
        <f t="shared" si="934"/>
        <v>0</v>
      </c>
      <c r="AP341" s="12">
        <f t="shared" si="820"/>
        <v>245563</v>
      </c>
      <c r="AQ341" s="12">
        <f t="shared" si="821"/>
        <v>245563</v>
      </c>
      <c r="AR341" s="12">
        <f t="shared" si="822"/>
        <v>0</v>
      </c>
      <c r="AS341" s="12">
        <f t="shared" si="853"/>
        <v>0</v>
      </c>
      <c r="AT341" s="12">
        <f t="shared" si="934"/>
        <v>0</v>
      </c>
      <c r="AU341" s="12">
        <f t="shared" si="934"/>
        <v>0</v>
      </c>
      <c r="AV341" s="12">
        <f t="shared" si="934"/>
        <v>0</v>
      </c>
      <c r="AW341" s="12">
        <f t="shared" si="934"/>
        <v>0</v>
      </c>
      <c r="AX341" s="12">
        <f t="shared" si="824"/>
        <v>245563</v>
      </c>
      <c r="AY341" s="12">
        <f t="shared" si="825"/>
        <v>245563</v>
      </c>
      <c r="AZ341" s="12">
        <f t="shared" si="826"/>
        <v>0</v>
      </c>
      <c r="BA341" s="12">
        <f t="shared" si="854"/>
        <v>0</v>
      </c>
      <c r="BB341" s="12">
        <f t="shared" si="910"/>
        <v>0</v>
      </c>
      <c r="BC341" s="29"/>
      <c r="BD341" s="12">
        <v>0</v>
      </c>
      <c r="BE341" s="12">
        <v>0</v>
      </c>
    </row>
    <row r="342" spans="1:57" ht="31.5" hidden="1" x14ac:dyDescent="0.25">
      <c r="A342" s="4" t="s">
        <v>135</v>
      </c>
      <c r="B342" s="4"/>
      <c r="C342" s="4"/>
      <c r="D342" s="4"/>
      <c r="E342" s="9">
        <v>852</v>
      </c>
      <c r="F342" s="11" t="s">
        <v>131</v>
      </c>
      <c r="G342" s="11" t="s">
        <v>18</v>
      </c>
      <c r="H342" s="11" t="s">
        <v>198</v>
      </c>
      <c r="I342" s="11" t="s">
        <v>136</v>
      </c>
      <c r="J342" s="12">
        <f t="shared" si="934"/>
        <v>508184.21</v>
      </c>
      <c r="K342" s="12">
        <f t="shared" si="934"/>
        <v>508184.21</v>
      </c>
      <c r="L342" s="12">
        <f t="shared" si="934"/>
        <v>0</v>
      </c>
      <c r="M342" s="12">
        <f t="shared" si="934"/>
        <v>0</v>
      </c>
      <c r="N342" s="12">
        <f t="shared" si="934"/>
        <v>0</v>
      </c>
      <c r="O342" s="12">
        <f t="shared" si="934"/>
        <v>0</v>
      </c>
      <c r="P342" s="12">
        <f t="shared" si="934"/>
        <v>0</v>
      </c>
      <c r="Q342" s="12">
        <f t="shared" si="934"/>
        <v>0</v>
      </c>
      <c r="R342" s="12">
        <f t="shared" si="838"/>
        <v>508184.21</v>
      </c>
      <c r="S342" s="12">
        <f t="shared" si="934"/>
        <v>508184.21</v>
      </c>
      <c r="T342" s="12">
        <f t="shared" si="934"/>
        <v>0</v>
      </c>
      <c r="U342" s="12">
        <f t="shared" si="934"/>
        <v>0</v>
      </c>
      <c r="V342" s="12">
        <f t="shared" si="934"/>
        <v>-262621.21000000002</v>
      </c>
      <c r="W342" s="12">
        <f t="shared" si="934"/>
        <v>-262621.21000000002</v>
      </c>
      <c r="X342" s="12">
        <f t="shared" si="934"/>
        <v>0</v>
      </c>
      <c r="Y342" s="12">
        <f t="shared" si="934"/>
        <v>0</v>
      </c>
      <c r="Z342" s="12">
        <f t="shared" si="919"/>
        <v>245563</v>
      </c>
      <c r="AA342" s="12">
        <f t="shared" si="800"/>
        <v>245563</v>
      </c>
      <c r="AB342" s="12">
        <f t="shared" si="801"/>
        <v>0</v>
      </c>
      <c r="AC342" s="12">
        <f t="shared" si="802"/>
        <v>0</v>
      </c>
      <c r="AD342" s="12">
        <f t="shared" si="934"/>
        <v>0</v>
      </c>
      <c r="AE342" s="12">
        <f t="shared" si="934"/>
        <v>0</v>
      </c>
      <c r="AF342" s="12">
        <f t="shared" si="934"/>
        <v>0</v>
      </c>
      <c r="AG342" s="12">
        <f t="shared" si="934"/>
        <v>0</v>
      </c>
      <c r="AH342" s="12">
        <f t="shared" si="816"/>
        <v>245563</v>
      </c>
      <c r="AI342" s="12">
        <f t="shared" si="817"/>
        <v>245563</v>
      </c>
      <c r="AJ342" s="12">
        <f t="shared" si="818"/>
        <v>0</v>
      </c>
      <c r="AK342" s="12">
        <f t="shared" si="852"/>
        <v>0</v>
      </c>
      <c r="AL342" s="12">
        <f t="shared" si="934"/>
        <v>0</v>
      </c>
      <c r="AM342" s="12">
        <f t="shared" si="934"/>
        <v>0</v>
      </c>
      <c r="AN342" s="12">
        <f t="shared" si="934"/>
        <v>0</v>
      </c>
      <c r="AO342" s="12">
        <f t="shared" si="934"/>
        <v>0</v>
      </c>
      <c r="AP342" s="12">
        <f t="shared" si="820"/>
        <v>245563</v>
      </c>
      <c r="AQ342" s="12">
        <f t="shared" si="821"/>
        <v>245563</v>
      </c>
      <c r="AR342" s="12">
        <f t="shared" si="822"/>
        <v>0</v>
      </c>
      <c r="AS342" s="12">
        <f t="shared" si="853"/>
        <v>0</v>
      </c>
      <c r="AT342" s="12">
        <f t="shared" si="934"/>
        <v>0</v>
      </c>
      <c r="AU342" s="12">
        <f t="shared" si="934"/>
        <v>0</v>
      </c>
      <c r="AV342" s="12">
        <f t="shared" si="934"/>
        <v>0</v>
      </c>
      <c r="AW342" s="12">
        <f t="shared" si="934"/>
        <v>0</v>
      </c>
      <c r="AX342" s="12">
        <f t="shared" si="824"/>
        <v>245563</v>
      </c>
      <c r="AY342" s="12">
        <f t="shared" si="825"/>
        <v>245563</v>
      </c>
      <c r="AZ342" s="12">
        <f t="shared" si="826"/>
        <v>0</v>
      </c>
      <c r="BA342" s="12">
        <f t="shared" si="854"/>
        <v>0</v>
      </c>
      <c r="BB342" s="12">
        <f t="shared" si="910"/>
        <v>0</v>
      </c>
      <c r="BC342" s="29"/>
      <c r="BD342" s="12">
        <v>0</v>
      </c>
      <c r="BE342" s="12">
        <v>0</v>
      </c>
    </row>
    <row r="343" spans="1:57" ht="31.5" hidden="1" x14ac:dyDescent="0.25">
      <c r="A343" s="4" t="s">
        <v>148</v>
      </c>
      <c r="B343" s="4"/>
      <c r="C343" s="4"/>
      <c r="D343" s="4"/>
      <c r="E343" s="9">
        <v>852</v>
      </c>
      <c r="F343" s="11" t="s">
        <v>131</v>
      </c>
      <c r="G343" s="11" t="s">
        <v>18</v>
      </c>
      <c r="H343" s="11" t="s">
        <v>198</v>
      </c>
      <c r="I343" s="11" t="s">
        <v>149</v>
      </c>
      <c r="J343" s="12">
        <v>508184.21</v>
      </c>
      <c r="K343" s="12">
        <f t="shared" si="927"/>
        <v>508184.21</v>
      </c>
      <c r="L343" s="12"/>
      <c r="M343" s="12"/>
      <c r="N343" s="12"/>
      <c r="O343" s="12">
        <f t="shared" ref="O343" si="935">N343</f>
        <v>0</v>
      </c>
      <c r="P343" s="12"/>
      <c r="Q343" s="12"/>
      <c r="R343" s="12">
        <f t="shared" si="838"/>
        <v>508184.21</v>
      </c>
      <c r="S343" s="12">
        <f t="shared" ref="S343" si="936">R343</f>
        <v>508184.21</v>
      </c>
      <c r="T343" s="12"/>
      <c r="U343" s="12"/>
      <c r="V343" s="12">
        <v>-262621.21000000002</v>
      </c>
      <c r="W343" s="12">
        <f t="shared" ref="W343" si="937">V343</f>
        <v>-262621.21000000002</v>
      </c>
      <c r="X343" s="12"/>
      <c r="Y343" s="12"/>
      <c r="Z343" s="12">
        <f t="shared" si="919"/>
        <v>245563</v>
      </c>
      <c r="AA343" s="12">
        <f t="shared" si="800"/>
        <v>245563</v>
      </c>
      <c r="AB343" s="12">
        <f t="shared" si="801"/>
        <v>0</v>
      </c>
      <c r="AC343" s="12">
        <f t="shared" si="802"/>
        <v>0</v>
      </c>
      <c r="AD343" s="12"/>
      <c r="AE343" s="12">
        <f t="shared" ref="AE343" si="938">AD343</f>
        <v>0</v>
      </c>
      <c r="AF343" s="12"/>
      <c r="AG343" s="12"/>
      <c r="AH343" s="12">
        <f t="shared" si="816"/>
        <v>245563</v>
      </c>
      <c r="AI343" s="12">
        <f t="shared" si="817"/>
        <v>245563</v>
      </c>
      <c r="AJ343" s="12">
        <f t="shared" si="818"/>
        <v>0</v>
      </c>
      <c r="AK343" s="12">
        <f t="shared" si="852"/>
        <v>0</v>
      </c>
      <c r="AL343" s="12"/>
      <c r="AM343" s="12">
        <f t="shared" ref="AM343" si="939">AL343</f>
        <v>0</v>
      </c>
      <c r="AN343" s="12"/>
      <c r="AO343" s="12"/>
      <c r="AP343" s="12">
        <f t="shared" si="820"/>
        <v>245563</v>
      </c>
      <c r="AQ343" s="12">
        <f t="shared" si="821"/>
        <v>245563</v>
      </c>
      <c r="AR343" s="12">
        <f t="shared" si="822"/>
        <v>0</v>
      </c>
      <c r="AS343" s="12">
        <f t="shared" si="853"/>
        <v>0</v>
      </c>
      <c r="AT343" s="12"/>
      <c r="AU343" s="12">
        <f t="shared" ref="AU343" si="940">AT343</f>
        <v>0</v>
      </c>
      <c r="AV343" s="12"/>
      <c r="AW343" s="12"/>
      <c r="AX343" s="12">
        <f t="shared" si="824"/>
        <v>245563</v>
      </c>
      <c r="AY343" s="12">
        <f t="shared" si="825"/>
        <v>245563</v>
      </c>
      <c r="AZ343" s="12">
        <f t="shared" si="826"/>
        <v>0</v>
      </c>
      <c r="BA343" s="12">
        <f t="shared" si="854"/>
        <v>0</v>
      </c>
      <c r="BB343" s="12">
        <f t="shared" si="910"/>
        <v>0</v>
      </c>
      <c r="BC343" s="29"/>
      <c r="BD343" s="12">
        <v>0</v>
      </c>
      <c r="BE343" s="12">
        <v>0</v>
      </c>
    </row>
    <row r="344" spans="1:57" ht="31.5" hidden="1" x14ac:dyDescent="0.25">
      <c r="A344" s="26" t="s">
        <v>146</v>
      </c>
      <c r="B344" s="27"/>
      <c r="C344" s="27"/>
      <c r="D344" s="27"/>
      <c r="E344" s="9">
        <v>852</v>
      </c>
      <c r="F344" s="28" t="s">
        <v>131</v>
      </c>
      <c r="G344" s="28" t="s">
        <v>147</v>
      </c>
      <c r="H344" s="28"/>
      <c r="I344" s="28"/>
      <c r="J344" s="29">
        <f>J350+J345</f>
        <v>639232</v>
      </c>
      <c r="K344" s="29">
        <f t="shared" ref="K344:M344" si="941">K350+K345</f>
        <v>639232</v>
      </c>
      <c r="L344" s="29">
        <f t="shared" si="941"/>
        <v>0</v>
      </c>
      <c r="M344" s="29">
        <f t="shared" si="941"/>
        <v>0</v>
      </c>
      <c r="N344" s="29">
        <f>N350+N345</f>
        <v>0</v>
      </c>
      <c r="O344" s="29">
        <f t="shared" ref="O344:Q344" si="942">O350+O345</f>
        <v>0</v>
      </c>
      <c r="P344" s="29">
        <f t="shared" si="942"/>
        <v>0</v>
      </c>
      <c r="Q344" s="29">
        <f t="shared" si="942"/>
        <v>0</v>
      </c>
      <c r="R344" s="12">
        <f t="shared" si="838"/>
        <v>639232</v>
      </c>
      <c r="S344" s="29">
        <f t="shared" ref="S344:U344" si="943">S350+S345</f>
        <v>639232</v>
      </c>
      <c r="T344" s="29">
        <f t="shared" si="943"/>
        <v>0</v>
      </c>
      <c r="U344" s="29">
        <f t="shared" si="943"/>
        <v>0</v>
      </c>
      <c r="V344" s="29">
        <f>V350+V345</f>
        <v>0</v>
      </c>
      <c r="W344" s="29">
        <f t="shared" ref="W344:Y344" si="944">W350+W345</f>
        <v>0</v>
      </c>
      <c r="X344" s="29">
        <f t="shared" si="944"/>
        <v>0</v>
      </c>
      <c r="Y344" s="29">
        <f t="shared" si="944"/>
        <v>0</v>
      </c>
      <c r="Z344" s="12">
        <f t="shared" si="919"/>
        <v>639232</v>
      </c>
      <c r="AA344" s="12">
        <f t="shared" si="800"/>
        <v>639232</v>
      </c>
      <c r="AB344" s="12">
        <f t="shared" si="801"/>
        <v>0</v>
      </c>
      <c r="AC344" s="12">
        <f t="shared" si="802"/>
        <v>0</v>
      </c>
      <c r="AD344" s="29">
        <f>AD350+AD345</f>
        <v>0</v>
      </c>
      <c r="AE344" s="29">
        <f t="shared" ref="AE344:AG344" si="945">AE350+AE345</f>
        <v>0</v>
      </c>
      <c r="AF344" s="29">
        <f t="shared" si="945"/>
        <v>0</v>
      </c>
      <c r="AG344" s="29">
        <f t="shared" si="945"/>
        <v>0</v>
      </c>
      <c r="AH344" s="12">
        <f t="shared" si="816"/>
        <v>639232</v>
      </c>
      <c r="AI344" s="12">
        <f t="shared" si="817"/>
        <v>639232</v>
      </c>
      <c r="AJ344" s="12">
        <f t="shared" si="818"/>
        <v>0</v>
      </c>
      <c r="AK344" s="12">
        <f t="shared" si="852"/>
        <v>0</v>
      </c>
      <c r="AL344" s="29">
        <f>AL350+AL345</f>
        <v>0</v>
      </c>
      <c r="AM344" s="29">
        <f t="shared" ref="AM344:AO344" si="946">AM350+AM345</f>
        <v>0</v>
      </c>
      <c r="AN344" s="29">
        <f t="shared" si="946"/>
        <v>0</v>
      </c>
      <c r="AO344" s="29">
        <f t="shared" si="946"/>
        <v>0</v>
      </c>
      <c r="AP344" s="12">
        <f t="shared" si="820"/>
        <v>639232</v>
      </c>
      <c r="AQ344" s="12">
        <f t="shared" si="821"/>
        <v>639232</v>
      </c>
      <c r="AR344" s="12">
        <f t="shared" si="822"/>
        <v>0</v>
      </c>
      <c r="AS344" s="12">
        <f t="shared" si="853"/>
        <v>0</v>
      </c>
      <c r="AT344" s="29">
        <f>AT350+AT345</f>
        <v>0</v>
      </c>
      <c r="AU344" s="29">
        <f t="shared" ref="AU344:AW344" si="947">AU350+AU345</f>
        <v>0</v>
      </c>
      <c r="AV344" s="29">
        <f t="shared" si="947"/>
        <v>0</v>
      </c>
      <c r="AW344" s="29">
        <f t="shared" si="947"/>
        <v>0</v>
      </c>
      <c r="AX344" s="12">
        <f t="shared" si="824"/>
        <v>639232</v>
      </c>
      <c r="AY344" s="12">
        <f t="shared" si="825"/>
        <v>639232</v>
      </c>
      <c r="AZ344" s="12">
        <f t="shared" si="826"/>
        <v>0</v>
      </c>
      <c r="BA344" s="12">
        <f t="shared" si="854"/>
        <v>0</v>
      </c>
      <c r="BB344" s="12">
        <f t="shared" si="910"/>
        <v>0</v>
      </c>
      <c r="BC344" s="29"/>
      <c r="BD344" s="12">
        <v>0</v>
      </c>
      <c r="BE344" s="12">
        <v>0</v>
      </c>
    </row>
    <row r="345" spans="1:57" ht="220.5" hidden="1" x14ac:dyDescent="0.25">
      <c r="A345" s="31" t="s">
        <v>355</v>
      </c>
      <c r="B345" s="4"/>
      <c r="C345" s="4"/>
      <c r="D345" s="4"/>
      <c r="E345" s="9">
        <v>852</v>
      </c>
      <c r="F345" s="11" t="s">
        <v>131</v>
      </c>
      <c r="G345" s="11" t="s">
        <v>147</v>
      </c>
      <c r="H345" s="11" t="s">
        <v>358</v>
      </c>
      <c r="I345" s="11"/>
      <c r="J345" s="12">
        <f t="shared" ref="J345" si="948">J346+J348</f>
        <v>625232</v>
      </c>
      <c r="K345" s="12">
        <f t="shared" ref="K345:N345" si="949">K346+K348</f>
        <v>625232</v>
      </c>
      <c r="L345" s="12">
        <f t="shared" si="949"/>
        <v>0</v>
      </c>
      <c r="M345" s="12">
        <f t="shared" si="949"/>
        <v>0</v>
      </c>
      <c r="N345" s="12">
        <f t="shared" si="949"/>
        <v>0</v>
      </c>
      <c r="O345" s="12">
        <f t="shared" ref="O345:V345" si="950">O346+O348</f>
        <v>0</v>
      </c>
      <c r="P345" s="12">
        <f t="shared" si="950"/>
        <v>0</v>
      </c>
      <c r="Q345" s="12">
        <f t="shared" si="950"/>
        <v>0</v>
      </c>
      <c r="R345" s="12">
        <f t="shared" si="838"/>
        <v>625232</v>
      </c>
      <c r="S345" s="12">
        <f t="shared" si="950"/>
        <v>625232</v>
      </c>
      <c r="T345" s="12">
        <f t="shared" si="950"/>
        <v>0</v>
      </c>
      <c r="U345" s="12">
        <f t="shared" si="950"/>
        <v>0</v>
      </c>
      <c r="V345" s="12">
        <f t="shared" si="950"/>
        <v>0</v>
      </c>
      <c r="W345" s="12">
        <f t="shared" ref="W345:Y345" si="951">W346+W348</f>
        <v>0</v>
      </c>
      <c r="X345" s="12">
        <f t="shared" si="951"/>
        <v>0</v>
      </c>
      <c r="Y345" s="12">
        <f t="shared" si="951"/>
        <v>0</v>
      </c>
      <c r="Z345" s="12">
        <f t="shared" si="919"/>
        <v>625232</v>
      </c>
      <c r="AA345" s="12">
        <f t="shared" si="800"/>
        <v>625232</v>
      </c>
      <c r="AB345" s="12">
        <f t="shared" si="801"/>
        <v>0</v>
      </c>
      <c r="AC345" s="12">
        <f t="shared" si="802"/>
        <v>0</v>
      </c>
      <c r="AD345" s="12">
        <f t="shared" ref="AD345:AG345" si="952">AD346+AD348</f>
        <v>0</v>
      </c>
      <c r="AE345" s="12">
        <f t="shared" si="952"/>
        <v>0</v>
      </c>
      <c r="AF345" s="12">
        <f t="shared" si="952"/>
        <v>0</v>
      </c>
      <c r="AG345" s="12">
        <f t="shared" si="952"/>
        <v>0</v>
      </c>
      <c r="AH345" s="12">
        <f t="shared" si="816"/>
        <v>625232</v>
      </c>
      <c r="AI345" s="12">
        <f t="shared" si="817"/>
        <v>625232</v>
      </c>
      <c r="AJ345" s="12">
        <f t="shared" si="818"/>
        <v>0</v>
      </c>
      <c r="AK345" s="12">
        <f t="shared" si="852"/>
        <v>0</v>
      </c>
      <c r="AL345" s="12">
        <f t="shared" ref="AL345:AO345" si="953">AL346+AL348</f>
        <v>0</v>
      </c>
      <c r="AM345" s="12">
        <f t="shared" si="953"/>
        <v>0</v>
      </c>
      <c r="AN345" s="12">
        <f t="shared" si="953"/>
        <v>0</v>
      </c>
      <c r="AO345" s="12">
        <f t="shared" si="953"/>
        <v>0</v>
      </c>
      <c r="AP345" s="12">
        <f t="shared" si="820"/>
        <v>625232</v>
      </c>
      <c r="AQ345" s="12">
        <f t="shared" si="821"/>
        <v>625232</v>
      </c>
      <c r="AR345" s="12">
        <f t="shared" si="822"/>
        <v>0</v>
      </c>
      <c r="AS345" s="12">
        <f t="shared" si="853"/>
        <v>0</v>
      </c>
      <c r="AT345" s="12">
        <f t="shared" ref="AT345:AW345" si="954">AT346+AT348</f>
        <v>0</v>
      </c>
      <c r="AU345" s="12">
        <f t="shared" si="954"/>
        <v>0</v>
      </c>
      <c r="AV345" s="12">
        <f t="shared" si="954"/>
        <v>0</v>
      </c>
      <c r="AW345" s="12">
        <f t="shared" si="954"/>
        <v>0</v>
      </c>
      <c r="AX345" s="12">
        <f t="shared" si="824"/>
        <v>625232</v>
      </c>
      <c r="AY345" s="12">
        <f t="shared" si="825"/>
        <v>625232</v>
      </c>
      <c r="AZ345" s="12">
        <f t="shared" si="826"/>
        <v>0</v>
      </c>
      <c r="BA345" s="12">
        <f t="shared" si="854"/>
        <v>0</v>
      </c>
      <c r="BB345" s="12">
        <f t="shared" si="910"/>
        <v>0</v>
      </c>
      <c r="BC345" s="29"/>
      <c r="BD345" s="12">
        <v>0</v>
      </c>
      <c r="BE345" s="12">
        <v>0</v>
      </c>
    </row>
    <row r="346" spans="1:57" ht="95.25" customHeight="1" x14ac:dyDescent="0.25">
      <c r="A346" s="4" t="s">
        <v>21</v>
      </c>
      <c r="B346" s="6"/>
      <c r="C346" s="6"/>
      <c r="D346" s="6"/>
      <c r="E346" s="9">
        <v>852</v>
      </c>
      <c r="F346" s="10" t="s">
        <v>131</v>
      </c>
      <c r="G346" s="10" t="s">
        <v>147</v>
      </c>
      <c r="H346" s="11" t="s">
        <v>358</v>
      </c>
      <c r="I346" s="11" t="s">
        <v>23</v>
      </c>
      <c r="J346" s="12">
        <f t="shared" ref="J346:AW346" si="955">J347</f>
        <v>437700</v>
      </c>
      <c r="K346" s="12">
        <f t="shared" si="955"/>
        <v>437700</v>
      </c>
      <c r="L346" s="12">
        <f t="shared" si="955"/>
        <v>0</v>
      </c>
      <c r="M346" s="12">
        <f t="shared" si="955"/>
        <v>0</v>
      </c>
      <c r="N346" s="12">
        <f t="shared" si="955"/>
        <v>0</v>
      </c>
      <c r="O346" s="12">
        <f t="shared" si="955"/>
        <v>0</v>
      </c>
      <c r="P346" s="12">
        <f t="shared" si="955"/>
        <v>0</v>
      </c>
      <c r="Q346" s="12">
        <f t="shared" si="955"/>
        <v>0</v>
      </c>
      <c r="R346" s="12">
        <f t="shared" si="838"/>
        <v>437700</v>
      </c>
      <c r="S346" s="12">
        <f t="shared" si="955"/>
        <v>437700</v>
      </c>
      <c r="T346" s="12">
        <f t="shared" si="955"/>
        <v>0</v>
      </c>
      <c r="U346" s="12">
        <f t="shared" si="955"/>
        <v>0</v>
      </c>
      <c r="V346" s="12">
        <f t="shared" si="955"/>
        <v>0</v>
      </c>
      <c r="W346" s="12">
        <f t="shared" si="955"/>
        <v>0</v>
      </c>
      <c r="X346" s="12">
        <f t="shared" si="955"/>
        <v>0</v>
      </c>
      <c r="Y346" s="12">
        <f t="shared" si="955"/>
        <v>0</v>
      </c>
      <c r="Z346" s="12">
        <f t="shared" si="919"/>
        <v>437700</v>
      </c>
      <c r="AA346" s="12">
        <f t="shared" si="800"/>
        <v>437700</v>
      </c>
      <c r="AB346" s="12">
        <f t="shared" si="801"/>
        <v>0</v>
      </c>
      <c r="AC346" s="12">
        <f t="shared" si="802"/>
        <v>0</v>
      </c>
      <c r="AD346" s="12">
        <f t="shared" si="955"/>
        <v>0</v>
      </c>
      <c r="AE346" s="12">
        <f t="shared" si="955"/>
        <v>0</v>
      </c>
      <c r="AF346" s="12">
        <f t="shared" si="955"/>
        <v>0</v>
      </c>
      <c r="AG346" s="12">
        <f t="shared" si="955"/>
        <v>0</v>
      </c>
      <c r="AH346" s="12">
        <f t="shared" si="816"/>
        <v>437700</v>
      </c>
      <c r="AI346" s="12">
        <f t="shared" si="817"/>
        <v>437700</v>
      </c>
      <c r="AJ346" s="12">
        <f t="shared" si="818"/>
        <v>0</v>
      </c>
      <c r="AK346" s="12">
        <f t="shared" si="852"/>
        <v>0</v>
      </c>
      <c r="AL346" s="12">
        <f t="shared" si="955"/>
        <v>40700</v>
      </c>
      <c r="AM346" s="12">
        <f t="shared" si="955"/>
        <v>40700</v>
      </c>
      <c r="AN346" s="12">
        <f t="shared" si="955"/>
        <v>0</v>
      </c>
      <c r="AO346" s="12">
        <f t="shared" si="955"/>
        <v>0</v>
      </c>
      <c r="AP346" s="12">
        <f t="shared" si="820"/>
        <v>478400</v>
      </c>
      <c r="AQ346" s="12">
        <f t="shared" si="821"/>
        <v>478400</v>
      </c>
      <c r="AR346" s="12">
        <f t="shared" si="822"/>
        <v>0</v>
      </c>
      <c r="AS346" s="12">
        <f t="shared" si="853"/>
        <v>0</v>
      </c>
      <c r="AT346" s="12">
        <f t="shared" si="955"/>
        <v>48594.239999999998</v>
      </c>
      <c r="AU346" s="12">
        <f t="shared" si="955"/>
        <v>48594.239999999998</v>
      </c>
      <c r="AV346" s="12">
        <f t="shared" si="955"/>
        <v>0</v>
      </c>
      <c r="AW346" s="12">
        <f t="shared" si="955"/>
        <v>0</v>
      </c>
      <c r="AX346" s="12">
        <f t="shared" si="824"/>
        <v>526994.24</v>
      </c>
      <c r="AY346" s="12">
        <f t="shared" si="825"/>
        <v>526994.24</v>
      </c>
      <c r="AZ346" s="12">
        <f t="shared" si="826"/>
        <v>0</v>
      </c>
      <c r="BA346" s="12">
        <f t="shared" si="854"/>
        <v>0</v>
      </c>
      <c r="BB346" s="12">
        <f t="shared" si="910"/>
        <v>0</v>
      </c>
      <c r="BC346" s="29"/>
      <c r="BD346" s="12">
        <v>0</v>
      </c>
      <c r="BE346" s="12">
        <v>0</v>
      </c>
    </row>
    <row r="347" spans="1:57" ht="47.25" x14ac:dyDescent="0.25">
      <c r="A347" s="4" t="s">
        <v>13</v>
      </c>
      <c r="B347" s="4"/>
      <c r="C347" s="4"/>
      <c r="D347" s="4"/>
      <c r="E347" s="9">
        <v>852</v>
      </c>
      <c r="F347" s="10" t="s">
        <v>131</v>
      </c>
      <c r="G347" s="10" t="s">
        <v>147</v>
      </c>
      <c r="H347" s="11" t="s">
        <v>358</v>
      </c>
      <c r="I347" s="11" t="s">
        <v>24</v>
      </c>
      <c r="J347" s="12">
        <v>437700</v>
      </c>
      <c r="K347" s="12">
        <f>J347</f>
        <v>437700</v>
      </c>
      <c r="L347" s="12"/>
      <c r="M347" s="12"/>
      <c r="N347" s="12"/>
      <c r="O347" s="12">
        <f>N347</f>
        <v>0</v>
      </c>
      <c r="P347" s="12"/>
      <c r="Q347" s="12"/>
      <c r="R347" s="12">
        <f t="shared" si="838"/>
        <v>437700</v>
      </c>
      <c r="S347" s="12">
        <f>R347</f>
        <v>437700</v>
      </c>
      <c r="T347" s="12"/>
      <c r="U347" s="12"/>
      <c r="V347" s="12"/>
      <c r="W347" s="12">
        <f>V347</f>
        <v>0</v>
      </c>
      <c r="X347" s="12"/>
      <c r="Y347" s="12"/>
      <c r="Z347" s="12">
        <f t="shared" si="919"/>
        <v>437700</v>
      </c>
      <c r="AA347" s="12">
        <f t="shared" si="800"/>
        <v>437700</v>
      </c>
      <c r="AB347" s="12">
        <f t="shared" si="801"/>
        <v>0</v>
      </c>
      <c r="AC347" s="12">
        <f t="shared" si="802"/>
        <v>0</v>
      </c>
      <c r="AD347" s="12"/>
      <c r="AE347" s="12">
        <f>AD347</f>
        <v>0</v>
      </c>
      <c r="AF347" s="12"/>
      <c r="AG347" s="12"/>
      <c r="AH347" s="12">
        <f t="shared" si="816"/>
        <v>437700</v>
      </c>
      <c r="AI347" s="12">
        <f t="shared" si="817"/>
        <v>437700</v>
      </c>
      <c r="AJ347" s="12">
        <f t="shared" si="818"/>
        <v>0</v>
      </c>
      <c r="AK347" s="12">
        <f t="shared" si="852"/>
        <v>0</v>
      </c>
      <c r="AL347" s="12">
        <v>40700</v>
      </c>
      <c r="AM347" s="12">
        <f>AL347</f>
        <v>40700</v>
      </c>
      <c r="AN347" s="12"/>
      <c r="AO347" s="12"/>
      <c r="AP347" s="12">
        <f t="shared" si="820"/>
        <v>478400</v>
      </c>
      <c r="AQ347" s="12">
        <f t="shared" si="821"/>
        <v>478400</v>
      </c>
      <c r="AR347" s="12">
        <f t="shared" si="822"/>
        <v>0</v>
      </c>
      <c r="AS347" s="12">
        <f t="shared" si="853"/>
        <v>0</v>
      </c>
      <c r="AT347" s="12">
        <v>48594.239999999998</v>
      </c>
      <c r="AU347" s="12">
        <f>AT347</f>
        <v>48594.239999999998</v>
      </c>
      <c r="AV347" s="12"/>
      <c r="AW347" s="12"/>
      <c r="AX347" s="12">
        <f t="shared" si="824"/>
        <v>526994.24</v>
      </c>
      <c r="AY347" s="12">
        <f t="shared" si="825"/>
        <v>526994.24</v>
      </c>
      <c r="AZ347" s="12">
        <f t="shared" si="826"/>
        <v>0</v>
      </c>
      <c r="BA347" s="12">
        <f t="shared" si="854"/>
        <v>0</v>
      </c>
      <c r="BB347" s="12">
        <f t="shared" si="910"/>
        <v>0</v>
      </c>
      <c r="BC347" s="29"/>
      <c r="BD347" s="12">
        <v>0</v>
      </c>
      <c r="BE347" s="12">
        <v>0</v>
      </c>
    </row>
    <row r="348" spans="1:57" ht="47.25" x14ac:dyDescent="0.25">
      <c r="A348" s="6" t="s">
        <v>27</v>
      </c>
      <c r="B348" s="4"/>
      <c r="C348" s="4"/>
      <c r="D348" s="4"/>
      <c r="E348" s="9">
        <v>852</v>
      </c>
      <c r="F348" s="10" t="s">
        <v>131</v>
      </c>
      <c r="G348" s="10" t="s">
        <v>147</v>
      </c>
      <c r="H348" s="11" t="s">
        <v>358</v>
      </c>
      <c r="I348" s="11" t="s">
        <v>28</v>
      </c>
      <c r="J348" s="12">
        <f t="shared" ref="J348:AW348" si="956">J349</f>
        <v>187532</v>
      </c>
      <c r="K348" s="12">
        <f t="shared" si="956"/>
        <v>187532</v>
      </c>
      <c r="L348" s="12">
        <f t="shared" si="956"/>
        <v>0</v>
      </c>
      <c r="M348" s="12">
        <f t="shared" si="956"/>
        <v>0</v>
      </c>
      <c r="N348" s="12">
        <f t="shared" si="956"/>
        <v>0</v>
      </c>
      <c r="O348" s="12">
        <f t="shared" si="956"/>
        <v>0</v>
      </c>
      <c r="P348" s="12">
        <f t="shared" si="956"/>
        <v>0</v>
      </c>
      <c r="Q348" s="12">
        <f t="shared" si="956"/>
        <v>0</v>
      </c>
      <c r="R348" s="12">
        <f t="shared" si="838"/>
        <v>187532</v>
      </c>
      <c r="S348" s="12">
        <f t="shared" si="956"/>
        <v>187532</v>
      </c>
      <c r="T348" s="12">
        <f t="shared" si="956"/>
        <v>0</v>
      </c>
      <c r="U348" s="12">
        <f t="shared" si="956"/>
        <v>0</v>
      </c>
      <c r="V348" s="12">
        <f t="shared" si="956"/>
        <v>0</v>
      </c>
      <c r="W348" s="12">
        <f t="shared" si="956"/>
        <v>0</v>
      </c>
      <c r="X348" s="12">
        <f t="shared" si="956"/>
        <v>0</v>
      </c>
      <c r="Y348" s="12">
        <f t="shared" si="956"/>
        <v>0</v>
      </c>
      <c r="Z348" s="12">
        <f t="shared" si="919"/>
        <v>187532</v>
      </c>
      <c r="AA348" s="12">
        <f t="shared" si="800"/>
        <v>187532</v>
      </c>
      <c r="AB348" s="12">
        <f t="shared" si="801"/>
        <v>0</v>
      </c>
      <c r="AC348" s="12">
        <f t="shared" si="802"/>
        <v>0</v>
      </c>
      <c r="AD348" s="12">
        <f t="shared" si="956"/>
        <v>0</v>
      </c>
      <c r="AE348" s="12">
        <f t="shared" si="956"/>
        <v>0</v>
      </c>
      <c r="AF348" s="12">
        <f t="shared" si="956"/>
        <v>0</v>
      </c>
      <c r="AG348" s="12">
        <f t="shared" si="956"/>
        <v>0</v>
      </c>
      <c r="AH348" s="12">
        <f t="shared" si="816"/>
        <v>187532</v>
      </c>
      <c r="AI348" s="12">
        <f t="shared" si="817"/>
        <v>187532</v>
      </c>
      <c r="AJ348" s="12">
        <f t="shared" si="818"/>
        <v>0</v>
      </c>
      <c r="AK348" s="12">
        <f t="shared" si="852"/>
        <v>0</v>
      </c>
      <c r="AL348" s="12">
        <f t="shared" si="956"/>
        <v>-40700</v>
      </c>
      <c r="AM348" s="12">
        <f t="shared" si="956"/>
        <v>-40700</v>
      </c>
      <c r="AN348" s="12">
        <f t="shared" si="956"/>
        <v>0</v>
      </c>
      <c r="AO348" s="12">
        <f t="shared" si="956"/>
        <v>0</v>
      </c>
      <c r="AP348" s="12">
        <f t="shared" si="820"/>
        <v>146832</v>
      </c>
      <c r="AQ348" s="12">
        <f t="shared" si="821"/>
        <v>146832</v>
      </c>
      <c r="AR348" s="12">
        <f t="shared" si="822"/>
        <v>0</v>
      </c>
      <c r="AS348" s="12">
        <f t="shared" si="853"/>
        <v>0</v>
      </c>
      <c r="AT348" s="12">
        <f t="shared" si="956"/>
        <v>-48594.239999999998</v>
      </c>
      <c r="AU348" s="12">
        <f t="shared" si="956"/>
        <v>-48594.239999999998</v>
      </c>
      <c r="AV348" s="12">
        <f t="shared" si="956"/>
        <v>0</v>
      </c>
      <c r="AW348" s="12">
        <f t="shared" si="956"/>
        <v>0</v>
      </c>
      <c r="AX348" s="12">
        <f t="shared" si="824"/>
        <v>98237.760000000009</v>
      </c>
      <c r="AY348" s="12">
        <f t="shared" si="825"/>
        <v>98237.760000000009</v>
      </c>
      <c r="AZ348" s="12">
        <f t="shared" si="826"/>
        <v>0</v>
      </c>
      <c r="BA348" s="12">
        <f t="shared" si="854"/>
        <v>0</v>
      </c>
      <c r="BB348" s="12">
        <f t="shared" si="910"/>
        <v>0</v>
      </c>
      <c r="BC348" s="29"/>
      <c r="BD348" s="12">
        <v>0</v>
      </c>
      <c r="BE348" s="12">
        <v>0</v>
      </c>
    </row>
    <row r="349" spans="1:57" ht="47.25" x14ac:dyDescent="0.25">
      <c r="A349" s="6" t="s">
        <v>14</v>
      </c>
      <c r="B349" s="6"/>
      <c r="C349" s="6"/>
      <c r="D349" s="6"/>
      <c r="E349" s="9">
        <v>852</v>
      </c>
      <c r="F349" s="10" t="s">
        <v>131</v>
      </c>
      <c r="G349" s="10" t="s">
        <v>147</v>
      </c>
      <c r="H349" s="11" t="s">
        <v>358</v>
      </c>
      <c r="I349" s="11" t="s">
        <v>29</v>
      </c>
      <c r="J349" s="12">
        <f>201532-14000</f>
        <v>187532</v>
      </c>
      <c r="K349" s="12">
        <f t="shared" ref="K349:K352" si="957">J349</f>
        <v>187532</v>
      </c>
      <c r="L349" s="12"/>
      <c r="M349" s="12"/>
      <c r="N349" s="12"/>
      <c r="O349" s="12">
        <f t="shared" ref="O349" si="958">N349</f>
        <v>0</v>
      </c>
      <c r="P349" s="12"/>
      <c r="Q349" s="12"/>
      <c r="R349" s="12">
        <f t="shared" si="838"/>
        <v>187532</v>
      </c>
      <c r="S349" s="12">
        <f t="shared" ref="S349" si="959">R349</f>
        <v>187532</v>
      </c>
      <c r="T349" s="12"/>
      <c r="U349" s="12"/>
      <c r="V349" s="12"/>
      <c r="W349" s="12">
        <f t="shared" ref="W349" si="960">V349</f>
        <v>0</v>
      </c>
      <c r="X349" s="12"/>
      <c r="Y349" s="12"/>
      <c r="Z349" s="12">
        <f t="shared" si="919"/>
        <v>187532</v>
      </c>
      <c r="AA349" s="12">
        <f t="shared" si="800"/>
        <v>187532</v>
      </c>
      <c r="AB349" s="12">
        <f t="shared" si="801"/>
        <v>0</v>
      </c>
      <c r="AC349" s="12">
        <f t="shared" si="802"/>
        <v>0</v>
      </c>
      <c r="AD349" s="12"/>
      <c r="AE349" s="12">
        <f t="shared" ref="AE349" si="961">AD349</f>
        <v>0</v>
      </c>
      <c r="AF349" s="12"/>
      <c r="AG349" s="12"/>
      <c r="AH349" s="12">
        <f t="shared" si="816"/>
        <v>187532</v>
      </c>
      <c r="AI349" s="12">
        <f t="shared" si="817"/>
        <v>187532</v>
      </c>
      <c r="AJ349" s="12">
        <f t="shared" si="818"/>
        <v>0</v>
      </c>
      <c r="AK349" s="12">
        <f t="shared" si="852"/>
        <v>0</v>
      </c>
      <c r="AL349" s="12">
        <v>-40700</v>
      </c>
      <c r="AM349" s="12">
        <f t="shared" ref="AM349" si="962">AL349</f>
        <v>-40700</v>
      </c>
      <c r="AN349" s="12"/>
      <c r="AO349" s="12"/>
      <c r="AP349" s="12">
        <f t="shared" si="820"/>
        <v>146832</v>
      </c>
      <c r="AQ349" s="12">
        <f t="shared" si="821"/>
        <v>146832</v>
      </c>
      <c r="AR349" s="12">
        <f t="shared" si="822"/>
        <v>0</v>
      </c>
      <c r="AS349" s="12">
        <f t="shared" si="853"/>
        <v>0</v>
      </c>
      <c r="AT349" s="12">
        <v>-48594.239999999998</v>
      </c>
      <c r="AU349" s="12">
        <f t="shared" ref="AU349" si="963">AT349</f>
        <v>-48594.239999999998</v>
      </c>
      <c r="AV349" s="12"/>
      <c r="AW349" s="12"/>
      <c r="AX349" s="12">
        <f t="shared" si="824"/>
        <v>98237.760000000009</v>
      </c>
      <c r="AY349" s="12">
        <f t="shared" si="825"/>
        <v>98237.760000000009</v>
      </c>
      <c r="AZ349" s="12">
        <f t="shared" si="826"/>
        <v>0</v>
      </c>
      <c r="BA349" s="12">
        <f t="shared" si="854"/>
        <v>0</v>
      </c>
      <c r="BB349" s="12">
        <f t="shared" si="910"/>
        <v>0</v>
      </c>
      <c r="BC349" s="29"/>
      <c r="BD349" s="12">
        <v>0</v>
      </c>
      <c r="BE349" s="12">
        <v>0</v>
      </c>
    </row>
    <row r="350" spans="1:57" ht="252" hidden="1" x14ac:dyDescent="0.25">
      <c r="A350" s="31" t="s">
        <v>366</v>
      </c>
      <c r="B350" s="6"/>
      <c r="C350" s="6"/>
      <c r="D350" s="6"/>
      <c r="E350" s="9">
        <v>852</v>
      </c>
      <c r="F350" s="10" t="s">
        <v>131</v>
      </c>
      <c r="G350" s="10" t="s">
        <v>147</v>
      </c>
      <c r="H350" s="11" t="s">
        <v>359</v>
      </c>
      <c r="I350" s="11"/>
      <c r="J350" s="12">
        <f t="shared" ref="J350:AW351" si="964">J351</f>
        <v>14000</v>
      </c>
      <c r="K350" s="12">
        <f t="shared" si="964"/>
        <v>14000</v>
      </c>
      <c r="L350" s="12">
        <f t="shared" si="964"/>
        <v>0</v>
      </c>
      <c r="M350" s="12">
        <f t="shared" si="964"/>
        <v>0</v>
      </c>
      <c r="N350" s="12">
        <f t="shared" si="964"/>
        <v>0</v>
      </c>
      <c r="O350" s="12">
        <f t="shared" si="964"/>
        <v>0</v>
      </c>
      <c r="P350" s="12">
        <f t="shared" si="964"/>
        <v>0</v>
      </c>
      <c r="Q350" s="12">
        <f t="shared" si="964"/>
        <v>0</v>
      </c>
      <c r="R350" s="12">
        <f t="shared" si="838"/>
        <v>14000</v>
      </c>
      <c r="S350" s="12">
        <f t="shared" si="964"/>
        <v>14000</v>
      </c>
      <c r="T350" s="12">
        <f t="shared" si="964"/>
        <v>0</v>
      </c>
      <c r="U350" s="12">
        <f t="shared" si="964"/>
        <v>0</v>
      </c>
      <c r="V350" s="12">
        <f t="shared" si="964"/>
        <v>0</v>
      </c>
      <c r="W350" s="12">
        <f t="shared" si="964"/>
        <v>0</v>
      </c>
      <c r="X350" s="12">
        <f t="shared" si="964"/>
        <v>0</v>
      </c>
      <c r="Y350" s="12">
        <f t="shared" si="964"/>
        <v>0</v>
      </c>
      <c r="Z350" s="12">
        <f t="shared" si="919"/>
        <v>14000</v>
      </c>
      <c r="AA350" s="12">
        <f t="shared" ref="AA350:AA407" si="965">S350+W350</f>
        <v>14000</v>
      </c>
      <c r="AB350" s="12">
        <f t="shared" ref="AB350:AB407" si="966">T350+X350</f>
        <v>0</v>
      </c>
      <c r="AC350" s="12">
        <f t="shared" ref="AC350:AC407" si="967">U350+Y350</f>
        <v>0</v>
      </c>
      <c r="AD350" s="12">
        <f t="shared" si="964"/>
        <v>0</v>
      </c>
      <c r="AE350" s="12">
        <f t="shared" si="964"/>
        <v>0</v>
      </c>
      <c r="AF350" s="12">
        <f t="shared" si="964"/>
        <v>0</v>
      </c>
      <c r="AG350" s="12">
        <f t="shared" si="964"/>
        <v>0</v>
      </c>
      <c r="AH350" s="12">
        <f t="shared" si="816"/>
        <v>14000</v>
      </c>
      <c r="AI350" s="12">
        <f t="shared" si="817"/>
        <v>14000</v>
      </c>
      <c r="AJ350" s="12">
        <f t="shared" si="818"/>
        <v>0</v>
      </c>
      <c r="AK350" s="12">
        <f t="shared" si="852"/>
        <v>0</v>
      </c>
      <c r="AL350" s="12">
        <f t="shared" si="964"/>
        <v>0</v>
      </c>
      <c r="AM350" s="12">
        <f t="shared" si="964"/>
        <v>0</v>
      </c>
      <c r="AN350" s="12">
        <f t="shared" si="964"/>
        <v>0</v>
      </c>
      <c r="AO350" s="12">
        <f t="shared" si="964"/>
        <v>0</v>
      </c>
      <c r="AP350" s="12">
        <f t="shared" si="820"/>
        <v>14000</v>
      </c>
      <c r="AQ350" s="12">
        <f t="shared" si="821"/>
        <v>14000</v>
      </c>
      <c r="AR350" s="12">
        <f t="shared" si="822"/>
        <v>0</v>
      </c>
      <c r="AS350" s="12">
        <f t="shared" si="853"/>
        <v>0</v>
      </c>
      <c r="AT350" s="12">
        <f t="shared" si="964"/>
        <v>0</v>
      </c>
      <c r="AU350" s="12">
        <f t="shared" si="964"/>
        <v>0</v>
      </c>
      <c r="AV350" s="12">
        <f t="shared" si="964"/>
        <v>0</v>
      </c>
      <c r="AW350" s="12">
        <f t="shared" si="964"/>
        <v>0</v>
      </c>
      <c r="AX350" s="12">
        <f t="shared" si="824"/>
        <v>14000</v>
      </c>
      <c r="AY350" s="12">
        <f t="shared" si="825"/>
        <v>14000</v>
      </c>
      <c r="AZ350" s="12">
        <f t="shared" si="826"/>
        <v>0</v>
      </c>
      <c r="BA350" s="12">
        <f t="shared" si="854"/>
        <v>0</v>
      </c>
      <c r="BB350" s="12">
        <f t="shared" si="910"/>
        <v>0</v>
      </c>
      <c r="BC350" s="29"/>
      <c r="BD350" s="12">
        <v>0</v>
      </c>
      <c r="BE350" s="12">
        <v>0</v>
      </c>
    </row>
    <row r="351" spans="1:57" ht="47.25" hidden="1" x14ac:dyDescent="0.25">
      <c r="A351" s="6" t="s">
        <v>27</v>
      </c>
      <c r="B351" s="6"/>
      <c r="C351" s="6"/>
      <c r="D351" s="6"/>
      <c r="E351" s="9">
        <v>852</v>
      </c>
      <c r="F351" s="10" t="s">
        <v>131</v>
      </c>
      <c r="G351" s="10" t="s">
        <v>147</v>
      </c>
      <c r="H351" s="11" t="s">
        <v>359</v>
      </c>
      <c r="I351" s="11" t="s">
        <v>28</v>
      </c>
      <c r="J351" s="12">
        <f t="shared" si="964"/>
        <v>14000</v>
      </c>
      <c r="K351" s="12">
        <f t="shared" si="964"/>
        <v>14000</v>
      </c>
      <c r="L351" s="12">
        <f t="shared" si="964"/>
        <v>0</v>
      </c>
      <c r="M351" s="12">
        <f t="shared" si="964"/>
        <v>0</v>
      </c>
      <c r="N351" s="12">
        <f t="shared" si="964"/>
        <v>0</v>
      </c>
      <c r="O351" s="12">
        <f t="shared" si="964"/>
        <v>0</v>
      </c>
      <c r="P351" s="12">
        <f t="shared" si="964"/>
        <v>0</v>
      </c>
      <c r="Q351" s="12">
        <f t="shared" si="964"/>
        <v>0</v>
      </c>
      <c r="R351" s="12">
        <f t="shared" si="838"/>
        <v>14000</v>
      </c>
      <c r="S351" s="12">
        <f t="shared" si="964"/>
        <v>14000</v>
      </c>
      <c r="T351" s="12">
        <f t="shared" si="964"/>
        <v>0</v>
      </c>
      <c r="U351" s="12">
        <f t="shared" si="964"/>
        <v>0</v>
      </c>
      <c r="V351" s="12">
        <f t="shared" si="964"/>
        <v>0</v>
      </c>
      <c r="W351" s="12">
        <f t="shared" si="964"/>
        <v>0</v>
      </c>
      <c r="X351" s="12">
        <f t="shared" si="964"/>
        <v>0</v>
      </c>
      <c r="Y351" s="12">
        <f t="shared" si="964"/>
        <v>0</v>
      </c>
      <c r="Z351" s="12">
        <f t="shared" si="919"/>
        <v>14000</v>
      </c>
      <c r="AA351" s="12">
        <f t="shared" si="965"/>
        <v>14000</v>
      </c>
      <c r="AB351" s="12">
        <f t="shared" si="966"/>
        <v>0</v>
      </c>
      <c r="AC351" s="12">
        <f t="shared" si="967"/>
        <v>0</v>
      </c>
      <c r="AD351" s="12">
        <f t="shared" si="964"/>
        <v>0</v>
      </c>
      <c r="AE351" s="12">
        <f t="shared" si="964"/>
        <v>0</v>
      </c>
      <c r="AF351" s="12">
        <f t="shared" si="964"/>
        <v>0</v>
      </c>
      <c r="AG351" s="12">
        <f t="shared" si="964"/>
        <v>0</v>
      </c>
      <c r="AH351" s="12">
        <f t="shared" si="816"/>
        <v>14000</v>
      </c>
      <c r="AI351" s="12">
        <f t="shared" si="817"/>
        <v>14000</v>
      </c>
      <c r="AJ351" s="12">
        <f t="shared" si="818"/>
        <v>0</v>
      </c>
      <c r="AK351" s="12">
        <f t="shared" si="852"/>
        <v>0</v>
      </c>
      <c r="AL351" s="12">
        <f t="shared" si="964"/>
        <v>0</v>
      </c>
      <c r="AM351" s="12">
        <f t="shared" si="964"/>
        <v>0</v>
      </c>
      <c r="AN351" s="12">
        <f t="shared" si="964"/>
        <v>0</v>
      </c>
      <c r="AO351" s="12">
        <f t="shared" si="964"/>
        <v>0</v>
      </c>
      <c r="AP351" s="12">
        <f t="shared" si="820"/>
        <v>14000</v>
      </c>
      <c r="AQ351" s="12">
        <f t="shared" si="821"/>
        <v>14000</v>
      </c>
      <c r="AR351" s="12">
        <f t="shared" si="822"/>
        <v>0</v>
      </c>
      <c r="AS351" s="12">
        <f t="shared" si="853"/>
        <v>0</v>
      </c>
      <c r="AT351" s="12">
        <f t="shared" si="964"/>
        <v>0</v>
      </c>
      <c r="AU351" s="12">
        <f t="shared" si="964"/>
        <v>0</v>
      </c>
      <c r="AV351" s="12">
        <f t="shared" si="964"/>
        <v>0</v>
      </c>
      <c r="AW351" s="12">
        <f t="shared" si="964"/>
        <v>0</v>
      </c>
      <c r="AX351" s="12">
        <f t="shared" si="824"/>
        <v>14000</v>
      </c>
      <c r="AY351" s="12">
        <f t="shared" si="825"/>
        <v>14000</v>
      </c>
      <c r="AZ351" s="12">
        <f t="shared" si="826"/>
        <v>0</v>
      </c>
      <c r="BA351" s="12">
        <f t="shared" si="854"/>
        <v>0</v>
      </c>
      <c r="BB351" s="12">
        <f t="shared" si="910"/>
        <v>0</v>
      </c>
      <c r="BC351" s="29"/>
      <c r="BD351" s="12">
        <v>0</v>
      </c>
      <c r="BE351" s="12">
        <v>0</v>
      </c>
    </row>
    <row r="352" spans="1:57" ht="47.25" hidden="1" x14ac:dyDescent="0.25">
      <c r="A352" s="6" t="s">
        <v>14</v>
      </c>
      <c r="B352" s="6"/>
      <c r="C352" s="6"/>
      <c r="D352" s="6"/>
      <c r="E352" s="9">
        <v>852</v>
      </c>
      <c r="F352" s="10" t="s">
        <v>131</v>
      </c>
      <c r="G352" s="10" t="s">
        <v>147</v>
      </c>
      <c r="H352" s="11" t="s">
        <v>359</v>
      </c>
      <c r="I352" s="11" t="s">
        <v>29</v>
      </c>
      <c r="J352" s="12">
        <v>14000</v>
      </c>
      <c r="K352" s="12">
        <f t="shared" si="957"/>
        <v>14000</v>
      </c>
      <c r="L352" s="12"/>
      <c r="M352" s="12"/>
      <c r="N352" s="12"/>
      <c r="O352" s="12">
        <f t="shared" ref="O352" si="968">N352</f>
        <v>0</v>
      </c>
      <c r="P352" s="12"/>
      <c r="Q352" s="12"/>
      <c r="R352" s="12">
        <f t="shared" si="838"/>
        <v>14000</v>
      </c>
      <c r="S352" s="12">
        <f t="shared" ref="S352" si="969">R352</f>
        <v>14000</v>
      </c>
      <c r="T352" s="12"/>
      <c r="U352" s="12"/>
      <c r="V352" s="12"/>
      <c r="W352" s="12">
        <f t="shared" ref="W352" si="970">V352</f>
        <v>0</v>
      </c>
      <c r="X352" s="12"/>
      <c r="Y352" s="12"/>
      <c r="Z352" s="12">
        <f t="shared" si="919"/>
        <v>14000</v>
      </c>
      <c r="AA352" s="12">
        <f t="shared" si="965"/>
        <v>14000</v>
      </c>
      <c r="AB352" s="12">
        <f t="shared" si="966"/>
        <v>0</v>
      </c>
      <c r="AC352" s="12">
        <f t="shared" si="967"/>
        <v>0</v>
      </c>
      <c r="AD352" s="12"/>
      <c r="AE352" s="12">
        <f t="shared" ref="AE352" si="971">AD352</f>
        <v>0</v>
      </c>
      <c r="AF352" s="12"/>
      <c r="AG352" s="12"/>
      <c r="AH352" s="12">
        <f t="shared" si="816"/>
        <v>14000</v>
      </c>
      <c r="AI352" s="12">
        <f t="shared" si="817"/>
        <v>14000</v>
      </c>
      <c r="AJ352" s="12">
        <f t="shared" si="818"/>
        <v>0</v>
      </c>
      <c r="AK352" s="12">
        <f t="shared" si="852"/>
        <v>0</v>
      </c>
      <c r="AL352" s="12"/>
      <c r="AM352" s="12">
        <f t="shared" ref="AM352" si="972">AL352</f>
        <v>0</v>
      </c>
      <c r="AN352" s="12"/>
      <c r="AO352" s="12"/>
      <c r="AP352" s="12">
        <f t="shared" si="820"/>
        <v>14000</v>
      </c>
      <c r="AQ352" s="12">
        <f t="shared" si="821"/>
        <v>14000</v>
      </c>
      <c r="AR352" s="12">
        <f t="shared" si="822"/>
        <v>0</v>
      </c>
      <c r="AS352" s="12">
        <f t="shared" si="853"/>
        <v>0</v>
      </c>
      <c r="AT352" s="12"/>
      <c r="AU352" s="12">
        <f t="shared" ref="AU352" si="973">AT352</f>
        <v>0</v>
      </c>
      <c r="AV352" s="12"/>
      <c r="AW352" s="12"/>
      <c r="AX352" s="12">
        <f t="shared" si="824"/>
        <v>14000</v>
      </c>
      <c r="AY352" s="12">
        <f t="shared" si="825"/>
        <v>14000</v>
      </c>
      <c r="AZ352" s="12">
        <f t="shared" si="826"/>
        <v>0</v>
      </c>
      <c r="BA352" s="12">
        <f t="shared" si="854"/>
        <v>0</v>
      </c>
      <c r="BB352" s="12">
        <f t="shared" si="910"/>
        <v>0</v>
      </c>
      <c r="BC352" s="29"/>
      <c r="BD352" s="12">
        <v>0</v>
      </c>
      <c r="BE352" s="12">
        <v>0</v>
      </c>
    </row>
    <row r="353" spans="1:57" ht="34.5" customHeight="1" x14ac:dyDescent="0.25">
      <c r="A353" s="26" t="s">
        <v>199</v>
      </c>
      <c r="B353" s="13"/>
      <c r="C353" s="13"/>
      <c r="D353" s="13"/>
      <c r="E353" s="13">
        <v>853</v>
      </c>
      <c r="F353" s="11"/>
      <c r="G353" s="11"/>
      <c r="H353" s="11"/>
      <c r="I353" s="11"/>
      <c r="J353" s="29">
        <f>J354+J370</f>
        <v>7870100</v>
      </c>
      <c r="K353" s="29">
        <f t="shared" ref="K353:M353" si="974">K354+K370</f>
        <v>732000</v>
      </c>
      <c r="L353" s="29">
        <f t="shared" si="974"/>
        <v>7138100</v>
      </c>
      <c r="M353" s="29">
        <f t="shared" si="974"/>
        <v>0</v>
      </c>
      <c r="N353" s="29">
        <f>N354+N370</f>
        <v>468000</v>
      </c>
      <c r="O353" s="29">
        <f t="shared" ref="O353:Q353" si="975">O354+O370</f>
        <v>0</v>
      </c>
      <c r="P353" s="29">
        <f t="shared" si="975"/>
        <v>468000</v>
      </c>
      <c r="Q353" s="29">
        <f t="shared" si="975"/>
        <v>0</v>
      </c>
      <c r="R353" s="12">
        <f t="shared" si="838"/>
        <v>8338100</v>
      </c>
      <c r="S353" s="29">
        <f t="shared" ref="S353:U353" si="976">S354+S370</f>
        <v>732000</v>
      </c>
      <c r="T353" s="29">
        <f t="shared" si="976"/>
        <v>7606100</v>
      </c>
      <c r="U353" s="29">
        <f t="shared" si="976"/>
        <v>0</v>
      </c>
      <c r="V353" s="29">
        <f>V354+V370</f>
        <v>0</v>
      </c>
      <c r="W353" s="29">
        <f t="shared" ref="W353:Y353" si="977">W354+W370</f>
        <v>0</v>
      </c>
      <c r="X353" s="29">
        <f t="shared" si="977"/>
        <v>0</v>
      </c>
      <c r="Y353" s="29">
        <f t="shared" si="977"/>
        <v>0</v>
      </c>
      <c r="Z353" s="12">
        <f t="shared" si="919"/>
        <v>8338100</v>
      </c>
      <c r="AA353" s="12">
        <f t="shared" si="965"/>
        <v>732000</v>
      </c>
      <c r="AB353" s="12">
        <f t="shared" si="966"/>
        <v>7606100</v>
      </c>
      <c r="AC353" s="12">
        <f t="shared" si="967"/>
        <v>0</v>
      </c>
      <c r="AD353" s="29">
        <f>AD354+AD370</f>
        <v>0</v>
      </c>
      <c r="AE353" s="29">
        <f t="shared" ref="AE353:AG353" si="978">AE354+AE370</f>
        <v>0</v>
      </c>
      <c r="AF353" s="29">
        <f t="shared" si="978"/>
        <v>0</v>
      </c>
      <c r="AG353" s="29">
        <f t="shared" si="978"/>
        <v>0</v>
      </c>
      <c r="AH353" s="12">
        <f t="shared" si="816"/>
        <v>8338100</v>
      </c>
      <c r="AI353" s="12">
        <f t="shared" si="817"/>
        <v>732000</v>
      </c>
      <c r="AJ353" s="12">
        <f t="shared" si="818"/>
        <v>7606100</v>
      </c>
      <c r="AK353" s="12">
        <f t="shared" si="852"/>
        <v>0</v>
      </c>
      <c r="AL353" s="29">
        <f>AL354+AL370</f>
        <v>-90000</v>
      </c>
      <c r="AM353" s="29">
        <f t="shared" ref="AM353:AO353" si="979">AM354+AM370</f>
        <v>0</v>
      </c>
      <c r="AN353" s="29">
        <f t="shared" si="979"/>
        <v>-90000</v>
      </c>
      <c r="AO353" s="29">
        <f t="shared" si="979"/>
        <v>0</v>
      </c>
      <c r="AP353" s="12">
        <f t="shared" si="820"/>
        <v>8248100</v>
      </c>
      <c r="AQ353" s="12">
        <f t="shared" si="821"/>
        <v>732000</v>
      </c>
      <c r="AR353" s="12">
        <f t="shared" si="822"/>
        <v>7516100</v>
      </c>
      <c r="AS353" s="12">
        <f t="shared" si="853"/>
        <v>0</v>
      </c>
      <c r="AT353" s="29">
        <f>AT354+AT370</f>
        <v>-153431</v>
      </c>
      <c r="AU353" s="29">
        <f t="shared" ref="AU353:AW353" si="980">AU354+AU370</f>
        <v>0</v>
      </c>
      <c r="AV353" s="29">
        <f t="shared" si="980"/>
        <v>-154231</v>
      </c>
      <c r="AW353" s="29">
        <f t="shared" si="980"/>
        <v>800</v>
      </c>
      <c r="AX353" s="12">
        <f t="shared" si="824"/>
        <v>8094669</v>
      </c>
      <c r="AY353" s="12">
        <f t="shared" si="825"/>
        <v>732000</v>
      </c>
      <c r="AZ353" s="12">
        <f t="shared" si="826"/>
        <v>7361869</v>
      </c>
      <c r="BA353" s="12">
        <f t="shared" si="854"/>
        <v>800</v>
      </c>
      <c r="BB353" s="12">
        <f t="shared" si="910"/>
        <v>0</v>
      </c>
      <c r="BC353" s="29"/>
      <c r="BD353" s="12">
        <v>0</v>
      </c>
      <c r="BE353" s="12">
        <v>0</v>
      </c>
    </row>
    <row r="354" spans="1:57" s="30" customFormat="1" ht="23.25" customHeight="1" x14ac:dyDescent="0.25">
      <c r="A354" s="26" t="s">
        <v>15</v>
      </c>
      <c r="B354" s="27"/>
      <c r="C354" s="27"/>
      <c r="D354" s="27"/>
      <c r="E354" s="33">
        <v>853</v>
      </c>
      <c r="F354" s="28" t="s">
        <v>16</v>
      </c>
      <c r="G354" s="28"/>
      <c r="H354" s="28"/>
      <c r="I354" s="28"/>
      <c r="J354" s="29">
        <f>J355+J366</f>
        <v>4038100</v>
      </c>
      <c r="K354" s="29">
        <f t="shared" ref="K354:M354" si="981">K355+K366</f>
        <v>0</v>
      </c>
      <c r="L354" s="29">
        <f t="shared" si="981"/>
        <v>4038100</v>
      </c>
      <c r="M354" s="29">
        <f t="shared" si="981"/>
        <v>0</v>
      </c>
      <c r="N354" s="29">
        <f>N355+N366</f>
        <v>468000</v>
      </c>
      <c r="O354" s="29">
        <f t="shared" ref="O354:Q354" si="982">O355+O366</f>
        <v>0</v>
      </c>
      <c r="P354" s="29">
        <f t="shared" si="982"/>
        <v>468000</v>
      </c>
      <c r="Q354" s="29">
        <f t="shared" si="982"/>
        <v>0</v>
      </c>
      <c r="R354" s="12">
        <f t="shared" si="838"/>
        <v>4506100</v>
      </c>
      <c r="S354" s="29">
        <f t="shared" ref="S354:U354" si="983">S355+S366</f>
        <v>0</v>
      </c>
      <c r="T354" s="29">
        <f t="shared" si="983"/>
        <v>4506100</v>
      </c>
      <c r="U354" s="29">
        <f t="shared" si="983"/>
        <v>0</v>
      </c>
      <c r="V354" s="29">
        <f>V355+V366</f>
        <v>0</v>
      </c>
      <c r="W354" s="29">
        <f t="shared" ref="W354:Y354" si="984">W355+W366</f>
        <v>0</v>
      </c>
      <c r="X354" s="29">
        <f t="shared" si="984"/>
        <v>0</v>
      </c>
      <c r="Y354" s="29">
        <f t="shared" si="984"/>
        <v>0</v>
      </c>
      <c r="Z354" s="12">
        <f t="shared" si="919"/>
        <v>4506100</v>
      </c>
      <c r="AA354" s="12">
        <f t="shared" si="965"/>
        <v>0</v>
      </c>
      <c r="AB354" s="12">
        <f t="shared" si="966"/>
        <v>4506100</v>
      </c>
      <c r="AC354" s="12">
        <f t="shared" si="967"/>
        <v>0</v>
      </c>
      <c r="AD354" s="29">
        <f>AD355+AD366</f>
        <v>0</v>
      </c>
      <c r="AE354" s="29">
        <f t="shared" ref="AE354:AG354" si="985">AE355+AE366</f>
        <v>0</v>
      </c>
      <c r="AF354" s="29">
        <f t="shared" si="985"/>
        <v>0</v>
      </c>
      <c r="AG354" s="29">
        <f t="shared" si="985"/>
        <v>0</v>
      </c>
      <c r="AH354" s="12">
        <f t="shared" si="816"/>
        <v>4506100</v>
      </c>
      <c r="AI354" s="12">
        <f t="shared" si="817"/>
        <v>0</v>
      </c>
      <c r="AJ354" s="12">
        <f t="shared" si="818"/>
        <v>4506100</v>
      </c>
      <c r="AK354" s="12">
        <f t="shared" si="852"/>
        <v>0</v>
      </c>
      <c r="AL354" s="29">
        <f>AL355+AL366</f>
        <v>-90000</v>
      </c>
      <c r="AM354" s="29">
        <f t="shared" ref="AM354:AO354" si="986">AM355+AM366</f>
        <v>0</v>
      </c>
      <c r="AN354" s="29">
        <f t="shared" si="986"/>
        <v>-90000</v>
      </c>
      <c r="AO354" s="29">
        <f t="shared" si="986"/>
        <v>0</v>
      </c>
      <c r="AP354" s="12">
        <f t="shared" si="820"/>
        <v>4416100</v>
      </c>
      <c r="AQ354" s="12">
        <f t="shared" si="821"/>
        <v>0</v>
      </c>
      <c r="AR354" s="12">
        <f t="shared" si="822"/>
        <v>4416100</v>
      </c>
      <c r="AS354" s="12">
        <f t="shared" si="853"/>
        <v>0</v>
      </c>
      <c r="AT354" s="29">
        <f>AT355+AT366</f>
        <v>-153431</v>
      </c>
      <c r="AU354" s="29">
        <f t="shared" ref="AU354:AW354" si="987">AU355+AU366</f>
        <v>0</v>
      </c>
      <c r="AV354" s="29">
        <f t="shared" si="987"/>
        <v>-154231</v>
      </c>
      <c r="AW354" s="29">
        <f t="shared" si="987"/>
        <v>800</v>
      </c>
      <c r="AX354" s="12">
        <f t="shared" si="824"/>
        <v>4262669</v>
      </c>
      <c r="AY354" s="12">
        <f t="shared" si="825"/>
        <v>0</v>
      </c>
      <c r="AZ354" s="12">
        <f t="shared" si="826"/>
        <v>4261869</v>
      </c>
      <c r="BA354" s="12">
        <f t="shared" si="854"/>
        <v>800</v>
      </c>
      <c r="BB354" s="12">
        <f t="shared" si="910"/>
        <v>0</v>
      </c>
      <c r="BC354" s="29"/>
      <c r="BD354" s="12">
        <v>0</v>
      </c>
      <c r="BE354" s="12">
        <v>0</v>
      </c>
    </row>
    <row r="355" spans="1:57" s="30" customFormat="1" ht="64.5" customHeight="1" x14ac:dyDescent="0.25">
      <c r="A355" s="26" t="s">
        <v>200</v>
      </c>
      <c r="B355" s="27"/>
      <c r="C355" s="27"/>
      <c r="D355" s="27"/>
      <c r="E355" s="33">
        <v>853</v>
      </c>
      <c r="F355" s="28" t="s">
        <v>16</v>
      </c>
      <c r="G355" s="28" t="s">
        <v>147</v>
      </c>
      <c r="H355" s="28"/>
      <c r="I355" s="28"/>
      <c r="J355" s="29">
        <f t="shared" ref="J355:AG355" si="988">J356</f>
        <v>3838100</v>
      </c>
      <c r="K355" s="29">
        <f t="shared" si="988"/>
        <v>0</v>
      </c>
      <c r="L355" s="29">
        <f t="shared" si="988"/>
        <v>3838100</v>
      </c>
      <c r="M355" s="29">
        <f t="shared" si="988"/>
        <v>0</v>
      </c>
      <c r="N355" s="29">
        <f t="shared" si="988"/>
        <v>468000</v>
      </c>
      <c r="O355" s="29">
        <f t="shared" si="988"/>
        <v>0</v>
      </c>
      <c r="P355" s="29">
        <f t="shared" si="988"/>
        <v>468000</v>
      </c>
      <c r="Q355" s="29">
        <f t="shared" si="988"/>
        <v>0</v>
      </c>
      <c r="R355" s="12">
        <f t="shared" si="838"/>
        <v>4306100</v>
      </c>
      <c r="S355" s="29">
        <f t="shared" si="988"/>
        <v>0</v>
      </c>
      <c r="T355" s="29">
        <f t="shared" si="988"/>
        <v>4306100</v>
      </c>
      <c r="U355" s="29">
        <f t="shared" si="988"/>
        <v>0</v>
      </c>
      <c r="V355" s="29">
        <f t="shared" si="988"/>
        <v>0</v>
      </c>
      <c r="W355" s="29">
        <f t="shared" si="988"/>
        <v>0</v>
      </c>
      <c r="X355" s="29">
        <f t="shared" si="988"/>
        <v>0</v>
      </c>
      <c r="Y355" s="29">
        <f t="shared" si="988"/>
        <v>0</v>
      </c>
      <c r="Z355" s="12">
        <f t="shared" si="919"/>
        <v>4306100</v>
      </c>
      <c r="AA355" s="12">
        <f t="shared" si="965"/>
        <v>0</v>
      </c>
      <c r="AB355" s="12">
        <f t="shared" si="966"/>
        <v>4306100</v>
      </c>
      <c r="AC355" s="12">
        <f t="shared" si="967"/>
        <v>0</v>
      </c>
      <c r="AD355" s="29">
        <f t="shared" si="988"/>
        <v>0</v>
      </c>
      <c r="AE355" s="29">
        <f t="shared" si="988"/>
        <v>0</v>
      </c>
      <c r="AF355" s="29">
        <f t="shared" si="988"/>
        <v>0</v>
      </c>
      <c r="AG355" s="29">
        <f t="shared" si="988"/>
        <v>0</v>
      </c>
      <c r="AH355" s="12">
        <f t="shared" si="816"/>
        <v>4306100</v>
      </c>
      <c r="AI355" s="12">
        <f t="shared" si="817"/>
        <v>0</v>
      </c>
      <c r="AJ355" s="12">
        <f t="shared" si="818"/>
        <v>4306100</v>
      </c>
      <c r="AK355" s="12">
        <f t="shared" si="852"/>
        <v>0</v>
      </c>
      <c r="AL355" s="29">
        <f>AL356+AL363</f>
        <v>0</v>
      </c>
      <c r="AM355" s="29">
        <f t="shared" ref="AM355:AS355" si="989">AM356+AM363</f>
        <v>0</v>
      </c>
      <c r="AN355" s="29">
        <f t="shared" si="989"/>
        <v>0</v>
      </c>
      <c r="AO355" s="29">
        <f t="shared" si="989"/>
        <v>0</v>
      </c>
      <c r="AP355" s="29">
        <f t="shared" si="989"/>
        <v>4306100</v>
      </c>
      <c r="AQ355" s="29">
        <f t="shared" si="989"/>
        <v>0</v>
      </c>
      <c r="AR355" s="29">
        <f t="shared" si="989"/>
        <v>4306100</v>
      </c>
      <c r="AS355" s="29">
        <f t="shared" si="989"/>
        <v>0</v>
      </c>
      <c r="AT355" s="29">
        <f>AT356+AT363</f>
        <v>-153431</v>
      </c>
      <c r="AU355" s="29">
        <f t="shared" ref="AU355:BA355" si="990">AU356+AU363</f>
        <v>0</v>
      </c>
      <c r="AV355" s="29">
        <f t="shared" si="990"/>
        <v>-154231</v>
      </c>
      <c r="AW355" s="29">
        <f t="shared" si="990"/>
        <v>800</v>
      </c>
      <c r="AX355" s="29">
        <f t="shared" si="990"/>
        <v>4152669</v>
      </c>
      <c r="AY355" s="29">
        <f t="shared" si="990"/>
        <v>0</v>
      </c>
      <c r="AZ355" s="29">
        <f t="shared" si="990"/>
        <v>4151869</v>
      </c>
      <c r="BA355" s="29">
        <f t="shared" si="990"/>
        <v>800</v>
      </c>
      <c r="BB355" s="12">
        <f t="shared" si="910"/>
        <v>0</v>
      </c>
      <c r="BC355" s="29"/>
      <c r="BD355" s="12">
        <v>0</v>
      </c>
      <c r="BE355" s="12">
        <v>0</v>
      </c>
    </row>
    <row r="356" spans="1:57" ht="47.25" x14ac:dyDescent="0.25">
      <c r="A356" s="31" t="s">
        <v>25</v>
      </c>
      <c r="B356" s="9"/>
      <c r="C356" s="9"/>
      <c r="D356" s="9"/>
      <c r="E356" s="33">
        <v>853</v>
      </c>
      <c r="F356" s="11" t="s">
        <v>22</v>
      </c>
      <c r="G356" s="11" t="s">
        <v>147</v>
      </c>
      <c r="H356" s="11" t="s">
        <v>201</v>
      </c>
      <c r="I356" s="11"/>
      <c r="J356" s="12">
        <f t="shared" ref="J356" si="991">J357+J359+J361</f>
        <v>3838100</v>
      </c>
      <c r="K356" s="12">
        <f t="shared" ref="K356:N356" si="992">K357+K359+K361</f>
        <v>0</v>
      </c>
      <c r="L356" s="12">
        <f t="shared" si="992"/>
        <v>3838100</v>
      </c>
      <c r="M356" s="12">
        <f t="shared" si="992"/>
        <v>0</v>
      </c>
      <c r="N356" s="12">
        <f t="shared" si="992"/>
        <v>468000</v>
      </c>
      <c r="O356" s="12">
        <f t="shared" ref="O356:V356" si="993">O357+O359+O361</f>
        <v>0</v>
      </c>
      <c r="P356" s="12">
        <f t="shared" si="993"/>
        <v>468000</v>
      </c>
      <c r="Q356" s="12">
        <f t="shared" si="993"/>
        <v>0</v>
      </c>
      <c r="R356" s="12">
        <f t="shared" si="838"/>
        <v>4306100</v>
      </c>
      <c r="S356" s="12">
        <f t="shared" si="993"/>
        <v>0</v>
      </c>
      <c r="T356" s="12">
        <f t="shared" si="993"/>
        <v>4306100</v>
      </c>
      <c r="U356" s="12">
        <f t="shared" si="993"/>
        <v>0</v>
      </c>
      <c r="V356" s="12">
        <f t="shared" si="993"/>
        <v>0</v>
      </c>
      <c r="W356" s="12">
        <f t="shared" ref="W356:Y356" si="994">W357+W359+W361</f>
        <v>0</v>
      </c>
      <c r="X356" s="12">
        <f t="shared" si="994"/>
        <v>0</v>
      </c>
      <c r="Y356" s="12">
        <f t="shared" si="994"/>
        <v>0</v>
      </c>
      <c r="Z356" s="12">
        <f t="shared" si="919"/>
        <v>4306100</v>
      </c>
      <c r="AA356" s="12">
        <f t="shared" si="965"/>
        <v>0</v>
      </c>
      <c r="AB356" s="12">
        <f t="shared" si="966"/>
        <v>4306100</v>
      </c>
      <c r="AC356" s="12">
        <f t="shared" si="967"/>
        <v>0</v>
      </c>
      <c r="AD356" s="12">
        <f t="shared" ref="AD356:AG356" si="995">AD357+AD359+AD361</f>
        <v>0</v>
      </c>
      <c r="AE356" s="12">
        <f t="shared" si="995"/>
        <v>0</v>
      </c>
      <c r="AF356" s="12">
        <f t="shared" si="995"/>
        <v>0</v>
      </c>
      <c r="AG356" s="12">
        <f t="shared" si="995"/>
        <v>0</v>
      </c>
      <c r="AH356" s="12">
        <f t="shared" si="816"/>
        <v>4306100</v>
      </c>
      <c r="AI356" s="12">
        <f t="shared" si="817"/>
        <v>0</v>
      </c>
      <c r="AJ356" s="12">
        <f t="shared" si="818"/>
        <v>4306100</v>
      </c>
      <c r="AK356" s="12">
        <f t="shared" si="852"/>
        <v>0</v>
      </c>
      <c r="AL356" s="12">
        <f t="shared" ref="AL356:AO356" si="996">AL357+AL359+AL361</f>
        <v>0</v>
      </c>
      <c r="AM356" s="12">
        <f t="shared" si="996"/>
        <v>0</v>
      </c>
      <c r="AN356" s="12">
        <f t="shared" si="996"/>
        <v>0</v>
      </c>
      <c r="AO356" s="12">
        <f t="shared" si="996"/>
        <v>0</v>
      </c>
      <c r="AP356" s="12">
        <f t="shared" si="820"/>
        <v>4306100</v>
      </c>
      <c r="AQ356" s="12">
        <f t="shared" si="821"/>
        <v>0</v>
      </c>
      <c r="AR356" s="12">
        <f t="shared" si="822"/>
        <v>4306100</v>
      </c>
      <c r="AS356" s="12">
        <f t="shared" si="853"/>
        <v>0</v>
      </c>
      <c r="AT356" s="12">
        <f t="shared" ref="AT356:AW356" si="997">AT357+AT359+AT361</f>
        <v>-154231</v>
      </c>
      <c r="AU356" s="12">
        <f t="shared" si="997"/>
        <v>0</v>
      </c>
      <c r="AV356" s="12">
        <f t="shared" si="997"/>
        <v>-154231</v>
      </c>
      <c r="AW356" s="12">
        <f t="shared" si="997"/>
        <v>0</v>
      </c>
      <c r="AX356" s="12">
        <f t="shared" ref="AX356:AX362" si="998">AP356+AT356</f>
        <v>4151869</v>
      </c>
      <c r="AY356" s="12">
        <f t="shared" ref="AY356:AY362" si="999">AQ356+AU356</f>
        <v>0</v>
      </c>
      <c r="AZ356" s="12">
        <f t="shared" ref="AZ356:AZ362" si="1000">AR356+AV356</f>
        <v>4151869</v>
      </c>
      <c r="BA356" s="12">
        <f t="shared" ref="BA356:BA362" si="1001">AS356+AW356</f>
        <v>0</v>
      </c>
      <c r="BB356" s="12">
        <f t="shared" si="910"/>
        <v>0</v>
      </c>
      <c r="BC356" s="29"/>
      <c r="BD356" s="12">
        <v>0</v>
      </c>
      <c r="BE356" s="12">
        <v>0</v>
      </c>
    </row>
    <row r="357" spans="1:57" ht="98.25" customHeight="1" x14ac:dyDescent="0.25">
      <c r="A357" s="4" t="s">
        <v>21</v>
      </c>
      <c r="B357" s="9"/>
      <c r="C357" s="9"/>
      <c r="D357" s="9"/>
      <c r="E357" s="33">
        <v>853</v>
      </c>
      <c r="F357" s="11" t="s">
        <v>16</v>
      </c>
      <c r="G357" s="11" t="s">
        <v>147</v>
      </c>
      <c r="H357" s="11" t="s">
        <v>201</v>
      </c>
      <c r="I357" s="11" t="s">
        <v>23</v>
      </c>
      <c r="J357" s="12">
        <f t="shared" ref="J357:AW357" si="1002">J358</f>
        <v>3588600</v>
      </c>
      <c r="K357" s="12">
        <f t="shared" si="1002"/>
        <v>0</v>
      </c>
      <c r="L357" s="12">
        <f t="shared" si="1002"/>
        <v>3588600</v>
      </c>
      <c r="M357" s="12">
        <f t="shared" si="1002"/>
        <v>0</v>
      </c>
      <c r="N357" s="12">
        <f t="shared" si="1002"/>
        <v>336000</v>
      </c>
      <c r="O357" s="12">
        <f t="shared" si="1002"/>
        <v>0</v>
      </c>
      <c r="P357" s="12">
        <f t="shared" si="1002"/>
        <v>336000</v>
      </c>
      <c r="Q357" s="12">
        <f t="shared" si="1002"/>
        <v>0</v>
      </c>
      <c r="R357" s="12">
        <f t="shared" si="838"/>
        <v>3924600</v>
      </c>
      <c r="S357" s="12">
        <f t="shared" si="1002"/>
        <v>0</v>
      </c>
      <c r="T357" s="12">
        <f t="shared" si="1002"/>
        <v>3924600</v>
      </c>
      <c r="U357" s="12">
        <f t="shared" si="1002"/>
        <v>0</v>
      </c>
      <c r="V357" s="12">
        <f t="shared" si="1002"/>
        <v>0</v>
      </c>
      <c r="W357" s="12">
        <f t="shared" si="1002"/>
        <v>0</v>
      </c>
      <c r="X357" s="12">
        <f t="shared" si="1002"/>
        <v>0</v>
      </c>
      <c r="Y357" s="12">
        <f t="shared" si="1002"/>
        <v>0</v>
      </c>
      <c r="Z357" s="12">
        <f t="shared" si="919"/>
        <v>3924600</v>
      </c>
      <c r="AA357" s="12">
        <f t="shared" si="965"/>
        <v>0</v>
      </c>
      <c r="AB357" s="12">
        <f t="shared" si="966"/>
        <v>3924600</v>
      </c>
      <c r="AC357" s="12">
        <f t="shared" si="967"/>
        <v>0</v>
      </c>
      <c r="AD357" s="12">
        <f t="shared" si="1002"/>
        <v>0</v>
      </c>
      <c r="AE357" s="12">
        <f t="shared" si="1002"/>
        <v>0</v>
      </c>
      <c r="AF357" s="12">
        <f t="shared" si="1002"/>
        <v>0</v>
      </c>
      <c r="AG357" s="12">
        <f t="shared" si="1002"/>
        <v>0</v>
      </c>
      <c r="AH357" s="12">
        <f t="shared" si="816"/>
        <v>3924600</v>
      </c>
      <c r="AI357" s="12">
        <f t="shared" si="817"/>
        <v>0</v>
      </c>
      <c r="AJ357" s="12">
        <f t="shared" si="818"/>
        <v>3924600</v>
      </c>
      <c r="AK357" s="12">
        <f t="shared" si="852"/>
        <v>0</v>
      </c>
      <c r="AL357" s="12">
        <f t="shared" si="1002"/>
        <v>0</v>
      </c>
      <c r="AM357" s="12">
        <f t="shared" si="1002"/>
        <v>0</v>
      </c>
      <c r="AN357" s="12">
        <f t="shared" si="1002"/>
        <v>0</v>
      </c>
      <c r="AO357" s="12">
        <f t="shared" si="1002"/>
        <v>0</v>
      </c>
      <c r="AP357" s="12">
        <f t="shared" si="820"/>
        <v>3924600</v>
      </c>
      <c r="AQ357" s="12">
        <f t="shared" si="821"/>
        <v>0</v>
      </c>
      <c r="AR357" s="12">
        <f t="shared" si="822"/>
        <v>3924600</v>
      </c>
      <c r="AS357" s="12">
        <f t="shared" si="853"/>
        <v>0</v>
      </c>
      <c r="AT357" s="12">
        <f t="shared" si="1002"/>
        <v>-13107</v>
      </c>
      <c r="AU357" s="12">
        <f t="shared" si="1002"/>
        <v>0</v>
      </c>
      <c r="AV357" s="12">
        <f t="shared" si="1002"/>
        <v>-13107</v>
      </c>
      <c r="AW357" s="12">
        <f t="shared" si="1002"/>
        <v>0</v>
      </c>
      <c r="AX357" s="12">
        <f t="shared" si="998"/>
        <v>3911493</v>
      </c>
      <c r="AY357" s="12">
        <f t="shared" si="999"/>
        <v>0</v>
      </c>
      <c r="AZ357" s="12">
        <f t="shared" si="1000"/>
        <v>3911493</v>
      </c>
      <c r="BA357" s="12">
        <f t="shared" si="1001"/>
        <v>0</v>
      </c>
      <c r="BB357" s="12">
        <f t="shared" si="910"/>
        <v>0</v>
      </c>
      <c r="BC357" s="29"/>
      <c r="BD357" s="12">
        <v>0</v>
      </c>
      <c r="BE357" s="12">
        <v>0</v>
      </c>
    </row>
    <row r="358" spans="1:57" ht="47.25" x14ac:dyDescent="0.25">
      <c r="A358" s="4" t="s">
        <v>13</v>
      </c>
      <c r="B358" s="9"/>
      <c r="C358" s="9"/>
      <c r="D358" s="9"/>
      <c r="E358" s="33">
        <v>853</v>
      </c>
      <c r="F358" s="11" t="s">
        <v>16</v>
      </c>
      <c r="G358" s="11" t="s">
        <v>147</v>
      </c>
      <c r="H358" s="11" t="s">
        <v>201</v>
      </c>
      <c r="I358" s="11" t="s">
        <v>24</v>
      </c>
      <c r="J358" s="12">
        <v>3588600</v>
      </c>
      <c r="K358" s="12"/>
      <c r="L358" s="12">
        <f>J358</f>
        <v>3588600</v>
      </c>
      <c r="M358" s="12"/>
      <c r="N358" s="12">
        <f>256000+80000</f>
        <v>336000</v>
      </c>
      <c r="O358" s="12"/>
      <c r="P358" s="12">
        <f>N358</f>
        <v>336000</v>
      </c>
      <c r="Q358" s="12"/>
      <c r="R358" s="12">
        <f t="shared" si="838"/>
        <v>3924600</v>
      </c>
      <c r="S358" s="12"/>
      <c r="T358" s="12">
        <f>R358</f>
        <v>3924600</v>
      </c>
      <c r="U358" s="12"/>
      <c r="V358" s="12"/>
      <c r="W358" s="12"/>
      <c r="X358" s="12">
        <f>V358</f>
        <v>0</v>
      </c>
      <c r="Y358" s="12"/>
      <c r="Z358" s="12">
        <f t="shared" si="919"/>
        <v>3924600</v>
      </c>
      <c r="AA358" s="12">
        <f t="shared" si="965"/>
        <v>0</v>
      </c>
      <c r="AB358" s="12">
        <f t="shared" si="966"/>
        <v>3924600</v>
      </c>
      <c r="AC358" s="12">
        <f t="shared" si="967"/>
        <v>0</v>
      </c>
      <c r="AD358" s="12"/>
      <c r="AE358" s="12"/>
      <c r="AF358" s="12">
        <f>AD358</f>
        <v>0</v>
      </c>
      <c r="AG358" s="12"/>
      <c r="AH358" s="12">
        <f t="shared" si="816"/>
        <v>3924600</v>
      </c>
      <c r="AI358" s="12">
        <f t="shared" si="817"/>
        <v>0</v>
      </c>
      <c r="AJ358" s="12">
        <f t="shared" si="818"/>
        <v>3924600</v>
      </c>
      <c r="AK358" s="12">
        <f t="shared" si="852"/>
        <v>0</v>
      </c>
      <c r="AL358" s="12"/>
      <c r="AM358" s="12"/>
      <c r="AN358" s="12">
        <f>AL358</f>
        <v>0</v>
      </c>
      <c r="AO358" s="12"/>
      <c r="AP358" s="12">
        <f t="shared" si="820"/>
        <v>3924600</v>
      </c>
      <c r="AQ358" s="12">
        <f t="shared" si="821"/>
        <v>0</v>
      </c>
      <c r="AR358" s="12">
        <f t="shared" si="822"/>
        <v>3924600</v>
      </c>
      <c r="AS358" s="12">
        <f t="shared" si="853"/>
        <v>0</v>
      </c>
      <c r="AT358" s="12">
        <v>-13107</v>
      </c>
      <c r="AU358" s="12"/>
      <c r="AV358" s="12">
        <f>AT358</f>
        <v>-13107</v>
      </c>
      <c r="AW358" s="12"/>
      <c r="AX358" s="12">
        <f t="shared" si="998"/>
        <v>3911493</v>
      </c>
      <c r="AY358" s="12">
        <f t="shared" si="999"/>
        <v>0</v>
      </c>
      <c r="AZ358" s="12">
        <f t="shared" si="1000"/>
        <v>3911493</v>
      </c>
      <c r="BA358" s="12">
        <f t="shared" si="1001"/>
        <v>0</v>
      </c>
      <c r="BB358" s="12">
        <f t="shared" si="910"/>
        <v>0</v>
      </c>
      <c r="BC358" s="29"/>
      <c r="BD358" s="12">
        <v>0</v>
      </c>
      <c r="BE358" s="12">
        <v>0</v>
      </c>
    </row>
    <row r="359" spans="1:57" ht="47.25" x14ac:dyDescent="0.25">
      <c r="A359" s="6" t="s">
        <v>27</v>
      </c>
      <c r="B359" s="9"/>
      <c r="C359" s="9"/>
      <c r="D359" s="9"/>
      <c r="E359" s="33">
        <v>853</v>
      </c>
      <c r="F359" s="11" t="s">
        <v>16</v>
      </c>
      <c r="G359" s="11" t="s">
        <v>147</v>
      </c>
      <c r="H359" s="11" t="s">
        <v>201</v>
      </c>
      <c r="I359" s="11" t="s">
        <v>28</v>
      </c>
      <c r="J359" s="12">
        <f t="shared" ref="J359:AW359" si="1003">J360</f>
        <v>246500</v>
      </c>
      <c r="K359" s="12">
        <f t="shared" si="1003"/>
        <v>0</v>
      </c>
      <c r="L359" s="12">
        <f t="shared" si="1003"/>
        <v>246500</v>
      </c>
      <c r="M359" s="12">
        <f t="shared" si="1003"/>
        <v>0</v>
      </c>
      <c r="N359" s="12">
        <f t="shared" si="1003"/>
        <v>132000</v>
      </c>
      <c r="O359" s="12">
        <f t="shared" si="1003"/>
        <v>0</v>
      </c>
      <c r="P359" s="12">
        <f t="shared" si="1003"/>
        <v>132000</v>
      </c>
      <c r="Q359" s="12">
        <f t="shared" si="1003"/>
        <v>0</v>
      </c>
      <c r="R359" s="12">
        <f t="shared" si="838"/>
        <v>378500</v>
      </c>
      <c r="S359" s="12">
        <f t="shared" si="1003"/>
        <v>0</v>
      </c>
      <c r="T359" s="12">
        <f t="shared" si="1003"/>
        <v>378500</v>
      </c>
      <c r="U359" s="12">
        <f t="shared" si="1003"/>
        <v>0</v>
      </c>
      <c r="V359" s="12">
        <f t="shared" si="1003"/>
        <v>0</v>
      </c>
      <c r="W359" s="12">
        <f t="shared" si="1003"/>
        <v>0</v>
      </c>
      <c r="X359" s="12">
        <f t="shared" si="1003"/>
        <v>0</v>
      </c>
      <c r="Y359" s="12">
        <f t="shared" si="1003"/>
        <v>0</v>
      </c>
      <c r="Z359" s="12">
        <f t="shared" si="919"/>
        <v>378500</v>
      </c>
      <c r="AA359" s="12">
        <f t="shared" si="965"/>
        <v>0</v>
      </c>
      <c r="AB359" s="12">
        <f t="shared" si="966"/>
        <v>378500</v>
      </c>
      <c r="AC359" s="12">
        <f t="shared" si="967"/>
        <v>0</v>
      </c>
      <c r="AD359" s="12">
        <f t="shared" si="1003"/>
        <v>0</v>
      </c>
      <c r="AE359" s="12">
        <f t="shared" si="1003"/>
        <v>0</v>
      </c>
      <c r="AF359" s="12">
        <f t="shared" si="1003"/>
        <v>0</v>
      </c>
      <c r="AG359" s="12">
        <f t="shared" si="1003"/>
        <v>0</v>
      </c>
      <c r="AH359" s="12">
        <f t="shared" si="816"/>
        <v>378500</v>
      </c>
      <c r="AI359" s="12">
        <f t="shared" si="817"/>
        <v>0</v>
      </c>
      <c r="AJ359" s="12">
        <f t="shared" si="818"/>
        <v>378500</v>
      </c>
      <c r="AK359" s="12">
        <f t="shared" si="852"/>
        <v>0</v>
      </c>
      <c r="AL359" s="12">
        <f t="shared" si="1003"/>
        <v>0</v>
      </c>
      <c r="AM359" s="12">
        <f t="shared" si="1003"/>
        <v>0</v>
      </c>
      <c r="AN359" s="12">
        <f t="shared" si="1003"/>
        <v>0</v>
      </c>
      <c r="AO359" s="12">
        <f t="shared" si="1003"/>
        <v>0</v>
      </c>
      <c r="AP359" s="12">
        <f t="shared" si="820"/>
        <v>378500</v>
      </c>
      <c r="AQ359" s="12">
        <f t="shared" si="821"/>
        <v>0</v>
      </c>
      <c r="AR359" s="12">
        <f t="shared" si="822"/>
        <v>378500</v>
      </c>
      <c r="AS359" s="12">
        <f t="shared" si="853"/>
        <v>0</v>
      </c>
      <c r="AT359" s="12">
        <f t="shared" si="1003"/>
        <v>-138124</v>
      </c>
      <c r="AU359" s="12">
        <f t="shared" si="1003"/>
        <v>0</v>
      </c>
      <c r="AV359" s="12">
        <f t="shared" si="1003"/>
        <v>-138124</v>
      </c>
      <c r="AW359" s="12">
        <f t="shared" si="1003"/>
        <v>0</v>
      </c>
      <c r="AX359" s="12">
        <f t="shared" si="998"/>
        <v>240376</v>
      </c>
      <c r="AY359" s="12">
        <f t="shared" si="999"/>
        <v>0</v>
      </c>
      <c r="AZ359" s="12">
        <f t="shared" si="1000"/>
        <v>240376</v>
      </c>
      <c r="BA359" s="12">
        <f t="shared" si="1001"/>
        <v>0</v>
      </c>
      <c r="BB359" s="12">
        <f t="shared" si="910"/>
        <v>0</v>
      </c>
      <c r="BC359" s="29"/>
      <c r="BD359" s="12">
        <v>0</v>
      </c>
      <c r="BE359" s="12">
        <v>0</v>
      </c>
    </row>
    <row r="360" spans="1:57" ht="47.25" x14ac:dyDescent="0.25">
      <c r="A360" s="6" t="s">
        <v>14</v>
      </c>
      <c r="B360" s="9"/>
      <c r="C360" s="9"/>
      <c r="D360" s="9"/>
      <c r="E360" s="33">
        <v>853</v>
      </c>
      <c r="F360" s="11" t="s">
        <v>16</v>
      </c>
      <c r="G360" s="11" t="s">
        <v>147</v>
      </c>
      <c r="H360" s="11" t="s">
        <v>201</v>
      </c>
      <c r="I360" s="11" t="s">
        <v>29</v>
      </c>
      <c r="J360" s="12">
        <v>246500</v>
      </c>
      <c r="K360" s="12"/>
      <c r="L360" s="12">
        <f>J360</f>
        <v>246500</v>
      </c>
      <c r="M360" s="12"/>
      <c r="N360" s="12">
        <f>122000+10000</f>
        <v>132000</v>
      </c>
      <c r="O360" s="12"/>
      <c r="P360" s="12">
        <f>N360</f>
        <v>132000</v>
      </c>
      <c r="Q360" s="12"/>
      <c r="R360" s="12">
        <f t="shared" si="838"/>
        <v>378500</v>
      </c>
      <c r="S360" s="12"/>
      <c r="T360" s="12">
        <f>R360</f>
        <v>378500</v>
      </c>
      <c r="U360" s="12"/>
      <c r="V360" s="12"/>
      <c r="W360" s="12"/>
      <c r="X360" s="12">
        <f>V360</f>
        <v>0</v>
      </c>
      <c r="Y360" s="12"/>
      <c r="Z360" s="12">
        <f t="shared" si="919"/>
        <v>378500</v>
      </c>
      <c r="AA360" s="12">
        <f t="shared" si="965"/>
        <v>0</v>
      </c>
      <c r="AB360" s="12">
        <f t="shared" si="966"/>
        <v>378500</v>
      </c>
      <c r="AC360" s="12">
        <f t="shared" si="967"/>
        <v>0</v>
      </c>
      <c r="AD360" s="12"/>
      <c r="AE360" s="12"/>
      <c r="AF360" s="12">
        <f>AD360</f>
        <v>0</v>
      </c>
      <c r="AG360" s="12"/>
      <c r="AH360" s="12">
        <f t="shared" si="816"/>
        <v>378500</v>
      </c>
      <c r="AI360" s="12">
        <f t="shared" ref="AI360:AI407" si="1004">AA360+AE360</f>
        <v>0</v>
      </c>
      <c r="AJ360" s="12">
        <f t="shared" ref="AJ360:AJ407" si="1005">AB360+AF360</f>
        <v>378500</v>
      </c>
      <c r="AK360" s="12">
        <f t="shared" si="852"/>
        <v>0</v>
      </c>
      <c r="AL360" s="12"/>
      <c r="AM360" s="12"/>
      <c r="AN360" s="12">
        <f>AL360</f>
        <v>0</v>
      </c>
      <c r="AO360" s="12"/>
      <c r="AP360" s="12">
        <f t="shared" si="820"/>
        <v>378500</v>
      </c>
      <c r="AQ360" s="12">
        <f t="shared" ref="AQ360:AQ407" si="1006">AI360+AM360</f>
        <v>0</v>
      </c>
      <c r="AR360" s="12">
        <f t="shared" ref="AR360:AR407" si="1007">AJ360+AN360</f>
        <v>378500</v>
      </c>
      <c r="AS360" s="12">
        <f t="shared" si="853"/>
        <v>0</v>
      </c>
      <c r="AT360" s="12">
        <v>-138124</v>
      </c>
      <c r="AU360" s="12"/>
      <c r="AV360" s="12">
        <f>AT360</f>
        <v>-138124</v>
      </c>
      <c r="AW360" s="12"/>
      <c r="AX360" s="12">
        <f t="shared" si="998"/>
        <v>240376</v>
      </c>
      <c r="AY360" s="12">
        <f t="shared" si="999"/>
        <v>0</v>
      </c>
      <c r="AZ360" s="12">
        <f t="shared" si="1000"/>
        <v>240376</v>
      </c>
      <c r="BA360" s="12">
        <f t="shared" si="1001"/>
        <v>0</v>
      </c>
      <c r="BB360" s="12">
        <f t="shared" si="910"/>
        <v>0</v>
      </c>
      <c r="BC360" s="29"/>
      <c r="BD360" s="12">
        <v>0</v>
      </c>
      <c r="BE360" s="12">
        <v>0</v>
      </c>
    </row>
    <row r="361" spans="1:57" x14ac:dyDescent="0.25">
      <c r="A361" s="6" t="s">
        <v>30</v>
      </c>
      <c r="B361" s="9"/>
      <c r="C361" s="9"/>
      <c r="D361" s="9"/>
      <c r="E361" s="33">
        <v>853</v>
      </c>
      <c r="F361" s="11" t="s">
        <v>16</v>
      </c>
      <c r="G361" s="11" t="s">
        <v>147</v>
      </c>
      <c r="H361" s="11" t="s">
        <v>201</v>
      </c>
      <c r="I361" s="11" t="s">
        <v>31</v>
      </c>
      <c r="J361" s="12">
        <f t="shared" ref="J361:AW361" si="1008">J362</f>
        <v>3000</v>
      </c>
      <c r="K361" s="12">
        <f t="shared" si="1008"/>
        <v>0</v>
      </c>
      <c r="L361" s="12">
        <f t="shared" si="1008"/>
        <v>3000</v>
      </c>
      <c r="M361" s="12">
        <f t="shared" si="1008"/>
        <v>0</v>
      </c>
      <c r="N361" s="12">
        <f t="shared" si="1008"/>
        <v>0</v>
      </c>
      <c r="O361" s="12">
        <f t="shared" si="1008"/>
        <v>0</v>
      </c>
      <c r="P361" s="12">
        <f t="shared" si="1008"/>
        <v>0</v>
      </c>
      <c r="Q361" s="12">
        <f t="shared" si="1008"/>
        <v>0</v>
      </c>
      <c r="R361" s="12">
        <f t="shared" si="838"/>
        <v>3000</v>
      </c>
      <c r="S361" s="12">
        <f t="shared" si="1008"/>
        <v>0</v>
      </c>
      <c r="T361" s="12">
        <f t="shared" si="1008"/>
        <v>3000</v>
      </c>
      <c r="U361" s="12">
        <f t="shared" si="1008"/>
        <v>0</v>
      </c>
      <c r="V361" s="12">
        <f t="shared" si="1008"/>
        <v>0</v>
      </c>
      <c r="W361" s="12">
        <f t="shared" si="1008"/>
        <v>0</v>
      </c>
      <c r="X361" s="12">
        <f t="shared" si="1008"/>
        <v>0</v>
      </c>
      <c r="Y361" s="12">
        <f t="shared" si="1008"/>
        <v>0</v>
      </c>
      <c r="Z361" s="12">
        <f t="shared" si="919"/>
        <v>3000</v>
      </c>
      <c r="AA361" s="12">
        <f t="shared" si="965"/>
        <v>0</v>
      </c>
      <c r="AB361" s="12">
        <f t="shared" si="966"/>
        <v>3000</v>
      </c>
      <c r="AC361" s="12">
        <f t="shared" si="967"/>
        <v>0</v>
      </c>
      <c r="AD361" s="12">
        <f t="shared" si="1008"/>
        <v>0</v>
      </c>
      <c r="AE361" s="12">
        <f t="shared" si="1008"/>
        <v>0</v>
      </c>
      <c r="AF361" s="12">
        <f t="shared" si="1008"/>
        <v>0</v>
      </c>
      <c r="AG361" s="12">
        <f t="shared" si="1008"/>
        <v>0</v>
      </c>
      <c r="AH361" s="12">
        <f t="shared" si="816"/>
        <v>3000</v>
      </c>
      <c r="AI361" s="12">
        <f t="shared" si="1004"/>
        <v>0</v>
      </c>
      <c r="AJ361" s="12">
        <f t="shared" si="1005"/>
        <v>3000</v>
      </c>
      <c r="AK361" s="12">
        <f t="shared" si="852"/>
        <v>0</v>
      </c>
      <c r="AL361" s="12">
        <f t="shared" si="1008"/>
        <v>0</v>
      </c>
      <c r="AM361" s="12">
        <f t="shared" si="1008"/>
        <v>0</v>
      </c>
      <c r="AN361" s="12">
        <f t="shared" si="1008"/>
        <v>0</v>
      </c>
      <c r="AO361" s="12">
        <f t="shared" si="1008"/>
        <v>0</v>
      </c>
      <c r="AP361" s="12">
        <f t="shared" si="820"/>
        <v>3000</v>
      </c>
      <c r="AQ361" s="12">
        <f t="shared" si="1006"/>
        <v>0</v>
      </c>
      <c r="AR361" s="12">
        <f t="shared" si="1007"/>
        <v>3000</v>
      </c>
      <c r="AS361" s="12">
        <f t="shared" si="853"/>
        <v>0</v>
      </c>
      <c r="AT361" s="12">
        <f t="shared" si="1008"/>
        <v>-3000</v>
      </c>
      <c r="AU361" s="12">
        <f t="shared" si="1008"/>
        <v>0</v>
      </c>
      <c r="AV361" s="12">
        <f t="shared" si="1008"/>
        <v>-3000</v>
      </c>
      <c r="AW361" s="12">
        <f t="shared" si="1008"/>
        <v>0</v>
      </c>
      <c r="AX361" s="12">
        <f t="shared" si="998"/>
        <v>0</v>
      </c>
      <c r="AY361" s="12">
        <f t="shared" si="999"/>
        <v>0</v>
      </c>
      <c r="AZ361" s="12">
        <f t="shared" si="1000"/>
        <v>0</v>
      </c>
      <c r="BA361" s="12">
        <f t="shared" si="1001"/>
        <v>0</v>
      </c>
      <c r="BB361" s="12">
        <f t="shared" si="910"/>
        <v>0</v>
      </c>
      <c r="BC361" s="29"/>
      <c r="BD361" s="12">
        <v>0</v>
      </c>
      <c r="BE361" s="12">
        <v>0</v>
      </c>
    </row>
    <row r="362" spans="1:57" ht="19.5" customHeight="1" x14ac:dyDescent="0.25">
      <c r="A362" s="6" t="s">
        <v>32</v>
      </c>
      <c r="B362" s="9"/>
      <c r="C362" s="9"/>
      <c r="D362" s="9"/>
      <c r="E362" s="33">
        <v>853</v>
      </c>
      <c r="F362" s="11" t="s">
        <v>16</v>
      </c>
      <c r="G362" s="11" t="s">
        <v>147</v>
      </c>
      <c r="H362" s="11" t="s">
        <v>201</v>
      </c>
      <c r="I362" s="11" t="s">
        <v>33</v>
      </c>
      <c r="J362" s="12">
        <v>3000</v>
      </c>
      <c r="K362" s="12"/>
      <c r="L362" s="12">
        <f>J362</f>
        <v>3000</v>
      </c>
      <c r="M362" s="12"/>
      <c r="N362" s="12"/>
      <c r="O362" s="12"/>
      <c r="P362" s="12">
        <f>N362</f>
        <v>0</v>
      </c>
      <c r="Q362" s="12"/>
      <c r="R362" s="12">
        <f t="shared" si="838"/>
        <v>3000</v>
      </c>
      <c r="S362" s="12"/>
      <c r="T362" s="12">
        <f>R362</f>
        <v>3000</v>
      </c>
      <c r="U362" s="12"/>
      <c r="V362" s="12"/>
      <c r="W362" s="12"/>
      <c r="X362" s="12">
        <f>V362</f>
        <v>0</v>
      </c>
      <c r="Y362" s="12"/>
      <c r="Z362" s="12">
        <f t="shared" si="919"/>
        <v>3000</v>
      </c>
      <c r="AA362" s="12">
        <f t="shared" si="965"/>
        <v>0</v>
      </c>
      <c r="AB362" s="12">
        <f t="shared" si="966"/>
        <v>3000</v>
      </c>
      <c r="AC362" s="12">
        <f t="shared" si="967"/>
        <v>0</v>
      </c>
      <c r="AD362" s="12"/>
      <c r="AE362" s="12"/>
      <c r="AF362" s="12">
        <f>AD362</f>
        <v>0</v>
      </c>
      <c r="AG362" s="12"/>
      <c r="AH362" s="12">
        <f t="shared" si="816"/>
        <v>3000</v>
      </c>
      <c r="AI362" s="12">
        <f t="shared" si="1004"/>
        <v>0</v>
      </c>
      <c r="AJ362" s="12">
        <f t="shared" si="1005"/>
        <v>3000</v>
      </c>
      <c r="AK362" s="12">
        <f t="shared" si="852"/>
        <v>0</v>
      </c>
      <c r="AL362" s="12"/>
      <c r="AM362" s="12"/>
      <c r="AN362" s="12">
        <f>AL362</f>
        <v>0</v>
      </c>
      <c r="AO362" s="12"/>
      <c r="AP362" s="12">
        <f t="shared" si="820"/>
        <v>3000</v>
      </c>
      <c r="AQ362" s="12">
        <f t="shared" si="1006"/>
        <v>0</v>
      </c>
      <c r="AR362" s="12">
        <f t="shared" si="1007"/>
        <v>3000</v>
      </c>
      <c r="AS362" s="12">
        <f t="shared" si="853"/>
        <v>0</v>
      </c>
      <c r="AT362" s="12">
        <v>-3000</v>
      </c>
      <c r="AU362" s="12"/>
      <c r="AV362" s="12">
        <f>AT362</f>
        <v>-3000</v>
      </c>
      <c r="AW362" s="12"/>
      <c r="AX362" s="12">
        <f t="shared" si="998"/>
        <v>0</v>
      </c>
      <c r="AY362" s="12">
        <f t="shared" si="999"/>
        <v>0</v>
      </c>
      <c r="AZ362" s="12">
        <f t="shared" si="1000"/>
        <v>0</v>
      </c>
      <c r="BA362" s="12">
        <f t="shared" si="1001"/>
        <v>0</v>
      </c>
      <c r="BB362" s="12">
        <f t="shared" si="910"/>
        <v>0</v>
      </c>
      <c r="BC362" s="29"/>
      <c r="BD362" s="12">
        <v>0</v>
      </c>
      <c r="BE362" s="12">
        <v>0</v>
      </c>
    </row>
    <row r="363" spans="1:57" ht="97.5" customHeight="1" x14ac:dyDescent="0.25">
      <c r="A363" s="8" t="s">
        <v>427</v>
      </c>
      <c r="B363" s="9"/>
      <c r="C363" s="9"/>
      <c r="D363" s="9"/>
      <c r="E363" s="33">
        <v>853</v>
      </c>
      <c r="F363" s="11" t="s">
        <v>16</v>
      </c>
      <c r="G363" s="11" t="s">
        <v>147</v>
      </c>
      <c r="H363" s="11" t="s">
        <v>426</v>
      </c>
      <c r="I363" s="11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  <c r="AJ363" s="12"/>
      <c r="AK363" s="12"/>
      <c r="AL363" s="12">
        <f>AL364</f>
        <v>0</v>
      </c>
      <c r="AM363" s="12">
        <f t="shared" ref="AM363:AN364" si="1009">AM364</f>
        <v>0</v>
      </c>
      <c r="AN363" s="12">
        <f t="shared" si="1009"/>
        <v>0</v>
      </c>
      <c r="AO363" s="12">
        <f t="shared" ref="AO363:AO364" si="1010">AO364</f>
        <v>0</v>
      </c>
      <c r="AP363" s="12">
        <f t="shared" ref="AP363:AP364" si="1011">AP364</f>
        <v>0</v>
      </c>
      <c r="AQ363" s="12">
        <f t="shared" ref="AQ363:AQ364" si="1012">AQ364</f>
        <v>0</v>
      </c>
      <c r="AR363" s="12">
        <f t="shared" ref="AR363:AR364" si="1013">AR364</f>
        <v>0</v>
      </c>
      <c r="AS363" s="12">
        <f t="shared" ref="AS363:AS364" si="1014">AS364</f>
        <v>0</v>
      </c>
      <c r="AT363" s="12">
        <f>AT364</f>
        <v>800</v>
      </c>
      <c r="AU363" s="12">
        <f t="shared" ref="AU363:BA364" si="1015">AU364</f>
        <v>0</v>
      </c>
      <c r="AV363" s="12">
        <f t="shared" si="1015"/>
        <v>0</v>
      </c>
      <c r="AW363" s="12">
        <f t="shared" si="1015"/>
        <v>800</v>
      </c>
      <c r="AX363" s="12">
        <f t="shared" si="1015"/>
        <v>800</v>
      </c>
      <c r="AY363" s="12">
        <f t="shared" si="1015"/>
        <v>0</v>
      </c>
      <c r="AZ363" s="12">
        <f t="shared" si="1015"/>
        <v>0</v>
      </c>
      <c r="BA363" s="12">
        <f t="shared" si="1015"/>
        <v>800</v>
      </c>
      <c r="BB363" s="12">
        <f t="shared" si="910"/>
        <v>0</v>
      </c>
      <c r="BC363" s="29"/>
      <c r="BD363" s="12">
        <v>0</v>
      </c>
      <c r="BE363" s="12">
        <v>0</v>
      </c>
    </row>
    <row r="364" spans="1:57" ht="47.25" x14ac:dyDescent="0.25">
      <c r="A364" s="6" t="s">
        <v>27</v>
      </c>
      <c r="B364" s="9"/>
      <c r="C364" s="9"/>
      <c r="D364" s="9"/>
      <c r="E364" s="33">
        <v>853</v>
      </c>
      <c r="F364" s="11" t="s">
        <v>16</v>
      </c>
      <c r="G364" s="11" t="s">
        <v>147</v>
      </c>
      <c r="H364" s="11" t="s">
        <v>426</v>
      </c>
      <c r="I364" s="11" t="s">
        <v>28</v>
      </c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2"/>
      <c r="AK364" s="12"/>
      <c r="AL364" s="12">
        <f>AL365</f>
        <v>0</v>
      </c>
      <c r="AM364" s="12">
        <f t="shared" si="1009"/>
        <v>0</v>
      </c>
      <c r="AN364" s="12">
        <f t="shared" si="1009"/>
        <v>0</v>
      </c>
      <c r="AO364" s="12">
        <f t="shared" si="1010"/>
        <v>0</v>
      </c>
      <c r="AP364" s="12">
        <f t="shared" si="1011"/>
        <v>0</v>
      </c>
      <c r="AQ364" s="12">
        <f t="shared" si="1012"/>
        <v>0</v>
      </c>
      <c r="AR364" s="12">
        <f t="shared" si="1013"/>
        <v>0</v>
      </c>
      <c r="AS364" s="12">
        <f t="shared" si="1014"/>
        <v>0</v>
      </c>
      <c r="AT364" s="12">
        <f>AT365</f>
        <v>800</v>
      </c>
      <c r="AU364" s="12">
        <f t="shared" si="1015"/>
        <v>0</v>
      </c>
      <c r="AV364" s="12">
        <f t="shared" si="1015"/>
        <v>0</v>
      </c>
      <c r="AW364" s="12">
        <f t="shared" si="1015"/>
        <v>800</v>
      </c>
      <c r="AX364" s="12">
        <f t="shared" si="1015"/>
        <v>800</v>
      </c>
      <c r="AY364" s="12">
        <f t="shared" si="1015"/>
        <v>0</v>
      </c>
      <c r="AZ364" s="12">
        <f t="shared" si="1015"/>
        <v>0</v>
      </c>
      <c r="BA364" s="12">
        <f t="shared" si="1015"/>
        <v>800</v>
      </c>
      <c r="BB364" s="12">
        <f t="shared" si="910"/>
        <v>0</v>
      </c>
      <c r="BC364" s="29"/>
      <c r="BD364" s="12">
        <v>0</v>
      </c>
      <c r="BE364" s="12">
        <v>0</v>
      </c>
    </row>
    <row r="365" spans="1:57" ht="47.25" x14ac:dyDescent="0.25">
      <c r="A365" s="6" t="s">
        <v>14</v>
      </c>
      <c r="B365" s="9"/>
      <c r="C365" s="9"/>
      <c r="D365" s="9"/>
      <c r="E365" s="33">
        <v>853</v>
      </c>
      <c r="F365" s="11" t="s">
        <v>16</v>
      </c>
      <c r="G365" s="11" t="s">
        <v>147</v>
      </c>
      <c r="H365" s="11" t="s">
        <v>426</v>
      </c>
      <c r="I365" s="11" t="s">
        <v>29</v>
      </c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2"/>
      <c r="AK365" s="12"/>
      <c r="AL365" s="12"/>
      <c r="AM365" s="12"/>
      <c r="AN365" s="12"/>
      <c r="AO365" s="12"/>
      <c r="AP365" s="12">
        <f>AH365+AL365</f>
        <v>0</v>
      </c>
      <c r="AQ365" s="12"/>
      <c r="AR365" s="12"/>
      <c r="AS365" s="12">
        <f t="shared" ref="AS365" si="1016">AK365+AO365</f>
        <v>0</v>
      </c>
      <c r="AT365" s="12">
        <f>300+500</f>
        <v>800</v>
      </c>
      <c r="AU365" s="12"/>
      <c r="AV365" s="12"/>
      <c r="AW365" s="12">
        <f>AT365</f>
        <v>800</v>
      </c>
      <c r="AX365" s="12">
        <f>AP365+AT365</f>
        <v>800</v>
      </c>
      <c r="AY365" s="12"/>
      <c r="AZ365" s="12"/>
      <c r="BA365" s="12">
        <f t="shared" ref="BA365:BA407" si="1017">AS365+AW365</f>
        <v>800</v>
      </c>
      <c r="BB365" s="12">
        <f t="shared" si="910"/>
        <v>0</v>
      </c>
      <c r="BC365" s="29"/>
      <c r="BD365" s="12">
        <v>0</v>
      </c>
      <c r="BE365" s="12">
        <v>0</v>
      </c>
    </row>
    <row r="366" spans="1:57" hidden="1" x14ac:dyDescent="0.25">
      <c r="A366" s="26" t="s">
        <v>202</v>
      </c>
      <c r="B366" s="27"/>
      <c r="C366" s="27"/>
      <c r="D366" s="27"/>
      <c r="E366" s="33">
        <v>853</v>
      </c>
      <c r="F366" s="28" t="s">
        <v>16</v>
      </c>
      <c r="G366" s="28" t="s">
        <v>151</v>
      </c>
      <c r="H366" s="11"/>
      <c r="I366" s="28"/>
      <c r="J366" s="29">
        <f t="shared" ref="J366:AW368" si="1018">J367</f>
        <v>200000</v>
      </c>
      <c r="K366" s="29">
        <f t="shared" si="1018"/>
        <v>0</v>
      </c>
      <c r="L366" s="29">
        <f t="shared" si="1018"/>
        <v>200000</v>
      </c>
      <c r="M366" s="29">
        <f t="shared" si="1018"/>
        <v>0</v>
      </c>
      <c r="N366" s="29">
        <f t="shared" si="1018"/>
        <v>0</v>
      </c>
      <c r="O366" s="29">
        <f t="shared" si="1018"/>
        <v>0</v>
      </c>
      <c r="P366" s="29">
        <f t="shared" si="1018"/>
        <v>0</v>
      </c>
      <c r="Q366" s="29">
        <f t="shared" si="1018"/>
        <v>0</v>
      </c>
      <c r="R366" s="12">
        <f t="shared" si="838"/>
        <v>200000</v>
      </c>
      <c r="S366" s="29">
        <f t="shared" si="1018"/>
        <v>0</v>
      </c>
      <c r="T366" s="29">
        <f t="shared" si="1018"/>
        <v>200000</v>
      </c>
      <c r="U366" s="29">
        <f t="shared" si="1018"/>
        <v>0</v>
      </c>
      <c r="V366" s="29">
        <f t="shared" si="1018"/>
        <v>0</v>
      </c>
      <c r="W366" s="29">
        <f t="shared" si="1018"/>
        <v>0</v>
      </c>
      <c r="X366" s="29">
        <f t="shared" si="1018"/>
        <v>0</v>
      </c>
      <c r="Y366" s="29">
        <f t="shared" si="1018"/>
        <v>0</v>
      </c>
      <c r="Z366" s="12">
        <f t="shared" si="919"/>
        <v>200000</v>
      </c>
      <c r="AA366" s="12">
        <f t="shared" si="965"/>
        <v>0</v>
      </c>
      <c r="AB366" s="12">
        <f t="shared" si="966"/>
        <v>200000</v>
      </c>
      <c r="AC366" s="12">
        <f t="shared" si="967"/>
        <v>0</v>
      </c>
      <c r="AD366" s="29">
        <f t="shared" si="1018"/>
        <v>0</v>
      </c>
      <c r="AE366" s="29">
        <f t="shared" si="1018"/>
        <v>0</v>
      </c>
      <c r="AF366" s="29">
        <f t="shared" si="1018"/>
        <v>0</v>
      </c>
      <c r="AG366" s="29">
        <f t="shared" si="1018"/>
        <v>0</v>
      </c>
      <c r="AH366" s="12">
        <f t="shared" ref="AH366:AH406" si="1019">Z366+AD366</f>
        <v>200000</v>
      </c>
      <c r="AI366" s="12">
        <f t="shared" si="1004"/>
        <v>0</v>
      </c>
      <c r="AJ366" s="12">
        <f t="shared" si="1005"/>
        <v>200000</v>
      </c>
      <c r="AK366" s="12">
        <f t="shared" si="852"/>
        <v>0</v>
      </c>
      <c r="AL366" s="29">
        <f t="shared" si="1018"/>
        <v>-90000</v>
      </c>
      <c r="AM366" s="29">
        <f t="shared" si="1018"/>
        <v>0</v>
      </c>
      <c r="AN366" s="29">
        <f t="shared" si="1018"/>
        <v>-90000</v>
      </c>
      <c r="AO366" s="29">
        <f t="shared" si="1018"/>
        <v>0</v>
      </c>
      <c r="AP366" s="12">
        <f t="shared" ref="AP366:AP406" si="1020">AH366+AL366</f>
        <v>110000</v>
      </c>
      <c r="AQ366" s="12">
        <f t="shared" si="1006"/>
        <v>0</v>
      </c>
      <c r="AR366" s="12">
        <f t="shared" si="1007"/>
        <v>110000</v>
      </c>
      <c r="AS366" s="12">
        <f t="shared" si="853"/>
        <v>0</v>
      </c>
      <c r="AT366" s="29">
        <f t="shared" si="1018"/>
        <v>0</v>
      </c>
      <c r="AU366" s="29">
        <f t="shared" si="1018"/>
        <v>0</v>
      </c>
      <c r="AV366" s="29">
        <f t="shared" si="1018"/>
        <v>0</v>
      </c>
      <c r="AW366" s="29">
        <f t="shared" si="1018"/>
        <v>0</v>
      </c>
      <c r="AX366" s="12">
        <f t="shared" ref="AX366:AX406" si="1021">AP366+AT366</f>
        <v>110000</v>
      </c>
      <c r="AY366" s="12">
        <f t="shared" ref="AY366:AY407" si="1022">AQ366+AU366</f>
        <v>0</v>
      </c>
      <c r="AZ366" s="12">
        <f t="shared" ref="AZ366:AZ407" si="1023">AR366+AV366</f>
        <v>110000</v>
      </c>
      <c r="BA366" s="12">
        <f t="shared" si="1017"/>
        <v>0</v>
      </c>
      <c r="BB366" s="12">
        <f t="shared" si="910"/>
        <v>0</v>
      </c>
      <c r="BC366" s="29"/>
      <c r="BD366" s="12">
        <v>0</v>
      </c>
      <c r="BE366" s="12">
        <v>0</v>
      </c>
    </row>
    <row r="367" spans="1:57" ht="31.5" hidden="1" x14ac:dyDescent="0.25">
      <c r="A367" s="31" t="s">
        <v>141</v>
      </c>
      <c r="B367" s="6"/>
      <c r="C367" s="6"/>
      <c r="D367" s="6"/>
      <c r="E367" s="33">
        <v>853</v>
      </c>
      <c r="F367" s="11" t="s">
        <v>16</v>
      </c>
      <c r="G367" s="11" t="s">
        <v>151</v>
      </c>
      <c r="H367" s="11" t="s">
        <v>330</v>
      </c>
      <c r="I367" s="11"/>
      <c r="J367" s="12">
        <f t="shared" si="1018"/>
        <v>200000</v>
      </c>
      <c r="K367" s="12">
        <f t="shared" si="1018"/>
        <v>0</v>
      </c>
      <c r="L367" s="12">
        <f t="shared" si="1018"/>
        <v>200000</v>
      </c>
      <c r="M367" s="12">
        <f t="shared" si="1018"/>
        <v>0</v>
      </c>
      <c r="N367" s="12">
        <f t="shared" si="1018"/>
        <v>0</v>
      </c>
      <c r="O367" s="12">
        <f t="shared" si="1018"/>
        <v>0</v>
      </c>
      <c r="P367" s="12">
        <f t="shared" si="1018"/>
        <v>0</v>
      </c>
      <c r="Q367" s="12">
        <f t="shared" si="1018"/>
        <v>0</v>
      </c>
      <c r="R367" s="12">
        <f t="shared" si="838"/>
        <v>200000</v>
      </c>
      <c r="S367" s="12">
        <f t="shared" si="1018"/>
        <v>0</v>
      </c>
      <c r="T367" s="12">
        <f t="shared" si="1018"/>
        <v>200000</v>
      </c>
      <c r="U367" s="12">
        <f t="shared" si="1018"/>
        <v>0</v>
      </c>
      <c r="V367" s="12">
        <f t="shared" si="1018"/>
        <v>0</v>
      </c>
      <c r="W367" s="12">
        <f t="shared" si="1018"/>
        <v>0</v>
      </c>
      <c r="X367" s="12">
        <f t="shared" si="1018"/>
        <v>0</v>
      </c>
      <c r="Y367" s="12">
        <f t="shared" si="1018"/>
        <v>0</v>
      </c>
      <c r="Z367" s="12">
        <f t="shared" si="919"/>
        <v>200000</v>
      </c>
      <c r="AA367" s="12">
        <f t="shared" si="965"/>
        <v>0</v>
      </c>
      <c r="AB367" s="12">
        <f t="shared" si="966"/>
        <v>200000</v>
      </c>
      <c r="AC367" s="12">
        <f t="shared" si="967"/>
        <v>0</v>
      </c>
      <c r="AD367" s="12">
        <f t="shared" si="1018"/>
        <v>0</v>
      </c>
      <c r="AE367" s="12">
        <f t="shared" si="1018"/>
        <v>0</v>
      </c>
      <c r="AF367" s="12">
        <f t="shared" si="1018"/>
        <v>0</v>
      </c>
      <c r="AG367" s="12">
        <f t="shared" si="1018"/>
        <v>0</v>
      </c>
      <c r="AH367" s="12">
        <f t="shared" si="1019"/>
        <v>200000</v>
      </c>
      <c r="AI367" s="12">
        <f t="shared" si="1004"/>
        <v>0</v>
      </c>
      <c r="AJ367" s="12">
        <f t="shared" si="1005"/>
        <v>200000</v>
      </c>
      <c r="AK367" s="12">
        <f t="shared" si="852"/>
        <v>0</v>
      </c>
      <c r="AL367" s="12">
        <f t="shared" si="1018"/>
        <v>-90000</v>
      </c>
      <c r="AM367" s="12">
        <f t="shared" si="1018"/>
        <v>0</v>
      </c>
      <c r="AN367" s="12">
        <f t="shared" si="1018"/>
        <v>-90000</v>
      </c>
      <c r="AO367" s="12">
        <f t="shared" si="1018"/>
        <v>0</v>
      </c>
      <c r="AP367" s="12">
        <f t="shared" si="1020"/>
        <v>110000</v>
      </c>
      <c r="AQ367" s="12">
        <f t="shared" si="1006"/>
        <v>0</v>
      </c>
      <c r="AR367" s="12">
        <f t="shared" si="1007"/>
        <v>110000</v>
      </c>
      <c r="AS367" s="12">
        <f t="shared" si="853"/>
        <v>0</v>
      </c>
      <c r="AT367" s="12">
        <f t="shared" si="1018"/>
        <v>0</v>
      </c>
      <c r="AU367" s="12">
        <f t="shared" si="1018"/>
        <v>0</v>
      </c>
      <c r="AV367" s="12">
        <f t="shared" si="1018"/>
        <v>0</v>
      </c>
      <c r="AW367" s="12">
        <f t="shared" si="1018"/>
        <v>0</v>
      </c>
      <c r="AX367" s="12">
        <f t="shared" si="1021"/>
        <v>110000</v>
      </c>
      <c r="AY367" s="12">
        <f t="shared" si="1022"/>
        <v>0</v>
      </c>
      <c r="AZ367" s="12">
        <f t="shared" si="1023"/>
        <v>110000</v>
      </c>
      <c r="BA367" s="12">
        <f t="shared" si="1017"/>
        <v>0</v>
      </c>
      <c r="BB367" s="12">
        <f t="shared" si="910"/>
        <v>0</v>
      </c>
      <c r="BC367" s="29"/>
      <c r="BD367" s="12">
        <v>0</v>
      </c>
      <c r="BE367" s="12">
        <v>0</v>
      </c>
    </row>
    <row r="368" spans="1:57" hidden="1" x14ac:dyDescent="0.25">
      <c r="A368" s="6" t="s">
        <v>30</v>
      </c>
      <c r="B368" s="6"/>
      <c r="C368" s="6"/>
      <c r="D368" s="6"/>
      <c r="E368" s="33">
        <v>853</v>
      </c>
      <c r="F368" s="11" t="s">
        <v>16</v>
      </c>
      <c r="G368" s="11" t="s">
        <v>151</v>
      </c>
      <c r="H368" s="11" t="s">
        <v>330</v>
      </c>
      <c r="I368" s="11" t="s">
        <v>31</v>
      </c>
      <c r="J368" s="12">
        <f t="shared" si="1018"/>
        <v>200000</v>
      </c>
      <c r="K368" s="12">
        <f t="shared" si="1018"/>
        <v>0</v>
      </c>
      <c r="L368" s="12">
        <f t="shared" si="1018"/>
        <v>200000</v>
      </c>
      <c r="M368" s="12">
        <f t="shared" si="1018"/>
        <v>0</v>
      </c>
      <c r="N368" s="12">
        <f t="shared" si="1018"/>
        <v>0</v>
      </c>
      <c r="O368" s="12">
        <f t="shared" si="1018"/>
        <v>0</v>
      </c>
      <c r="P368" s="12">
        <f t="shared" si="1018"/>
        <v>0</v>
      </c>
      <c r="Q368" s="12">
        <f t="shared" si="1018"/>
        <v>0</v>
      </c>
      <c r="R368" s="12">
        <f t="shared" si="838"/>
        <v>200000</v>
      </c>
      <c r="S368" s="12">
        <f t="shared" si="1018"/>
        <v>0</v>
      </c>
      <c r="T368" s="12">
        <f t="shared" si="1018"/>
        <v>200000</v>
      </c>
      <c r="U368" s="12">
        <f t="shared" si="1018"/>
        <v>0</v>
      </c>
      <c r="V368" s="12">
        <f t="shared" si="1018"/>
        <v>0</v>
      </c>
      <c r="W368" s="12">
        <f t="shared" si="1018"/>
        <v>0</v>
      </c>
      <c r="X368" s="12">
        <f t="shared" si="1018"/>
        <v>0</v>
      </c>
      <c r="Y368" s="12">
        <f t="shared" si="1018"/>
        <v>0</v>
      </c>
      <c r="Z368" s="12">
        <f t="shared" si="919"/>
        <v>200000</v>
      </c>
      <c r="AA368" s="12">
        <f t="shared" si="965"/>
        <v>0</v>
      </c>
      <c r="AB368" s="12">
        <f t="shared" si="966"/>
        <v>200000</v>
      </c>
      <c r="AC368" s="12">
        <f t="shared" si="967"/>
        <v>0</v>
      </c>
      <c r="AD368" s="12">
        <f t="shared" si="1018"/>
        <v>0</v>
      </c>
      <c r="AE368" s="12">
        <f t="shared" si="1018"/>
        <v>0</v>
      </c>
      <c r="AF368" s="12">
        <f t="shared" si="1018"/>
        <v>0</v>
      </c>
      <c r="AG368" s="12">
        <f t="shared" si="1018"/>
        <v>0</v>
      </c>
      <c r="AH368" s="12">
        <f t="shared" si="1019"/>
        <v>200000</v>
      </c>
      <c r="AI368" s="12">
        <f t="shared" si="1004"/>
        <v>0</v>
      </c>
      <c r="AJ368" s="12">
        <f t="shared" si="1005"/>
        <v>200000</v>
      </c>
      <c r="AK368" s="12">
        <f t="shared" si="852"/>
        <v>0</v>
      </c>
      <c r="AL368" s="12">
        <f t="shared" si="1018"/>
        <v>-90000</v>
      </c>
      <c r="AM368" s="12">
        <f t="shared" si="1018"/>
        <v>0</v>
      </c>
      <c r="AN368" s="12">
        <f t="shared" si="1018"/>
        <v>-90000</v>
      </c>
      <c r="AO368" s="12">
        <f t="shared" si="1018"/>
        <v>0</v>
      </c>
      <c r="AP368" s="12">
        <f t="shared" si="1020"/>
        <v>110000</v>
      </c>
      <c r="AQ368" s="12">
        <f t="shared" si="1006"/>
        <v>0</v>
      </c>
      <c r="AR368" s="12">
        <f t="shared" si="1007"/>
        <v>110000</v>
      </c>
      <c r="AS368" s="12">
        <f t="shared" si="853"/>
        <v>0</v>
      </c>
      <c r="AT368" s="12">
        <f t="shared" si="1018"/>
        <v>0</v>
      </c>
      <c r="AU368" s="12">
        <f t="shared" si="1018"/>
        <v>0</v>
      </c>
      <c r="AV368" s="12">
        <f t="shared" si="1018"/>
        <v>0</v>
      </c>
      <c r="AW368" s="12">
        <f t="shared" si="1018"/>
        <v>0</v>
      </c>
      <c r="AX368" s="12">
        <f t="shared" si="1021"/>
        <v>110000</v>
      </c>
      <c r="AY368" s="12">
        <f t="shared" si="1022"/>
        <v>0</v>
      </c>
      <c r="AZ368" s="12">
        <f t="shared" si="1023"/>
        <v>110000</v>
      </c>
      <c r="BA368" s="12">
        <f t="shared" si="1017"/>
        <v>0</v>
      </c>
      <c r="BB368" s="12">
        <f t="shared" si="910"/>
        <v>0</v>
      </c>
      <c r="BC368" s="29"/>
      <c r="BD368" s="12">
        <v>0</v>
      </c>
      <c r="BE368" s="12">
        <v>0</v>
      </c>
    </row>
    <row r="369" spans="1:57" hidden="1" x14ac:dyDescent="0.25">
      <c r="A369" s="4" t="s">
        <v>203</v>
      </c>
      <c r="B369" s="4"/>
      <c r="C369" s="4"/>
      <c r="D369" s="4"/>
      <c r="E369" s="33">
        <v>853</v>
      </c>
      <c r="F369" s="11" t="s">
        <v>16</v>
      </c>
      <c r="G369" s="11" t="s">
        <v>151</v>
      </c>
      <c r="H369" s="11" t="s">
        <v>330</v>
      </c>
      <c r="I369" s="11" t="s">
        <v>204</v>
      </c>
      <c r="J369" s="12">
        <v>200000</v>
      </c>
      <c r="K369" s="12"/>
      <c r="L369" s="12">
        <f>J369</f>
        <v>200000</v>
      </c>
      <c r="M369" s="12"/>
      <c r="N369" s="12"/>
      <c r="O369" s="12"/>
      <c r="P369" s="12">
        <f>N369</f>
        <v>0</v>
      </c>
      <c r="Q369" s="12"/>
      <c r="R369" s="12">
        <f t="shared" si="838"/>
        <v>200000</v>
      </c>
      <c r="S369" s="12"/>
      <c r="T369" s="12">
        <f>R369</f>
        <v>200000</v>
      </c>
      <c r="U369" s="12"/>
      <c r="V369" s="12"/>
      <c r="W369" s="12"/>
      <c r="X369" s="12">
        <f>V369</f>
        <v>0</v>
      </c>
      <c r="Y369" s="12"/>
      <c r="Z369" s="12">
        <f t="shared" si="919"/>
        <v>200000</v>
      </c>
      <c r="AA369" s="12">
        <f t="shared" si="965"/>
        <v>0</v>
      </c>
      <c r="AB369" s="12">
        <f t="shared" si="966"/>
        <v>200000</v>
      </c>
      <c r="AC369" s="12">
        <f t="shared" si="967"/>
        <v>0</v>
      </c>
      <c r="AD369" s="12"/>
      <c r="AE369" s="12"/>
      <c r="AF369" s="12">
        <f>AD369</f>
        <v>0</v>
      </c>
      <c r="AG369" s="12"/>
      <c r="AH369" s="12">
        <f t="shared" si="1019"/>
        <v>200000</v>
      </c>
      <c r="AI369" s="12">
        <f t="shared" si="1004"/>
        <v>0</v>
      </c>
      <c r="AJ369" s="12">
        <f t="shared" si="1005"/>
        <v>200000</v>
      </c>
      <c r="AK369" s="12">
        <f t="shared" si="852"/>
        <v>0</v>
      </c>
      <c r="AL369" s="12">
        <f>-60000-2500-7500-10000-10000</f>
        <v>-90000</v>
      </c>
      <c r="AM369" s="12"/>
      <c r="AN369" s="12">
        <f>AL369</f>
        <v>-90000</v>
      </c>
      <c r="AO369" s="12"/>
      <c r="AP369" s="12">
        <f t="shared" si="1020"/>
        <v>110000</v>
      </c>
      <c r="AQ369" s="12">
        <f t="shared" si="1006"/>
        <v>0</v>
      </c>
      <c r="AR369" s="12">
        <f t="shared" si="1007"/>
        <v>110000</v>
      </c>
      <c r="AS369" s="12">
        <f t="shared" si="853"/>
        <v>0</v>
      </c>
      <c r="AT369" s="12"/>
      <c r="AU369" s="12"/>
      <c r="AV369" s="12">
        <f>AT369</f>
        <v>0</v>
      </c>
      <c r="AW369" s="12"/>
      <c r="AX369" s="12">
        <f t="shared" si="1021"/>
        <v>110000</v>
      </c>
      <c r="AY369" s="12">
        <f t="shared" si="1022"/>
        <v>0</v>
      </c>
      <c r="AZ369" s="12">
        <f t="shared" si="1023"/>
        <v>110000</v>
      </c>
      <c r="BA369" s="12">
        <f t="shared" si="1017"/>
        <v>0</v>
      </c>
      <c r="BB369" s="12">
        <f t="shared" si="910"/>
        <v>0</v>
      </c>
      <c r="BC369" s="29"/>
      <c r="BD369" s="12">
        <v>0</v>
      </c>
      <c r="BE369" s="12">
        <v>0</v>
      </c>
    </row>
    <row r="370" spans="1:57" ht="63" hidden="1" x14ac:dyDescent="0.25">
      <c r="A370" s="26" t="s">
        <v>205</v>
      </c>
      <c r="B370" s="27"/>
      <c r="C370" s="27"/>
      <c r="D370" s="27"/>
      <c r="E370" s="33">
        <v>853</v>
      </c>
      <c r="F370" s="38" t="s">
        <v>206</v>
      </c>
      <c r="G370" s="38"/>
      <c r="H370" s="38"/>
      <c r="I370" s="38"/>
      <c r="J370" s="3">
        <f t="shared" ref="J370" si="1024">J371+J375</f>
        <v>3832000</v>
      </c>
      <c r="K370" s="3">
        <f t="shared" ref="K370:N370" si="1025">K371+K375</f>
        <v>732000</v>
      </c>
      <c r="L370" s="3">
        <f t="shared" si="1025"/>
        <v>3100000</v>
      </c>
      <c r="M370" s="3">
        <f t="shared" si="1025"/>
        <v>0</v>
      </c>
      <c r="N370" s="3">
        <f t="shared" si="1025"/>
        <v>0</v>
      </c>
      <c r="O370" s="3">
        <f t="shared" ref="O370:V370" si="1026">O371+O375</f>
        <v>0</v>
      </c>
      <c r="P370" s="3">
        <f t="shared" si="1026"/>
        <v>0</v>
      </c>
      <c r="Q370" s="3">
        <f t="shared" si="1026"/>
        <v>0</v>
      </c>
      <c r="R370" s="12">
        <f t="shared" si="838"/>
        <v>3832000</v>
      </c>
      <c r="S370" s="3">
        <f t="shared" si="1026"/>
        <v>732000</v>
      </c>
      <c r="T370" s="3">
        <f t="shared" si="1026"/>
        <v>3100000</v>
      </c>
      <c r="U370" s="3">
        <f t="shared" si="1026"/>
        <v>0</v>
      </c>
      <c r="V370" s="3">
        <f t="shared" si="1026"/>
        <v>0</v>
      </c>
      <c r="W370" s="3">
        <f t="shared" ref="W370:Y370" si="1027">W371+W375</f>
        <v>0</v>
      </c>
      <c r="X370" s="3">
        <f t="shared" si="1027"/>
        <v>0</v>
      </c>
      <c r="Y370" s="3">
        <f t="shared" si="1027"/>
        <v>0</v>
      </c>
      <c r="Z370" s="12">
        <f t="shared" si="919"/>
        <v>3832000</v>
      </c>
      <c r="AA370" s="12">
        <f t="shared" si="965"/>
        <v>732000</v>
      </c>
      <c r="AB370" s="12">
        <f t="shared" si="966"/>
        <v>3100000</v>
      </c>
      <c r="AC370" s="12">
        <f t="shared" si="967"/>
        <v>0</v>
      </c>
      <c r="AD370" s="3">
        <f t="shared" ref="AD370:AG370" si="1028">AD371+AD375</f>
        <v>0</v>
      </c>
      <c r="AE370" s="3">
        <f t="shared" si="1028"/>
        <v>0</v>
      </c>
      <c r="AF370" s="3">
        <f t="shared" si="1028"/>
        <v>0</v>
      </c>
      <c r="AG370" s="3">
        <f t="shared" si="1028"/>
        <v>0</v>
      </c>
      <c r="AH370" s="12">
        <f t="shared" si="1019"/>
        <v>3832000</v>
      </c>
      <c r="AI370" s="12">
        <f t="shared" si="1004"/>
        <v>732000</v>
      </c>
      <c r="AJ370" s="12">
        <f t="shared" si="1005"/>
        <v>3100000</v>
      </c>
      <c r="AK370" s="12">
        <f t="shared" si="852"/>
        <v>0</v>
      </c>
      <c r="AL370" s="3">
        <f t="shared" ref="AL370:AO370" si="1029">AL371+AL375</f>
        <v>0</v>
      </c>
      <c r="AM370" s="3">
        <f t="shared" si="1029"/>
        <v>0</v>
      </c>
      <c r="AN370" s="3">
        <f t="shared" si="1029"/>
        <v>0</v>
      </c>
      <c r="AO370" s="3">
        <f t="shared" si="1029"/>
        <v>0</v>
      </c>
      <c r="AP370" s="12">
        <f t="shared" si="1020"/>
        <v>3832000</v>
      </c>
      <c r="AQ370" s="12">
        <f t="shared" si="1006"/>
        <v>732000</v>
      </c>
      <c r="AR370" s="12">
        <f t="shared" si="1007"/>
        <v>3100000</v>
      </c>
      <c r="AS370" s="12">
        <f t="shared" si="853"/>
        <v>0</v>
      </c>
      <c r="AT370" s="3">
        <f t="shared" ref="AT370:AW370" si="1030">AT371+AT375</f>
        <v>0</v>
      </c>
      <c r="AU370" s="3">
        <f t="shared" si="1030"/>
        <v>0</v>
      </c>
      <c r="AV370" s="3">
        <f t="shared" si="1030"/>
        <v>0</v>
      </c>
      <c r="AW370" s="3">
        <f t="shared" si="1030"/>
        <v>0</v>
      </c>
      <c r="AX370" s="12">
        <f t="shared" si="1021"/>
        <v>3832000</v>
      </c>
      <c r="AY370" s="12">
        <f t="shared" si="1022"/>
        <v>732000</v>
      </c>
      <c r="AZ370" s="12">
        <f t="shared" si="1023"/>
        <v>3100000</v>
      </c>
      <c r="BA370" s="12">
        <f t="shared" si="1017"/>
        <v>0</v>
      </c>
      <c r="BB370" s="12">
        <f t="shared" si="910"/>
        <v>0</v>
      </c>
      <c r="BC370" s="29"/>
      <c r="BD370" s="12">
        <v>0</v>
      </c>
      <c r="BE370" s="12">
        <v>0</v>
      </c>
    </row>
    <row r="371" spans="1:57" ht="63" hidden="1" x14ac:dyDescent="0.25">
      <c r="A371" s="26" t="s">
        <v>207</v>
      </c>
      <c r="B371" s="27"/>
      <c r="C371" s="27"/>
      <c r="D371" s="27"/>
      <c r="E371" s="33">
        <v>853</v>
      </c>
      <c r="F371" s="38" t="s">
        <v>206</v>
      </c>
      <c r="G371" s="38" t="s">
        <v>16</v>
      </c>
      <c r="H371" s="42"/>
      <c r="I371" s="38"/>
      <c r="J371" s="43">
        <f t="shared" ref="J371:AW373" si="1031">J372</f>
        <v>732000</v>
      </c>
      <c r="K371" s="43">
        <f t="shared" si="1031"/>
        <v>732000</v>
      </c>
      <c r="L371" s="43">
        <f t="shared" si="1031"/>
        <v>0</v>
      </c>
      <c r="M371" s="43">
        <f t="shared" si="1031"/>
        <v>0</v>
      </c>
      <c r="N371" s="43">
        <f t="shared" si="1031"/>
        <v>0</v>
      </c>
      <c r="O371" s="43">
        <f t="shared" si="1031"/>
        <v>0</v>
      </c>
      <c r="P371" s="43">
        <f t="shared" si="1031"/>
        <v>0</v>
      </c>
      <c r="Q371" s="43">
        <f t="shared" si="1031"/>
        <v>0</v>
      </c>
      <c r="R371" s="12">
        <f t="shared" ref="R371:R406" si="1032">J371+N371</f>
        <v>732000</v>
      </c>
      <c r="S371" s="43">
        <f t="shared" si="1031"/>
        <v>732000</v>
      </c>
      <c r="T371" s="43">
        <f t="shared" si="1031"/>
        <v>0</v>
      </c>
      <c r="U371" s="43">
        <f t="shared" si="1031"/>
        <v>0</v>
      </c>
      <c r="V371" s="43">
        <f t="shared" si="1031"/>
        <v>0</v>
      </c>
      <c r="W371" s="43">
        <f t="shared" si="1031"/>
        <v>0</v>
      </c>
      <c r="X371" s="43">
        <f t="shared" si="1031"/>
        <v>0</v>
      </c>
      <c r="Y371" s="43">
        <f t="shared" si="1031"/>
        <v>0</v>
      </c>
      <c r="Z371" s="12">
        <f t="shared" si="919"/>
        <v>732000</v>
      </c>
      <c r="AA371" s="12">
        <f t="shared" si="965"/>
        <v>732000</v>
      </c>
      <c r="AB371" s="12">
        <f t="shared" si="966"/>
        <v>0</v>
      </c>
      <c r="AC371" s="12">
        <f t="shared" si="967"/>
        <v>0</v>
      </c>
      <c r="AD371" s="43">
        <f t="shared" si="1031"/>
        <v>0</v>
      </c>
      <c r="AE371" s="43">
        <f t="shared" si="1031"/>
        <v>0</v>
      </c>
      <c r="AF371" s="43">
        <f t="shared" si="1031"/>
        <v>0</v>
      </c>
      <c r="AG371" s="43">
        <f t="shared" si="1031"/>
        <v>0</v>
      </c>
      <c r="AH371" s="12">
        <f t="shared" si="1019"/>
        <v>732000</v>
      </c>
      <c r="AI371" s="12">
        <f t="shared" si="1004"/>
        <v>732000</v>
      </c>
      <c r="AJ371" s="12">
        <f t="shared" si="1005"/>
        <v>0</v>
      </c>
      <c r="AK371" s="12">
        <f t="shared" si="852"/>
        <v>0</v>
      </c>
      <c r="AL371" s="43">
        <f t="shared" si="1031"/>
        <v>0</v>
      </c>
      <c r="AM371" s="43">
        <f t="shared" si="1031"/>
        <v>0</v>
      </c>
      <c r="AN371" s="43">
        <f t="shared" si="1031"/>
        <v>0</v>
      </c>
      <c r="AO371" s="43">
        <f t="shared" si="1031"/>
        <v>0</v>
      </c>
      <c r="AP371" s="12">
        <f t="shared" si="1020"/>
        <v>732000</v>
      </c>
      <c r="AQ371" s="12">
        <f t="shared" si="1006"/>
        <v>732000</v>
      </c>
      <c r="AR371" s="12">
        <f t="shared" si="1007"/>
        <v>0</v>
      </c>
      <c r="AS371" s="12">
        <f t="shared" si="853"/>
        <v>0</v>
      </c>
      <c r="AT371" s="43">
        <f t="shared" si="1031"/>
        <v>0</v>
      </c>
      <c r="AU371" s="43">
        <f t="shared" si="1031"/>
        <v>0</v>
      </c>
      <c r="AV371" s="43">
        <f t="shared" si="1031"/>
        <v>0</v>
      </c>
      <c r="AW371" s="43">
        <f t="shared" si="1031"/>
        <v>0</v>
      </c>
      <c r="AX371" s="12">
        <f t="shared" si="1021"/>
        <v>732000</v>
      </c>
      <c r="AY371" s="12">
        <f t="shared" si="1022"/>
        <v>732000</v>
      </c>
      <c r="AZ371" s="12">
        <f t="shared" si="1023"/>
        <v>0</v>
      </c>
      <c r="BA371" s="12">
        <f t="shared" si="1017"/>
        <v>0</v>
      </c>
      <c r="BB371" s="12">
        <f t="shared" si="910"/>
        <v>0</v>
      </c>
      <c r="BC371" s="29"/>
      <c r="BD371" s="12">
        <v>0</v>
      </c>
      <c r="BE371" s="12">
        <v>0</v>
      </c>
    </row>
    <row r="372" spans="1:57" ht="78.75" hidden="1" x14ac:dyDescent="0.25">
      <c r="A372" s="31" t="s">
        <v>367</v>
      </c>
      <c r="B372" s="27"/>
      <c r="C372" s="27"/>
      <c r="D372" s="27"/>
      <c r="E372" s="33">
        <v>853</v>
      </c>
      <c r="F372" s="38" t="s">
        <v>206</v>
      </c>
      <c r="G372" s="38" t="s">
        <v>16</v>
      </c>
      <c r="H372" s="10" t="s">
        <v>329</v>
      </c>
      <c r="I372" s="38"/>
      <c r="J372" s="12">
        <f t="shared" si="1031"/>
        <v>732000</v>
      </c>
      <c r="K372" s="12">
        <f t="shared" si="1031"/>
        <v>732000</v>
      </c>
      <c r="L372" s="12">
        <f t="shared" si="1031"/>
        <v>0</v>
      </c>
      <c r="M372" s="12">
        <f t="shared" si="1031"/>
        <v>0</v>
      </c>
      <c r="N372" s="12">
        <f t="shared" si="1031"/>
        <v>0</v>
      </c>
      <c r="O372" s="12">
        <f t="shared" si="1031"/>
        <v>0</v>
      </c>
      <c r="P372" s="12">
        <f t="shared" si="1031"/>
        <v>0</v>
      </c>
      <c r="Q372" s="12">
        <f t="shared" si="1031"/>
        <v>0</v>
      </c>
      <c r="R372" s="12">
        <f t="shared" si="1032"/>
        <v>732000</v>
      </c>
      <c r="S372" s="12">
        <f t="shared" si="1031"/>
        <v>732000</v>
      </c>
      <c r="T372" s="12">
        <f t="shared" si="1031"/>
        <v>0</v>
      </c>
      <c r="U372" s="12">
        <f t="shared" si="1031"/>
        <v>0</v>
      </c>
      <c r="V372" s="12">
        <f t="shared" si="1031"/>
        <v>0</v>
      </c>
      <c r="W372" s="12">
        <f t="shared" si="1031"/>
        <v>0</v>
      </c>
      <c r="X372" s="12">
        <f t="shared" si="1031"/>
        <v>0</v>
      </c>
      <c r="Y372" s="12">
        <f t="shared" si="1031"/>
        <v>0</v>
      </c>
      <c r="Z372" s="12">
        <f t="shared" si="919"/>
        <v>732000</v>
      </c>
      <c r="AA372" s="12">
        <f t="shared" si="965"/>
        <v>732000</v>
      </c>
      <c r="AB372" s="12">
        <f t="shared" si="966"/>
        <v>0</v>
      </c>
      <c r="AC372" s="12">
        <f t="shared" si="967"/>
        <v>0</v>
      </c>
      <c r="AD372" s="12">
        <f t="shared" si="1031"/>
        <v>0</v>
      </c>
      <c r="AE372" s="12">
        <f t="shared" si="1031"/>
        <v>0</v>
      </c>
      <c r="AF372" s="12">
        <f t="shared" si="1031"/>
        <v>0</v>
      </c>
      <c r="AG372" s="12">
        <f t="shared" si="1031"/>
        <v>0</v>
      </c>
      <c r="AH372" s="12">
        <f t="shared" si="1019"/>
        <v>732000</v>
      </c>
      <c r="AI372" s="12">
        <f t="shared" si="1004"/>
        <v>732000</v>
      </c>
      <c r="AJ372" s="12">
        <f t="shared" si="1005"/>
        <v>0</v>
      </c>
      <c r="AK372" s="12">
        <f t="shared" si="852"/>
        <v>0</v>
      </c>
      <c r="AL372" s="12">
        <f t="shared" si="1031"/>
        <v>0</v>
      </c>
      <c r="AM372" s="12">
        <f t="shared" si="1031"/>
        <v>0</v>
      </c>
      <c r="AN372" s="12">
        <f t="shared" si="1031"/>
        <v>0</v>
      </c>
      <c r="AO372" s="12">
        <f t="shared" si="1031"/>
        <v>0</v>
      </c>
      <c r="AP372" s="12">
        <f t="shared" si="1020"/>
        <v>732000</v>
      </c>
      <c r="AQ372" s="12">
        <f t="shared" si="1006"/>
        <v>732000</v>
      </c>
      <c r="AR372" s="12">
        <f t="shared" si="1007"/>
        <v>0</v>
      </c>
      <c r="AS372" s="12">
        <f t="shared" si="853"/>
        <v>0</v>
      </c>
      <c r="AT372" s="12">
        <f t="shared" si="1031"/>
        <v>0</v>
      </c>
      <c r="AU372" s="12">
        <f t="shared" si="1031"/>
        <v>0</v>
      </c>
      <c r="AV372" s="12">
        <f t="shared" si="1031"/>
        <v>0</v>
      </c>
      <c r="AW372" s="12">
        <f t="shared" si="1031"/>
        <v>0</v>
      </c>
      <c r="AX372" s="12">
        <f t="shared" si="1021"/>
        <v>732000</v>
      </c>
      <c r="AY372" s="12">
        <f t="shared" si="1022"/>
        <v>732000</v>
      </c>
      <c r="AZ372" s="12">
        <f t="shared" si="1023"/>
        <v>0</v>
      </c>
      <c r="BA372" s="12">
        <f t="shared" si="1017"/>
        <v>0</v>
      </c>
      <c r="BB372" s="12">
        <f t="shared" si="910"/>
        <v>0</v>
      </c>
      <c r="BC372" s="29"/>
      <c r="BD372" s="12">
        <v>0</v>
      </c>
      <c r="BE372" s="12">
        <v>0</v>
      </c>
    </row>
    <row r="373" spans="1:57" hidden="1" x14ac:dyDescent="0.25">
      <c r="A373" s="4" t="s">
        <v>47</v>
      </c>
      <c r="B373" s="4"/>
      <c r="C373" s="4"/>
      <c r="D373" s="4"/>
      <c r="E373" s="33">
        <v>853</v>
      </c>
      <c r="F373" s="11" t="s">
        <v>206</v>
      </c>
      <c r="G373" s="11" t="s">
        <v>16</v>
      </c>
      <c r="H373" s="10" t="s">
        <v>329</v>
      </c>
      <c r="I373" s="11" t="s">
        <v>48</v>
      </c>
      <c r="J373" s="12">
        <f t="shared" si="1031"/>
        <v>732000</v>
      </c>
      <c r="K373" s="12">
        <f t="shared" si="1031"/>
        <v>732000</v>
      </c>
      <c r="L373" s="12">
        <f t="shared" si="1031"/>
        <v>0</v>
      </c>
      <c r="M373" s="12">
        <f t="shared" si="1031"/>
        <v>0</v>
      </c>
      <c r="N373" s="12">
        <f t="shared" si="1031"/>
        <v>0</v>
      </c>
      <c r="O373" s="12">
        <f t="shared" si="1031"/>
        <v>0</v>
      </c>
      <c r="P373" s="12">
        <f t="shared" si="1031"/>
        <v>0</v>
      </c>
      <c r="Q373" s="12">
        <f t="shared" si="1031"/>
        <v>0</v>
      </c>
      <c r="R373" s="12">
        <f t="shared" si="1032"/>
        <v>732000</v>
      </c>
      <c r="S373" s="12">
        <f t="shared" si="1031"/>
        <v>732000</v>
      </c>
      <c r="T373" s="12">
        <f t="shared" si="1031"/>
        <v>0</v>
      </c>
      <c r="U373" s="12">
        <f t="shared" si="1031"/>
        <v>0</v>
      </c>
      <c r="V373" s="12">
        <f t="shared" si="1031"/>
        <v>0</v>
      </c>
      <c r="W373" s="12">
        <f t="shared" si="1031"/>
        <v>0</v>
      </c>
      <c r="X373" s="12">
        <f t="shared" si="1031"/>
        <v>0</v>
      </c>
      <c r="Y373" s="12">
        <f t="shared" si="1031"/>
        <v>0</v>
      </c>
      <c r="Z373" s="12">
        <f t="shared" si="919"/>
        <v>732000</v>
      </c>
      <c r="AA373" s="12">
        <f t="shared" si="965"/>
        <v>732000</v>
      </c>
      <c r="AB373" s="12">
        <f t="shared" si="966"/>
        <v>0</v>
      </c>
      <c r="AC373" s="12">
        <f t="shared" si="967"/>
        <v>0</v>
      </c>
      <c r="AD373" s="12">
        <f t="shared" si="1031"/>
        <v>0</v>
      </c>
      <c r="AE373" s="12">
        <f t="shared" si="1031"/>
        <v>0</v>
      </c>
      <c r="AF373" s="12">
        <f t="shared" si="1031"/>
        <v>0</v>
      </c>
      <c r="AG373" s="12">
        <f t="shared" si="1031"/>
        <v>0</v>
      </c>
      <c r="AH373" s="12">
        <f t="shared" si="1019"/>
        <v>732000</v>
      </c>
      <c r="AI373" s="12">
        <f t="shared" si="1004"/>
        <v>732000</v>
      </c>
      <c r="AJ373" s="12">
        <f t="shared" si="1005"/>
        <v>0</v>
      </c>
      <c r="AK373" s="12">
        <f t="shared" si="852"/>
        <v>0</v>
      </c>
      <c r="AL373" s="12">
        <f t="shared" si="1031"/>
        <v>0</v>
      </c>
      <c r="AM373" s="12">
        <f t="shared" si="1031"/>
        <v>0</v>
      </c>
      <c r="AN373" s="12">
        <f t="shared" si="1031"/>
        <v>0</v>
      </c>
      <c r="AO373" s="12">
        <f t="shared" si="1031"/>
        <v>0</v>
      </c>
      <c r="AP373" s="12">
        <f t="shared" si="1020"/>
        <v>732000</v>
      </c>
      <c r="AQ373" s="12">
        <f t="shared" si="1006"/>
        <v>732000</v>
      </c>
      <c r="AR373" s="12">
        <f t="shared" si="1007"/>
        <v>0</v>
      </c>
      <c r="AS373" s="12">
        <f t="shared" si="853"/>
        <v>0</v>
      </c>
      <c r="AT373" s="12">
        <f t="shared" si="1031"/>
        <v>0</v>
      </c>
      <c r="AU373" s="12">
        <f t="shared" si="1031"/>
        <v>0</v>
      </c>
      <c r="AV373" s="12">
        <f t="shared" si="1031"/>
        <v>0</v>
      </c>
      <c r="AW373" s="12">
        <f t="shared" si="1031"/>
        <v>0</v>
      </c>
      <c r="AX373" s="12">
        <f t="shared" si="1021"/>
        <v>732000</v>
      </c>
      <c r="AY373" s="12">
        <f t="shared" si="1022"/>
        <v>732000</v>
      </c>
      <c r="AZ373" s="12">
        <f t="shared" si="1023"/>
        <v>0</v>
      </c>
      <c r="BA373" s="12">
        <f t="shared" si="1017"/>
        <v>0</v>
      </c>
      <c r="BB373" s="12">
        <f t="shared" si="910"/>
        <v>0</v>
      </c>
      <c r="BC373" s="29"/>
      <c r="BD373" s="12">
        <v>0</v>
      </c>
      <c r="BE373" s="12">
        <v>0</v>
      </c>
    </row>
    <row r="374" spans="1:57" hidden="1" x14ac:dyDescent="0.25">
      <c r="A374" s="4" t="s">
        <v>209</v>
      </c>
      <c r="B374" s="4"/>
      <c r="C374" s="4"/>
      <c r="D374" s="4"/>
      <c r="E374" s="33">
        <v>853</v>
      </c>
      <c r="F374" s="11" t="s">
        <v>206</v>
      </c>
      <c r="G374" s="11" t="s">
        <v>16</v>
      </c>
      <c r="H374" s="10" t="s">
        <v>329</v>
      </c>
      <c r="I374" s="11" t="s">
        <v>210</v>
      </c>
      <c r="J374" s="12">
        <v>732000</v>
      </c>
      <c r="K374" s="12">
        <f>J374</f>
        <v>732000</v>
      </c>
      <c r="L374" s="12"/>
      <c r="M374" s="12"/>
      <c r="N374" s="12"/>
      <c r="O374" s="12">
        <f>N374</f>
        <v>0</v>
      </c>
      <c r="P374" s="12"/>
      <c r="Q374" s="12"/>
      <c r="R374" s="12">
        <f t="shared" si="1032"/>
        <v>732000</v>
      </c>
      <c r="S374" s="12">
        <f>R374</f>
        <v>732000</v>
      </c>
      <c r="T374" s="12"/>
      <c r="U374" s="12"/>
      <c r="V374" s="12"/>
      <c r="W374" s="12">
        <f>V374</f>
        <v>0</v>
      </c>
      <c r="X374" s="12"/>
      <c r="Y374" s="12"/>
      <c r="Z374" s="12">
        <f t="shared" si="919"/>
        <v>732000</v>
      </c>
      <c r="AA374" s="12">
        <f t="shared" si="965"/>
        <v>732000</v>
      </c>
      <c r="AB374" s="12">
        <f t="shared" si="966"/>
        <v>0</v>
      </c>
      <c r="AC374" s="12">
        <f t="shared" si="967"/>
        <v>0</v>
      </c>
      <c r="AD374" s="12"/>
      <c r="AE374" s="12">
        <f>AD374</f>
        <v>0</v>
      </c>
      <c r="AF374" s="12"/>
      <c r="AG374" s="12"/>
      <c r="AH374" s="12">
        <f t="shared" si="1019"/>
        <v>732000</v>
      </c>
      <c r="AI374" s="12">
        <f t="shared" si="1004"/>
        <v>732000</v>
      </c>
      <c r="AJ374" s="12">
        <f t="shared" si="1005"/>
        <v>0</v>
      </c>
      <c r="AK374" s="12">
        <f t="shared" si="852"/>
        <v>0</v>
      </c>
      <c r="AL374" s="12"/>
      <c r="AM374" s="12">
        <f>AL374</f>
        <v>0</v>
      </c>
      <c r="AN374" s="12"/>
      <c r="AO374" s="12"/>
      <c r="AP374" s="12">
        <f t="shared" si="1020"/>
        <v>732000</v>
      </c>
      <c r="AQ374" s="12">
        <f t="shared" si="1006"/>
        <v>732000</v>
      </c>
      <c r="AR374" s="12">
        <f t="shared" si="1007"/>
        <v>0</v>
      </c>
      <c r="AS374" s="12">
        <f t="shared" si="853"/>
        <v>0</v>
      </c>
      <c r="AT374" s="12"/>
      <c r="AU374" s="12">
        <f>AT374</f>
        <v>0</v>
      </c>
      <c r="AV374" s="12"/>
      <c r="AW374" s="12"/>
      <c r="AX374" s="12">
        <f t="shared" si="1021"/>
        <v>732000</v>
      </c>
      <c r="AY374" s="12">
        <f t="shared" si="1022"/>
        <v>732000</v>
      </c>
      <c r="AZ374" s="12">
        <f t="shared" si="1023"/>
        <v>0</v>
      </c>
      <c r="BA374" s="12">
        <f t="shared" si="1017"/>
        <v>0</v>
      </c>
      <c r="BB374" s="12">
        <f t="shared" si="910"/>
        <v>0</v>
      </c>
      <c r="BC374" s="29"/>
      <c r="BD374" s="12">
        <v>0</v>
      </c>
      <c r="BE374" s="12">
        <v>0</v>
      </c>
    </row>
    <row r="375" spans="1:57" hidden="1" x14ac:dyDescent="0.25">
      <c r="A375" s="36" t="s">
        <v>211</v>
      </c>
      <c r="B375" s="44"/>
      <c r="C375" s="44"/>
      <c r="D375" s="44"/>
      <c r="E375" s="33">
        <v>853</v>
      </c>
      <c r="F375" s="28" t="s">
        <v>206</v>
      </c>
      <c r="G375" s="28" t="s">
        <v>61</v>
      </c>
      <c r="H375" s="28"/>
      <c r="I375" s="28"/>
      <c r="J375" s="29">
        <f>J376</f>
        <v>3100000</v>
      </c>
      <c r="K375" s="29">
        <f t="shared" ref="K375:Y375" si="1033">K376</f>
        <v>0</v>
      </c>
      <c r="L375" s="29">
        <f t="shared" si="1033"/>
        <v>3100000</v>
      </c>
      <c r="M375" s="29">
        <f t="shared" si="1033"/>
        <v>0</v>
      </c>
      <c r="N375" s="29">
        <f>N376</f>
        <v>0</v>
      </c>
      <c r="O375" s="29">
        <f t="shared" si="1033"/>
        <v>0</v>
      </c>
      <c r="P375" s="29">
        <f t="shared" si="1033"/>
        <v>0</v>
      </c>
      <c r="Q375" s="29">
        <f t="shared" si="1033"/>
        <v>0</v>
      </c>
      <c r="R375" s="12">
        <f t="shared" si="1032"/>
        <v>3100000</v>
      </c>
      <c r="S375" s="29">
        <f t="shared" si="1033"/>
        <v>0</v>
      </c>
      <c r="T375" s="29">
        <f t="shared" si="1033"/>
        <v>3100000</v>
      </c>
      <c r="U375" s="29">
        <f t="shared" si="1033"/>
        <v>0</v>
      </c>
      <c r="V375" s="29">
        <f>V376</f>
        <v>0</v>
      </c>
      <c r="W375" s="29">
        <f t="shared" si="1033"/>
        <v>0</v>
      </c>
      <c r="X375" s="29">
        <f t="shared" si="1033"/>
        <v>0</v>
      </c>
      <c r="Y375" s="29">
        <f t="shared" si="1033"/>
        <v>0</v>
      </c>
      <c r="Z375" s="12">
        <f t="shared" si="919"/>
        <v>3100000</v>
      </c>
      <c r="AA375" s="12">
        <f t="shared" si="965"/>
        <v>0</v>
      </c>
      <c r="AB375" s="12">
        <f t="shared" si="966"/>
        <v>3100000</v>
      </c>
      <c r="AC375" s="12">
        <f t="shared" si="967"/>
        <v>0</v>
      </c>
      <c r="AD375" s="29">
        <f>AD376</f>
        <v>0</v>
      </c>
      <c r="AE375" s="29">
        <f t="shared" ref="AE375:AG375" si="1034">AE376</f>
        <v>0</v>
      </c>
      <c r="AF375" s="29">
        <f t="shared" si="1034"/>
        <v>0</v>
      </c>
      <c r="AG375" s="29">
        <f t="shared" si="1034"/>
        <v>0</v>
      </c>
      <c r="AH375" s="12">
        <f t="shared" si="1019"/>
        <v>3100000</v>
      </c>
      <c r="AI375" s="12">
        <f t="shared" si="1004"/>
        <v>0</v>
      </c>
      <c r="AJ375" s="12">
        <f t="shared" si="1005"/>
        <v>3100000</v>
      </c>
      <c r="AK375" s="12">
        <f t="shared" ref="AK375:AK407" si="1035">AC375+AG375</f>
        <v>0</v>
      </c>
      <c r="AL375" s="29">
        <f>AL376</f>
        <v>0</v>
      </c>
      <c r="AM375" s="29">
        <f t="shared" ref="AM375:AO375" si="1036">AM376</f>
        <v>0</v>
      </c>
      <c r="AN375" s="29">
        <f t="shared" si="1036"/>
        <v>0</v>
      </c>
      <c r="AO375" s="29">
        <f t="shared" si="1036"/>
        <v>0</v>
      </c>
      <c r="AP375" s="12">
        <f t="shared" si="1020"/>
        <v>3100000</v>
      </c>
      <c r="AQ375" s="12">
        <f t="shared" si="1006"/>
        <v>0</v>
      </c>
      <c r="AR375" s="12">
        <f t="shared" si="1007"/>
        <v>3100000</v>
      </c>
      <c r="AS375" s="12">
        <f t="shared" ref="AS375:AS407" si="1037">AK375+AO375</f>
        <v>0</v>
      </c>
      <c r="AT375" s="29">
        <f>AT376</f>
        <v>0</v>
      </c>
      <c r="AU375" s="29">
        <f t="shared" ref="AU375:AW375" si="1038">AU376</f>
        <v>0</v>
      </c>
      <c r="AV375" s="29">
        <f t="shared" si="1038"/>
        <v>0</v>
      </c>
      <c r="AW375" s="29">
        <f t="shared" si="1038"/>
        <v>0</v>
      </c>
      <c r="AX375" s="12">
        <f t="shared" si="1021"/>
        <v>3100000</v>
      </c>
      <c r="AY375" s="12">
        <f t="shared" si="1022"/>
        <v>0</v>
      </c>
      <c r="AZ375" s="12">
        <f t="shared" si="1023"/>
        <v>3100000</v>
      </c>
      <c r="BA375" s="12">
        <f t="shared" si="1017"/>
        <v>0</v>
      </c>
      <c r="BB375" s="12">
        <f t="shared" si="910"/>
        <v>0</v>
      </c>
      <c r="BC375" s="29"/>
      <c r="BD375" s="12">
        <v>0</v>
      </c>
      <c r="BE375" s="12">
        <v>0</v>
      </c>
    </row>
    <row r="376" spans="1:57" ht="47.25" hidden="1" x14ac:dyDescent="0.25">
      <c r="A376" s="31" t="s">
        <v>212</v>
      </c>
      <c r="B376" s="45"/>
      <c r="C376" s="45"/>
      <c r="D376" s="45"/>
      <c r="E376" s="46">
        <v>853</v>
      </c>
      <c r="F376" s="11" t="s">
        <v>206</v>
      </c>
      <c r="G376" s="11" t="s">
        <v>61</v>
      </c>
      <c r="H376" s="11" t="s">
        <v>208</v>
      </c>
      <c r="I376" s="11"/>
      <c r="J376" s="12">
        <f t="shared" ref="J376:AW377" si="1039">J377</f>
        <v>3100000</v>
      </c>
      <c r="K376" s="12">
        <f t="shared" si="1039"/>
        <v>0</v>
      </c>
      <c r="L376" s="12">
        <f t="shared" si="1039"/>
        <v>3100000</v>
      </c>
      <c r="M376" s="12">
        <f t="shared" si="1039"/>
        <v>0</v>
      </c>
      <c r="N376" s="12">
        <f t="shared" si="1039"/>
        <v>0</v>
      </c>
      <c r="O376" s="12">
        <f t="shared" si="1039"/>
        <v>0</v>
      </c>
      <c r="P376" s="12">
        <f t="shared" si="1039"/>
        <v>0</v>
      </c>
      <c r="Q376" s="12">
        <f t="shared" si="1039"/>
        <v>0</v>
      </c>
      <c r="R376" s="12">
        <f t="shared" si="1032"/>
        <v>3100000</v>
      </c>
      <c r="S376" s="12">
        <f t="shared" si="1039"/>
        <v>0</v>
      </c>
      <c r="T376" s="12">
        <f t="shared" si="1039"/>
        <v>3100000</v>
      </c>
      <c r="U376" s="12">
        <f t="shared" si="1039"/>
        <v>0</v>
      </c>
      <c r="V376" s="12">
        <f t="shared" si="1039"/>
        <v>0</v>
      </c>
      <c r="W376" s="12">
        <f t="shared" si="1039"/>
        <v>0</v>
      </c>
      <c r="X376" s="12">
        <f t="shared" si="1039"/>
        <v>0</v>
      </c>
      <c r="Y376" s="12">
        <f t="shared" si="1039"/>
        <v>0</v>
      </c>
      <c r="Z376" s="12">
        <f t="shared" si="919"/>
        <v>3100000</v>
      </c>
      <c r="AA376" s="12">
        <f t="shared" si="965"/>
        <v>0</v>
      </c>
      <c r="AB376" s="12">
        <f t="shared" si="966"/>
        <v>3100000</v>
      </c>
      <c r="AC376" s="12">
        <f t="shared" si="967"/>
        <v>0</v>
      </c>
      <c r="AD376" s="12">
        <f t="shared" si="1039"/>
        <v>0</v>
      </c>
      <c r="AE376" s="12">
        <f t="shared" si="1039"/>
        <v>0</v>
      </c>
      <c r="AF376" s="12">
        <f t="shared" si="1039"/>
        <v>0</v>
      </c>
      <c r="AG376" s="12">
        <f t="shared" si="1039"/>
        <v>0</v>
      </c>
      <c r="AH376" s="12">
        <f t="shared" si="1019"/>
        <v>3100000</v>
      </c>
      <c r="AI376" s="12">
        <f t="shared" si="1004"/>
        <v>0</v>
      </c>
      <c r="AJ376" s="12">
        <f t="shared" si="1005"/>
        <v>3100000</v>
      </c>
      <c r="AK376" s="12">
        <f t="shared" si="1035"/>
        <v>0</v>
      </c>
      <c r="AL376" s="12">
        <f t="shared" si="1039"/>
        <v>0</v>
      </c>
      <c r="AM376" s="12">
        <f t="shared" si="1039"/>
        <v>0</v>
      </c>
      <c r="AN376" s="12">
        <f t="shared" si="1039"/>
        <v>0</v>
      </c>
      <c r="AO376" s="12">
        <f t="shared" si="1039"/>
        <v>0</v>
      </c>
      <c r="AP376" s="12">
        <f t="shared" si="1020"/>
        <v>3100000</v>
      </c>
      <c r="AQ376" s="12">
        <f t="shared" si="1006"/>
        <v>0</v>
      </c>
      <c r="AR376" s="12">
        <f t="shared" si="1007"/>
        <v>3100000</v>
      </c>
      <c r="AS376" s="12">
        <f t="shared" si="1037"/>
        <v>0</v>
      </c>
      <c r="AT376" s="12">
        <f t="shared" si="1039"/>
        <v>0</v>
      </c>
      <c r="AU376" s="12">
        <f t="shared" si="1039"/>
        <v>0</v>
      </c>
      <c r="AV376" s="12">
        <f t="shared" si="1039"/>
        <v>0</v>
      </c>
      <c r="AW376" s="12">
        <f t="shared" si="1039"/>
        <v>0</v>
      </c>
      <c r="AX376" s="12">
        <f t="shared" si="1021"/>
        <v>3100000</v>
      </c>
      <c r="AY376" s="12">
        <f t="shared" si="1022"/>
        <v>0</v>
      </c>
      <c r="AZ376" s="12">
        <f t="shared" si="1023"/>
        <v>3100000</v>
      </c>
      <c r="BA376" s="12">
        <f t="shared" si="1017"/>
        <v>0</v>
      </c>
      <c r="BB376" s="12">
        <f t="shared" si="910"/>
        <v>0</v>
      </c>
      <c r="BC376" s="29"/>
      <c r="BD376" s="12">
        <v>0</v>
      </c>
      <c r="BE376" s="12">
        <v>0</v>
      </c>
    </row>
    <row r="377" spans="1:57" hidden="1" x14ac:dyDescent="0.25">
      <c r="A377" s="4" t="s">
        <v>47</v>
      </c>
      <c r="B377" s="45"/>
      <c r="C377" s="45"/>
      <c r="D377" s="45"/>
      <c r="E377" s="46">
        <v>853</v>
      </c>
      <c r="F377" s="11" t="s">
        <v>206</v>
      </c>
      <c r="G377" s="11" t="s">
        <v>61</v>
      </c>
      <c r="H377" s="11" t="s">
        <v>208</v>
      </c>
      <c r="I377" s="11" t="s">
        <v>48</v>
      </c>
      <c r="J377" s="12">
        <f t="shared" si="1039"/>
        <v>3100000</v>
      </c>
      <c r="K377" s="12">
        <f t="shared" si="1039"/>
        <v>0</v>
      </c>
      <c r="L377" s="12">
        <f t="shared" si="1039"/>
        <v>3100000</v>
      </c>
      <c r="M377" s="12">
        <f t="shared" si="1039"/>
        <v>0</v>
      </c>
      <c r="N377" s="12">
        <f t="shared" si="1039"/>
        <v>0</v>
      </c>
      <c r="O377" s="12">
        <f t="shared" si="1039"/>
        <v>0</v>
      </c>
      <c r="P377" s="12">
        <f t="shared" si="1039"/>
        <v>0</v>
      </c>
      <c r="Q377" s="12">
        <f t="shared" si="1039"/>
        <v>0</v>
      </c>
      <c r="R377" s="12">
        <f t="shared" si="1032"/>
        <v>3100000</v>
      </c>
      <c r="S377" s="12">
        <f t="shared" si="1039"/>
        <v>0</v>
      </c>
      <c r="T377" s="12">
        <f t="shared" si="1039"/>
        <v>3100000</v>
      </c>
      <c r="U377" s="12">
        <f t="shared" si="1039"/>
        <v>0</v>
      </c>
      <c r="V377" s="12">
        <f t="shared" si="1039"/>
        <v>0</v>
      </c>
      <c r="W377" s="12">
        <f t="shared" si="1039"/>
        <v>0</v>
      </c>
      <c r="X377" s="12">
        <f t="shared" si="1039"/>
        <v>0</v>
      </c>
      <c r="Y377" s="12">
        <f t="shared" si="1039"/>
        <v>0</v>
      </c>
      <c r="Z377" s="12">
        <f t="shared" si="919"/>
        <v>3100000</v>
      </c>
      <c r="AA377" s="12">
        <f t="shared" si="965"/>
        <v>0</v>
      </c>
      <c r="AB377" s="12">
        <f t="shared" si="966"/>
        <v>3100000</v>
      </c>
      <c r="AC377" s="12">
        <f t="shared" si="967"/>
        <v>0</v>
      </c>
      <c r="AD377" s="12">
        <f t="shared" si="1039"/>
        <v>0</v>
      </c>
      <c r="AE377" s="12">
        <f t="shared" si="1039"/>
        <v>0</v>
      </c>
      <c r="AF377" s="12">
        <f t="shared" si="1039"/>
        <v>0</v>
      </c>
      <c r="AG377" s="12">
        <f t="shared" si="1039"/>
        <v>0</v>
      </c>
      <c r="AH377" s="12">
        <f t="shared" si="1019"/>
        <v>3100000</v>
      </c>
      <c r="AI377" s="12">
        <f t="shared" si="1004"/>
        <v>0</v>
      </c>
      <c r="AJ377" s="12">
        <f t="shared" si="1005"/>
        <v>3100000</v>
      </c>
      <c r="AK377" s="12">
        <f t="shared" si="1035"/>
        <v>0</v>
      </c>
      <c r="AL377" s="12">
        <f t="shared" si="1039"/>
        <v>0</v>
      </c>
      <c r="AM377" s="12">
        <f t="shared" si="1039"/>
        <v>0</v>
      </c>
      <c r="AN377" s="12">
        <f t="shared" si="1039"/>
        <v>0</v>
      </c>
      <c r="AO377" s="12">
        <f t="shared" si="1039"/>
        <v>0</v>
      </c>
      <c r="AP377" s="12">
        <f t="shared" si="1020"/>
        <v>3100000</v>
      </c>
      <c r="AQ377" s="12">
        <f t="shared" si="1006"/>
        <v>0</v>
      </c>
      <c r="AR377" s="12">
        <f t="shared" si="1007"/>
        <v>3100000</v>
      </c>
      <c r="AS377" s="12">
        <f t="shared" si="1037"/>
        <v>0</v>
      </c>
      <c r="AT377" s="12">
        <f t="shared" si="1039"/>
        <v>0</v>
      </c>
      <c r="AU377" s="12">
        <f t="shared" si="1039"/>
        <v>0</v>
      </c>
      <c r="AV377" s="12">
        <f t="shared" si="1039"/>
        <v>0</v>
      </c>
      <c r="AW377" s="12">
        <f t="shared" si="1039"/>
        <v>0</v>
      </c>
      <c r="AX377" s="12">
        <f t="shared" si="1021"/>
        <v>3100000</v>
      </c>
      <c r="AY377" s="12">
        <f t="shared" si="1022"/>
        <v>0</v>
      </c>
      <c r="AZ377" s="12">
        <f t="shared" si="1023"/>
        <v>3100000</v>
      </c>
      <c r="BA377" s="12">
        <f t="shared" si="1017"/>
        <v>0</v>
      </c>
      <c r="BB377" s="12">
        <f t="shared" si="910"/>
        <v>0</v>
      </c>
      <c r="BC377" s="29"/>
      <c r="BD377" s="12">
        <v>0</v>
      </c>
      <c r="BE377" s="12">
        <v>0</v>
      </c>
    </row>
    <row r="378" spans="1:57" hidden="1" x14ac:dyDescent="0.25">
      <c r="A378" s="4" t="s">
        <v>213</v>
      </c>
      <c r="B378" s="45"/>
      <c r="C378" s="45"/>
      <c r="D378" s="45"/>
      <c r="E378" s="46">
        <v>853</v>
      </c>
      <c r="F378" s="11" t="s">
        <v>206</v>
      </c>
      <c r="G378" s="11" t="s">
        <v>61</v>
      </c>
      <c r="H378" s="11" t="s">
        <v>208</v>
      </c>
      <c r="I378" s="11" t="s">
        <v>210</v>
      </c>
      <c r="J378" s="12">
        <v>3100000</v>
      </c>
      <c r="K378" s="12"/>
      <c r="L378" s="12">
        <f>J378</f>
        <v>3100000</v>
      </c>
      <c r="M378" s="12"/>
      <c r="N378" s="12"/>
      <c r="O378" s="12"/>
      <c r="P378" s="12">
        <f>N378</f>
        <v>0</v>
      </c>
      <c r="Q378" s="12"/>
      <c r="R378" s="12">
        <f t="shared" si="1032"/>
        <v>3100000</v>
      </c>
      <c r="S378" s="12"/>
      <c r="T378" s="12">
        <f>R378</f>
        <v>3100000</v>
      </c>
      <c r="U378" s="12"/>
      <c r="V378" s="12"/>
      <c r="W378" s="12"/>
      <c r="X378" s="12">
        <f>V378</f>
        <v>0</v>
      </c>
      <c r="Y378" s="12"/>
      <c r="Z378" s="12">
        <f t="shared" si="919"/>
        <v>3100000</v>
      </c>
      <c r="AA378" s="12">
        <f t="shared" si="965"/>
        <v>0</v>
      </c>
      <c r="AB378" s="12">
        <f t="shared" si="966"/>
        <v>3100000</v>
      </c>
      <c r="AC378" s="12">
        <f t="shared" si="967"/>
        <v>0</v>
      </c>
      <c r="AD378" s="12"/>
      <c r="AE378" s="12"/>
      <c r="AF378" s="12">
        <f>AD378</f>
        <v>0</v>
      </c>
      <c r="AG378" s="12"/>
      <c r="AH378" s="12">
        <f t="shared" si="1019"/>
        <v>3100000</v>
      </c>
      <c r="AI378" s="12">
        <f t="shared" si="1004"/>
        <v>0</v>
      </c>
      <c r="AJ378" s="12">
        <f t="shared" si="1005"/>
        <v>3100000</v>
      </c>
      <c r="AK378" s="12">
        <f t="shared" si="1035"/>
        <v>0</v>
      </c>
      <c r="AL378" s="12"/>
      <c r="AM378" s="12"/>
      <c r="AN378" s="12">
        <f>AL378</f>
        <v>0</v>
      </c>
      <c r="AO378" s="12"/>
      <c r="AP378" s="12">
        <f t="shared" si="1020"/>
        <v>3100000</v>
      </c>
      <c r="AQ378" s="12">
        <f t="shared" si="1006"/>
        <v>0</v>
      </c>
      <c r="AR378" s="12">
        <f t="shared" si="1007"/>
        <v>3100000</v>
      </c>
      <c r="AS378" s="12">
        <f t="shared" si="1037"/>
        <v>0</v>
      </c>
      <c r="AT378" s="12"/>
      <c r="AU378" s="12"/>
      <c r="AV378" s="12">
        <f>AT378</f>
        <v>0</v>
      </c>
      <c r="AW378" s="12"/>
      <c r="AX378" s="12">
        <f t="shared" si="1021"/>
        <v>3100000</v>
      </c>
      <c r="AY378" s="12">
        <f t="shared" si="1022"/>
        <v>0</v>
      </c>
      <c r="AZ378" s="12">
        <f t="shared" si="1023"/>
        <v>3100000</v>
      </c>
      <c r="BA378" s="12">
        <f t="shared" si="1017"/>
        <v>0</v>
      </c>
      <c r="BB378" s="12">
        <f t="shared" si="910"/>
        <v>0</v>
      </c>
      <c r="BC378" s="29"/>
      <c r="BD378" s="12">
        <v>0</v>
      </c>
      <c r="BE378" s="12">
        <v>0</v>
      </c>
    </row>
    <row r="379" spans="1:57" hidden="1" x14ac:dyDescent="0.25">
      <c r="A379" s="47"/>
      <c r="B379" s="45"/>
      <c r="C379" s="45"/>
      <c r="D379" s="45"/>
      <c r="E379" s="46"/>
      <c r="F379" s="11"/>
      <c r="G379" s="11"/>
      <c r="H379" s="11"/>
      <c r="I379" s="11"/>
      <c r="J379" s="12" t="e">
        <f>#REF!-J380</f>
        <v>#REF!</v>
      </c>
      <c r="K379" s="12"/>
      <c r="L379" s="12" t="e">
        <f t="shared" ref="L379:L404" si="1040">J379</f>
        <v>#REF!</v>
      </c>
      <c r="M379" s="12"/>
      <c r="N379" s="12" t="e">
        <f>#REF!-N380</f>
        <v>#REF!</v>
      </c>
      <c r="O379" s="12"/>
      <c r="P379" s="12" t="e">
        <f t="shared" ref="P379" si="1041">N379</f>
        <v>#REF!</v>
      </c>
      <c r="Q379" s="12"/>
      <c r="R379" s="12" t="e">
        <f t="shared" si="1032"/>
        <v>#REF!</v>
      </c>
      <c r="S379" s="12"/>
      <c r="T379" s="12" t="e">
        <f t="shared" ref="T379" si="1042">R379</f>
        <v>#REF!</v>
      </c>
      <c r="U379" s="12"/>
      <c r="V379" s="12" t="e">
        <f>#REF!-V380</f>
        <v>#REF!</v>
      </c>
      <c r="W379" s="12"/>
      <c r="X379" s="12" t="e">
        <f t="shared" ref="X379" si="1043">V379</f>
        <v>#REF!</v>
      </c>
      <c r="Y379" s="12"/>
      <c r="Z379" s="12" t="e">
        <f t="shared" si="919"/>
        <v>#REF!</v>
      </c>
      <c r="AA379" s="12">
        <f t="shared" si="965"/>
        <v>0</v>
      </c>
      <c r="AB379" s="12" t="e">
        <f t="shared" si="966"/>
        <v>#REF!</v>
      </c>
      <c r="AC379" s="12">
        <f t="shared" si="967"/>
        <v>0</v>
      </c>
      <c r="AD379" s="12" t="e">
        <f>#REF!-AD380</f>
        <v>#REF!</v>
      </c>
      <c r="AE379" s="12"/>
      <c r="AF379" s="12" t="e">
        <f t="shared" ref="AF379" si="1044">AD379</f>
        <v>#REF!</v>
      </c>
      <c r="AG379" s="12"/>
      <c r="AH379" s="12" t="e">
        <f t="shared" si="1019"/>
        <v>#REF!</v>
      </c>
      <c r="AI379" s="12">
        <f t="shared" si="1004"/>
        <v>0</v>
      </c>
      <c r="AJ379" s="12" t="e">
        <f t="shared" si="1005"/>
        <v>#REF!</v>
      </c>
      <c r="AK379" s="12">
        <f t="shared" si="1035"/>
        <v>0</v>
      </c>
      <c r="AL379" s="12" t="e">
        <f>#REF!-AL380</f>
        <v>#REF!</v>
      </c>
      <c r="AM379" s="12"/>
      <c r="AN379" s="12" t="e">
        <f t="shared" ref="AN379" si="1045">AL379</f>
        <v>#REF!</v>
      </c>
      <c r="AO379" s="12"/>
      <c r="AP379" s="12" t="e">
        <f t="shared" si="1020"/>
        <v>#REF!</v>
      </c>
      <c r="AQ379" s="12">
        <f t="shared" si="1006"/>
        <v>0</v>
      </c>
      <c r="AR379" s="12" t="e">
        <f t="shared" si="1007"/>
        <v>#REF!</v>
      </c>
      <c r="AS379" s="12">
        <f t="shared" si="1037"/>
        <v>0</v>
      </c>
      <c r="AT379" s="12" t="e">
        <f>#REF!-AT380</f>
        <v>#REF!</v>
      </c>
      <c r="AU379" s="12"/>
      <c r="AV379" s="12" t="e">
        <f t="shared" ref="AV379" si="1046">AT379</f>
        <v>#REF!</v>
      </c>
      <c r="AW379" s="12"/>
      <c r="AX379" s="12" t="e">
        <f t="shared" si="1021"/>
        <v>#REF!</v>
      </c>
      <c r="AY379" s="12">
        <f t="shared" si="1022"/>
        <v>0</v>
      </c>
      <c r="AZ379" s="12" t="e">
        <f t="shared" si="1023"/>
        <v>#REF!</v>
      </c>
      <c r="BA379" s="12">
        <f t="shared" si="1017"/>
        <v>0</v>
      </c>
      <c r="BB379" s="12" t="e">
        <f t="shared" si="910"/>
        <v>#REF!</v>
      </c>
      <c r="BC379" s="29"/>
      <c r="BD379" s="12">
        <v>0</v>
      </c>
      <c r="BE379" s="12">
        <v>0</v>
      </c>
    </row>
    <row r="380" spans="1:57" s="30" customFormat="1" ht="31.5" x14ac:dyDescent="0.25">
      <c r="A380" s="26" t="s">
        <v>214</v>
      </c>
      <c r="B380" s="49"/>
      <c r="C380" s="49"/>
      <c r="D380" s="49"/>
      <c r="E380" s="49">
        <v>854</v>
      </c>
      <c r="F380" s="49"/>
      <c r="G380" s="28"/>
      <c r="H380" s="28"/>
      <c r="I380" s="28"/>
      <c r="J380" s="29">
        <f t="shared" ref="J380:AW380" si="1047">J381</f>
        <v>300600</v>
      </c>
      <c r="K380" s="29">
        <f t="shared" ref="K380:Y380" si="1048">K381</f>
        <v>0</v>
      </c>
      <c r="L380" s="29">
        <f t="shared" si="1048"/>
        <v>300600</v>
      </c>
      <c r="M380" s="29">
        <f t="shared" si="1048"/>
        <v>0</v>
      </c>
      <c r="N380" s="29">
        <f t="shared" si="1047"/>
        <v>0</v>
      </c>
      <c r="O380" s="29">
        <f t="shared" si="1048"/>
        <v>0</v>
      </c>
      <c r="P380" s="29">
        <f t="shared" si="1048"/>
        <v>0</v>
      </c>
      <c r="Q380" s="29">
        <f t="shared" si="1048"/>
        <v>0</v>
      </c>
      <c r="R380" s="12">
        <f t="shared" si="1032"/>
        <v>300600</v>
      </c>
      <c r="S380" s="29">
        <f t="shared" si="1048"/>
        <v>0</v>
      </c>
      <c r="T380" s="29">
        <f t="shared" si="1048"/>
        <v>300600</v>
      </c>
      <c r="U380" s="29">
        <f t="shared" si="1048"/>
        <v>0</v>
      </c>
      <c r="V380" s="29">
        <f t="shared" si="1047"/>
        <v>0</v>
      </c>
      <c r="W380" s="29">
        <f t="shared" si="1048"/>
        <v>0</v>
      </c>
      <c r="X380" s="29">
        <f t="shared" si="1048"/>
        <v>0</v>
      </c>
      <c r="Y380" s="29">
        <f t="shared" si="1048"/>
        <v>0</v>
      </c>
      <c r="Z380" s="12">
        <f t="shared" si="919"/>
        <v>300600</v>
      </c>
      <c r="AA380" s="12">
        <f t="shared" si="965"/>
        <v>0</v>
      </c>
      <c r="AB380" s="12">
        <f t="shared" si="966"/>
        <v>300600</v>
      </c>
      <c r="AC380" s="12">
        <f t="shared" si="967"/>
        <v>0</v>
      </c>
      <c r="AD380" s="29">
        <f t="shared" si="1047"/>
        <v>0</v>
      </c>
      <c r="AE380" s="29">
        <f t="shared" si="1047"/>
        <v>0</v>
      </c>
      <c r="AF380" s="29">
        <f t="shared" si="1047"/>
        <v>0</v>
      </c>
      <c r="AG380" s="29">
        <f t="shared" si="1047"/>
        <v>0</v>
      </c>
      <c r="AH380" s="12">
        <f t="shared" si="1019"/>
        <v>300600</v>
      </c>
      <c r="AI380" s="12">
        <f t="shared" si="1004"/>
        <v>0</v>
      </c>
      <c r="AJ380" s="12">
        <f t="shared" si="1005"/>
        <v>300600</v>
      </c>
      <c r="AK380" s="12">
        <f t="shared" si="1035"/>
        <v>0</v>
      </c>
      <c r="AL380" s="29">
        <f t="shared" si="1047"/>
        <v>0</v>
      </c>
      <c r="AM380" s="29">
        <f t="shared" si="1047"/>
        <v>0</v>
      </c>
      <c r="AN380" s="29">
        <f t="shared" si="1047"/>
        <v>0</v>
      </c>
      <c r="AO380" s="29">
        <f t="shared" si="1047"/>
        <v>0</v>
      </c>
      <c r="AP380" s="12">
        <f t="shared" si="1020"/>
        <v>300600</v>
      </c>
      <c r="AQ380" s="12">
        <f t="shared" si="1006"/>
        <v>0</v>
      </c>
      <c r="AR380" s="12">
        <f t="shared" si="1007"/>
        <v>300600</v>
      </c>
      <c r="AS380" s="12">
        <f t="shared" si="1037"/>
        <v>0</v>
      </c>
      <c r="AT380" s="29">
        <f t="shared" si="1047"/>
        <v>0</v>
      </c>
      <c r="AU380" s="29">
        <f t="shared" si="1047"/>
        <v>0</v>
      </c>
      <c r="AV380" s="29">
        <f t="shared" si="1047"/>
        <v>0</v>
      </c>
      <c r="AW380" s="29">
        <f t="shared" si="1047"/>
        <v>0</v>
      </c>
      <c r="AX380" s="12">
        <f t="shared" si="1021"/>
        <v>300600</v>
      </c>
      <c r="AY380" s="12">
        <f t="shared" si="1022"/>
        <v>0</v>
      </c>
      <c r="AZ380" s="12">
        <f t="shared" si="1023"/>
        <v>300600</v>
      </c>
      <c r="BA380" s="12">
        <f t="shared" si="1017"/>
        <v>0</v>
      </c>
      <c r="BB380" s="12">
        <f t="shared" si="910"/>
        <v>0</v>
      </c>
      <c r="BC380" s="29"/>
      <c r="BD380" s="12">
        <v>0</v>
      </c>
      <c r="BE380" s="12">
        <v>0</v>
      </c>
    </row>
    <row r="381" spans="1:57" s="30" customFormat="1" hidden="1" x14ac:dyDescent="0.25">
      <c r="A381" s="26" t="s">
        <v>15</v>
      </c>
      <c r="B381" s="27"/>
      <c r="C381" s="27"/>
      <c r="D381" s="27"/>
      <c r="E381" s="9">
        <v>854</v>
      </c>
      <c r="F381" s="28" t="s">
        <v>16</v>
      </c>
      <c r="G381" s="28"/>
      <c r="H381" s="28"/>
      <c r="I381" s="28"/>
      <c r="J381" s="29">
        <f t="shared" ref="J381:AW382" si="1049">J382</f>
        <v>300600</v>
      </c>
      <c r="K381" s="29">
        <f t="shared" si="1049"/>
        <v>0</v>
      </c>
      <c r="L381" s="29">
        <f t="shared" si="1049"/>
        <v>300600</v>
      </c>
      <c r="M381" s="29">
        <f t="shared" si="1049"/>
        <v>0</v>
      </c>
      <c r="N381" s="29">
        <f t="shared" si="1049"/>
        <v>0</v>
      </c>
      <c r="O381" s="29">
        <f t="shared" si="1049"/>
        <v>0</v>
      </c>
      <c r="P381" s="29">
        <f t="shared" si="1049"/>
        <v>0</v>
      </c>
      <c r="Q381" s="29">
        <f t="shared" si="1049"/>
        <v>0</v>
      </c>
      <c r="R381" s="12">
        <f t="shared" si="1032"/>
        <v>300600</v>
      </c>
      <c r="S381" s="29">
        <f t="shared" si="1049"/>
        <v>0</v>
      </c>
      <c r="T381" s="29">
        <f t="shared" si="1049"/>
        <v>300600</v>
      </c>
      <c r="U381" s="29">
        <f t="shared" si="1049"/>
        <v>0</v>
      </c>
      <c r="V381" s="29">
        <f t="shared" si="1049"/>
        <v>0</v>
      </c>
      <c r="W381" s="29">
        <f t="shared" si="1049"/>
        <v>0</v>
      </c>
      <c r="X381" s="29">
        <f t="shared" si="1049"/>
        <v>0</v>
      </c>
      <c r="Y381" s="29">
        <f t="shared" si="1049"/>
        <v>0</v>
      </c>
      <c r="Z381" s="12">
        <f t="shared" si="919"/>
        <v>300600</v>
      </c>
      <c r="AA381" s="12">
        <f t="shared" si="965"/>
        <v>0</v>
      </c>
      <c r="AB381" s="12">
        <f t="shared" si="966"/>
        <v>300600</v>
      </c>
      <c r="AC381" s="12">
        <f t="shared" si="967"/>
        <v>0</v>
      </c>
      <c r="AD381" s="29">
        <f t="shared" si="1049"/>
        <v>0</v>
      </c>
      <c r="AE381" s="29">
        <f t="shared" si="1049"/>
        <v>0</v>
      </c>
      <c r="AF381" s="29">
        <f t="shared" si="1049"/>
        <v>0</v>
      </c>
      <c r="AG381" s="29">
        <f t="shared" si="1049"/>
        <v>0</v>
      </c>
      <c r="AH381" s="12">
        <f t="shared" si="1019"/>
        <v>300600</v>
      </c>
      <c r="AI381" s="12">
        <f t="shared" si="1004"/>
        <v>0</v>
      </c>
      <c r="AJ381" s="12">
        <f t="shared" si="1005"/>
        <v>300600</v>
      </c>
      <c r="AK381" s="12">
        <f t="shared" si="1035"/>
        <v>0</v>
      </c>
      <c r="AL381" s="29">
        <f t="shared" si="1049"/>
        <v>0</v>
      </c>
      <c r="AM381" s="29">
        <f t="shared" si="1049"/>
        <v>0</v>
      </c>
      <c r="AN381" s="29">
        <f t="shared" si="1049"/>
        <v>0</v>
      </c>
      <c r="AO381" s="29">
        <f t="shared" si="1049"/>
        <v>0</v>
      </c>
      <c r="AP381" s="12">
        <f t="shared" si="1020"/>
        <v>300600</v>
      </c>
      <c r="AQ381" s="12">
        <f t="shared" si="1006"/>
        <v>0</v>
      </c>
      <c r="AR381" s="12">
        <f t="shared" si="1007"/>
        <v>300600</v>
      </c>
      <c r="AS381" s="12">
        <f t="shared" si="1037"/>
        <v>0</v>
      </c>
      <c r="AT381" s="29">
        <f t="shared" si="1049"/>
        <v>0</v>
      </c>
      <c r="AU381" s="29">
        <f t="shared" si="1049"/>
        <v>0</v>
      </c>
      <c r="AV381" s="29">
        <f t="shared" si="1049"/>
        <v>0</v>
      </c>
      <c r="AW381" s="29">
        <f t="shared" si="1049"/>
        <v>0</v>
      </c>
      <c r="AX381" s="12">
        <f t="shared" si="1021"/>
        <v>300600</v>
      </c>
      <c r="AY381" s="12">
        <f t="shared" si="1022"/>
        <v>0</v>
      </c>
      <c r="AZ381" s="12">
        <f t="shared" si="1023"/>
        <v>300600</v>
      </c>
      <c r="BA381" s="12">
        <f t="shared" si="1017"/>
        <v>0</v>
      </c>
      <c r="BB381" s="12">
        <f t="shared" si="910"/>
        <v>0</v>
      </c>
      <c r="BC381" s="29"/>
      <c r="BD381" s="12">
        <v>0</v>
      </c>
      <c r="BE381" s="12">
        <v>0</v>
      </c>
    </row>
    <row r="382" spans="1:57" s="30" customFormat="1" ht="94.5" hidden="1" x14ac:dyDescent="0.25">
      <c r="A382" s="26" t="s">
        <v>215</v>
      </c>
      <c r="B382" s="27"/>
      <c r="C382" s="27"/>
      <c r="D382" s="27"/>
      <c r="E382" s="9">
        <v>854</v>
      </c>
      <c r="F382" s="28" t="s">
        <v>16</v>
      </c>
      <c r="G382" s="28" t="s">
        <v>63</v>
      </c>
      <c r="H382" s="28"/>
      <c r="I382" s="28"/>
      <c r="J382" s="29">
        <f t="shared" si="1049"/>
        <v>300600</v>
      </c>
      <c r="K382" s="29">
        <f t="shared" si="1049"/>
        <v>0</v>
      </c>
      <c r="L382" s="29">
        <f t="shared" si="1049"/>
        <v>300600</v>
      </c>
      <c r="M382" s="29">
        <f t="shared" si="1049"/>
        <v>0</v>
      </c>
      <c r="N382" s="29">
        <f t="shared" si="1049"/>
        <v>0</v>
      </c>
      <c r="O382" s="29">
        <f t="shared" si="1049"/>
        <v>0</v>
      </c>
      <c r="P382" s="29">
        <f t="shared" si="1049"/>
        <v>0</v>
      </c>
      <c r="Q382" s="29">
        <f t="shared" si="1049"/>
        <v>0</v>
      </c>
      <c r="R382" s="12">
        <f t="shared" si="1032"/>
        <v>300600</v>
      </c>
      <c r="S382" s="29">
        <f t="shared" si="1049"/>
        <v>0</v>
      </c>
      <c r="T382" s="29">
        <f t="shared" si="1049"/>
        <v>300600</v>
      </c>
      <c r="U382" s="29">
        <f t="shared" si="1049"/>
        <v>0</v>
      </c>
      <c r="V382" s="29">
        <f t="shared" si="1049"/>
        <v>0</v>
      </c>
      <c r="W382" s="29">
        <f t="shared" si="1049"/>
        <v>0</v>
      </c>
      <c r="X382" s="29">
        <f t="shared" si="1049"/>
        <v>0</v>
      </c>
      <c r="Y382" s="29">
        <f t="shared" si="1049"/>
        <v>0</v>
      </c>
      <c r="Z382" s="12">
        <f t="shared" si="919"/>
        <v>300600</v>
      </c>
      <c r="AA382" s="12">
        <f t="shared" si="965"/>
        <v>0</v>
      </c>
      <c r="AB382" s="12">
        <f t="shared" si="966"/>
        <v>300600</v>
      </c>
      <c r="AC382" s="12">
        <f t="shared" si="967"/>
        <v>0</v>
      </c>
      <c r="AD382" s="29">
        <f t="shared" si="1049"/>
        <v>0</v>
      </c>
      <c r="AE382" s="29">
        <f t="shared" si="1049"/>
        <v>0</v>
      </c>
      <c r="AF382" s="29">
        <f t="shared" si="1049"/>
        <v>0</v>
      </c>
      <c r="AG382" s="29">
        <f t="shared" si="1049"/>
        <v>0</v>
      </c>
      <c r="AH382" s="12">
        <f t="shared" si="1019"/>
        <v>300600</v>
      </c>
      <c r="AI382" s="12">
        <f t="shared" si="1004"/>
        <v>0</v>
      </c>
      <c r="AJ382" s="12">
        <f t="shared" si="1005"/>
        <v>300600</v>
      </c>
      <c r="AK382" s="12">
        <f t="shared" si="1035"/>
        <v>0</v>
      </c>
      <c r="AL382" s="29">
        <f t="shared" si="1049"/>
        <v>0</v>
      </c>
      <c r="AM382" s="29">
        <f t="shared" si="1049"/>
        <v>0</v>
      </c>
      <c r="AN382" s="29">
        <f t="shared" si="1049"/>
        <v>0</v>
      </c>
      <c r="AO382" s="29">
        <f t="shared" si="1049"/>
        <v>0</v>
      </c>
      <c r="AP382" s="12">
        <f t="shared" si="1020"/>
        <v>300600</v>
      </c>
      <c r="AQ382" s="12">
        <f t="shared" si="1006"/>
        <v>0</v>
      </c>
      <c r="AR382" s="12">
        <f t="shared" si="1007"/>
        <v>300600</v>
      </c>
      <c r="AS382" s="12">
        <f t="shared" si="1037"/>
        <v>0</v>
      </c>
      <c r="AT382" s="29">
        <f t="shared" si="1049"/>
        <v>0</v>
      </c>
      <c r="AU382" s="29">
        <f t="shared" si="1049"/>
        <v>0</v>
      </c>
      <c r="AV382" s="29">
        <f t="shared" si="1049"/>
        <v>0</v>
      </c>
      <c r="AW382" s="29">
        <f t="shared" si="1049"/>
        <v>0</v>
      </c>
      <c r="AX382" s="12">
        <f t="shared" si="1021"/>
        <v>300600</v>
      </c>
      <c r="AY382" s="12">
        <f t="shared" si="1022"/>
        <v>0</v>
      </c>
      <c r="AZ382" s="12">
        <f t="shared" si="1023"/>
        <v>300600</v>
      </c>
      <c r="BA382" s="12">
        <f t="shared" si="1017"/>
        <v>0</v>
      </c>
      <c r="BB382" s="12">
        <f t="shared" si="910"/>
        <v>0</v>
      </c>
      <c r="BC382" s="29"/>
      <c r="BD382" s="12">
        <v>0</v>
      </c>
      <c r="BE382" s="12">
        <v>0</v>
      </c>
    </row>
    <row r="383" spans="1:57" ht="47.25" hidden="1" x14ac:dyDescent="0.25">
      <c r="A383" s="31" t="s">
        <v>25</v>
      </c>
      <c r="B383" s="9"/>
      <c r="C383" s="9"/>
      <c r="D383" s="9"/>
      <c r="E383" s="9">
        <v>854</v>
      </c>
      <c r="F383" s="11" t="s">
        <v>22</v>
      </c>
      <c r="G383" s="11" t="s">
        <v>63</v>
      </c>
      <c r="H383" s="11" t="s">
        <v>216</v>
      </c>
      <c r="I383" s="11"/>
      <c r="J383" s="12">
        <f t="shared" ref="J383" si="1050">J384+J386+J388</f>
        <v>300600</v>
      </c>
      <c r="K383" s="12">
        <f t="shared" ref="K383:N383" si="1051">K384+K386+K388</f>
        <v>0</v>
      </c>
      <c r="L383" s="12">
        <f t="shared" si="1051"/>
        <v>300600</v>
      </c>
      <c r="M383" s="12">
        <f t="shared" si="1051"/>
        <v>0</v>
      </c>
      <c r="N383" s="12">
        <f t="shared" si="1051"/>
        <v>0</v>
      </c>
      <c r="O383" s="12">
        <f t="shared" ref="O383:V383" si="1052">O384+O386+O388</f>
        <v>0</v>
      </c>
      <c r="P383" s="12">
        <f t="shared" si="1052"/>
        <v>0</v>
      </c>
      <c r="Q383" s="12">
        <f t="shared" si="1052"/>
        <v>0</v>
      </c>
      <c r="R383" s="12">
        <f t="shared" si="1032"/>
        <v>300600</v>
      </c>
      <c r="S383" s="12">
        <f t="shared" si="1052"/>
        <v>0</v>
      </c>
      <c r="T383" s="12">
        <f t="shared" si="1052"/>
        <v>300600</v>
      </c>
      <c r="U383" s="12">
        <f t="shared" si="1052"/>
        <v>0</v>
      </c>
      <c r="V383" s="12">
        <f t="shared" si="1052"/>
        <v>0</v>
      </c>
      <c r="W383" s="12">
        <f t="shared" ref="W383:Y383" si="1053">W384+W386+W388</f>
        <v>0</v>
      </c>
      <c r="X383" s="12">
        <f t="shared" si="1053"/>
        <v>0</v>
      </c>
      <c r="Y383" s="12">
        <f t="shared" si="1053"/>
        <v>0</v>
      </c>
      <c r="Z383" s="12">
        <f t="shared" si="919"/>
        <v>300600</v>
      </c>
      <c r="AA383" s="12">
        <f t="shared" si="965"/>
        <v>0</v>
      </c>
      <c r="AB383" s="12">
        <f t="shared" si="966"/>
        <v>300600</v>
      </c>
      <c r="AC383" s="12">
        <f t="shared" si="967"/>
        <v>0</v>
      </c>
      <c r="AD383" s="12">
        <f t="shared" ref="AD383:AG383" si="1054">AD384+AD386+AD388</f>
        <v>0</v>
      </c>
      <c r="AE383" s="12">
        <f t="shared" si="1054"/>
        <v>0</v>
      </c>
      <c r="AF383" s="12">
        <f t="shared" si="1054"/>
        <v>0</v>
      </c>
      <c r="AG383" s="12">
        <f t="shared" si="1054"/>
        <v>0</v>
      </c>
      <c r="AH383" s="12">
        <f t="shared" si="1019"/>
        <v>300600</v>
      </c>
      <c r="AI383" s="12">
        <f t="shared" si="1004"/>
        <v>0</v>
      </c>
      <c r="AJ383" s="12">
        <f t="shared" si="1005"/>
        <v>300600</v>
      </c>
      <c r="AK383" s="12">
        <f t="shared" si="1035"/>
        <v>0</v>
      </c>
      <c r="AL383" s="12">
        <f t="shared" ref="AL383:AO383" si="1055">AL384+AL386+AL388</f>
        <v>0</v>
      </c>
      <c r="AM383" s="12">
        <f t="shared" si="1055"/>
        <v>0</v>
      </c>
      <c r="AN383" s="12">
        <f t="shared" si="1055"/>
        <v>0</v>
      </c>
      <c r="AO383" s="12">
        <f t="shared" si="1055"/>
        <v>0</v>
      </c>
      <c r="AP383" s="12">
        <f t="shared" si="1020"/>
        <v>300600</v>
      </c>
      <c r="AQ383" s="12">
        <f t="shared" si="1006"/>
        <v>0</v>
      </c>
      <c r="AR383" s="12">
        <f t="shared" si="1007"/>
        <v>300600</v>
      </c>
      <c r="AS383" s="12">
        <f t="shared" si="1037"/>
        <v>0</v>
      </c>
      <c r="AT383" s="12">
        <f t="shared" ref="AT383:AW383" si="1056">AT384+AT386+AT388</f>
        <v>0</v>
      </c>
      <c r="AU383" s="12">
        <f t="shared" si="1056"/>
        <v>0</v>
      </c>
      <c r="AV383" s="12">
        <f t="shared" si="1056"/>
        <v>0</v>
      </c>
      <c r="AW383" s="12">
        <f t="shared" si="1056"/>
        <v>0</v>
      </c>
      <c r="AX383" s="12">
        <f t="shared" si="1021"/>
        <v>300600</v>
      </c>
      <c r="AY383" s="12">
        <f t="shared" si="1022"/>
        <v>0</v>
      </c>
      <c r="AZ383" s="12">
        <f t="shared" si="1023"/>
        <v>300600</v>
      </c>
      <c r="BA383" s="12">
        <f t="shared" si="1017"/>
        <v>0</v>
      </c>
      <c r="BB383" s="12">
        <f t="shared" si="910"/>
        <v>0</v>
      </c>
      <c r="BC383" s="29"/>
      <c r="BD383" s="12">
        <v>0</v>
      </c>
      <c r="BE383" s="12">
        <v>0</v>
      </c>
    </row>
    <row r="384" spans="1:57" ht="96" customHeight="1" x14ac:dyDescent="0.25">
      <c r="A384" s="4" t="s">
        <v>21</v>
      </c>
      <c r="B384" s="9"/>
      <c r="C384" s="9"/>
      <c r="D384" s="9"/>
      <c r="E384" s="9">
        <v>854</v>
      </c>
      <c r="F384" s="11" t="s">
        <v>16</v>
      </c>
      <c r="G384" s="11" t="s">
        <v>63</v>
      </c>
      <c r="H384" s="11" t="s">
        <v>216</v>
      </c>
      <c r="I384" s="11" t="s">
        <v>23</v>
      </c>
      <c r="J384" s="12">
        <f t="shared" ref="J384:AW384" si="1057">J385</f>
        <v>243100</v>
      </c>
      <c r="K384" s="12">
        <f t="shared" si="1057"/>
        <v>0</v>
      </c>
      <c r="L384" s="12">
        <f t="shared" si="1057"/>
        <v>243100</v>
      </c>
      <c r="M384" s="12">
        <f t="shared" si="1057"/>
        <v>0</v>
      </c>
      <c r="N384" s="12">
        <f t="shared" si="1057"/>
        <v>0</v>
      </c>
      <c r="O384" s="12">
        <f t="shared" si="1057"/>
        <v>0</v>
      </c>
      <c r="P384" s="12">
        <f t="shared" si="1057"/>
        <v>0</v>
      </c>
      <c r="Q384" s="12">
        <f t="shared" si="1057"/>
        <v>0</v>
      </c>
      <c r="R384" s="12">
        <f t="shared" si="1032"/>
        <v>243100</v>
      </c>
      <c r="S384" s="12">
        <f t="shared" si="1057"/>
        <v>0</v>
      </c>
      <c r="T384" s="12">
        <f t="shared" si="1057"/>
        <v>243100</v>
      </c>
      <c r="U384" s="12">
        <f t="shared" si="1057"/>
        <v>0</v>
      </c>
      <c r="V384" s="12">
        <f t="shared" si="1057"/>
        <v>0</v>
      </c>
      <c r="W384" s="12">
        <f t="shared" si="1057"/>
        <v>0</v>
      </c>
      <c r="X384" s="12">
        <f t="shared" si="1057"/>
        <v>0</v>
      </c>
      <c r="Y384" s="12">
        <f t="shared" si="1057"/>
        <v>0</v>
      </c>
      <c r="Z384" s="12">
        <f t="shared" si="919"/>
        <v>243100</v>
      </c>
      <c r="AA384" s="12">
        <f t="shared" si="965"/>
        <v>0</v>
      </c>
      <c r="AB384" s="12">
        <f t="shared" si="966"/>
        <v>243100</v>
      </c>
      <c r="AC384" s="12">
        <f t="shared" si="967"/>
        <v>0</v>
      </c>
      <c r="AD384" s="12">
        <f t="shared" si="1057"/>
        <v>0</v>
      </c>
      <c r="AE384" s="12">
        <f t="shared" si="1057"/>
        <v>0</v>
      </c>
      <c r="AF384" s="12">
        <f t="shared" si="1057"/>
        <v>0</v>
      </c>
      <c r="AG384" s="12">
        <f t="shared" si="1057"/>
        <v>0</v>
      </c>
      <c r="AH384" s="12">
        <f t="shared" si="1019"/>
        <v>243100</v>
      </c>
      <c r="AI384" s="12">
        <f t="shared" si="1004"/>
        <v>0</v>
      </c>
      <c r="AJ384" s="12">
        <f t="shared" si="1005"/>
        <v>243100</v>
      </c>
      <c r="AK384" s="12">
        <f t="shared" si="1035"/>
        <v>0</v>
      </c>
      <c r="AL384" s="12">
        <f t="shared" si="1057"/>
        <v>0</v>
      </c>
      <c r="AM384" s="12">
        <f t="shared" si="1057"/>
        <v>0</v>
      </c>
      <c r="AN384" s="12">
        <f t="shared" si="1057"/>
        <v>0</v>
      </c>
      <c r="AO384" s="12">
        <f t="shared" si="1057"/>
        <v>0</v>
      </c>
      <c r="AP384" s="12">
        <f t="shared" si="1020"/>
        <v>243100</v>
      </c>
      <c r="AQ384" s="12">
        <f t="shared" si="1006"/>
        <v>0</v>
      </c>
      <c r="AR384" s="12">
        <f t="shared" si="1007"/>
        <v>243100</v>
      </c>
      <c r="AS384" s="12">
        <f t="shared" si="1037"/>
        <v>0</v>
      </c>
      <c r="AT384" s="12">
        <f t="shared" si="1057"/>
        <v>5557.92</v>
      </c>
      <c r="AU384" s="12">
        <f t="shared" si="1057"/>
        <v>0</v>
      </c>
      <c r="AV384" s="12">
        <f t="shared" si="1057"/>
        <v>5557.92</v>
      </c>
      <c r="AW384" s="12">
        <f t="shared" si="1057"/>
        <v>0</v>
      </c>
      <c r="AX384" s="12">
        <f t="shared" si="1021"/>
        <v>248657.92000000001</v>
      </c>
      <c r="AY384" s="12">
        <f t="shared" si="1022"/>
        <v>0</v>
      </c>
      <c r="AZ384" s="12">
        <f t="shared" si="1023"/>
        <v>248657.92000000001</v>
      </c>
      <c r="BA384" s="12">
        <f t="shared" si="1017"/>
        <v>0</v>
      </c>
      <c r="BB384" s="12">
        <f t="shared" si="910"/>
        <v>0</v>
      </c>
      <c r="BC384" s="29"/>
      <c r="BD384" s="12">
        <v>0</v>
      </c>
      <c r="BE384" s="12">
        <v>0</v>
      </c>
    </row>
    <row r="385" spans="1:57" ht="47.25" x14ac:dyDescent="0.25">
      <c r="A385" s="4" t="s">
        <v>13</v>
      </c>
      <c r="B385" s="9"/>
      <c r="C385" s="9"/>
      <c r="D385" s="9"/>
      <c r="E385" s="9">
        <v>854</v>
      </c>
      <c r="F385" s="11" t="s">
        <v>16</v>
      </c>
      <c r="G385" s="11" t="s">
        <v>63</v>
      </c>
      <c r="H385" s="11" t="s">
        <v>216</v>
      </c>
      <c r="I385" s="11" t="s">
        <v>24</v>
      </c>
      <c r="J385" s="12">
        <v>243100</v>
      </c>
      <c r="K385" s="12"/>
      <c r="L385" s="12">
        <f t="shared" si="1040"/>
        <v>243100</v>
      </c>
      <c r="M385" s="12"/>
      <c r="N385" s="12"/>
      <c r="O385" s="12"/>
      <c r="P385" s="12">
        <f t="shared" ref="P385" si="1058">N385</f>
        <v>0</v>
      </c>
      <c r="Q385" s="12"/>
      <c r="R385" s="12">
        <f t="shared" si="1032"/>
        <v>243100</v>
      </c>
      <c r="S385" s="12"/>
      <c r="T385" s="12">
        <f t="shared" ref="T385" si="1059">R385</f>
        <v>243100</v>
      </c>
      <c r="U385" s="12"/>
      <c r="V385" s="12"/>
      <c r="W385" s="12"/>
      <c r="X385" s="12">
        <f t="shared" ref="X385" si="1060">V385</f>
        <v>0</v>
      </c>
      <c r="Y385" s="12"/>
      <c r="Z385" s="12">
        <f t="shared" si="919"/>
        <v>243100</v>
      </c>
      <c r="AA385" s="12">
        <f t="shared" si="965"/>
        <v>0</v>
      </c>
      <c r="AB385" s="12">
        <f t="shared" si="966"/>
        <v>243100</v>
      </c>
      <c r="AC385" s="12">
        <f t="shared" si="967"/>
        <v>0</v>
      </c>
      <c r="AD385" s="12"/>
      <c r="AE385" s="12"/>
      <c r="AF385" s="12">
        <f t="shared" ref="AF385" si="1061">AD385</f>
        <v>0</v>
      </c>
      <c r="AG385" s="12"/>
      <c r="AH385" s="12">
        <f t="shared" si="1019"/>
        <v>243100</v>
      </c>
      <c r="AI385" s="12">
        <f t="shared" si="1004"/>
        <v>0</v>
      </c>
      <c r="AJ385" s="12">
        <f t="shared" si="1005"/>
        <v>243100</v>
      </c>
      <c r="AK385" s="12">
        <f t="shared" si="1035"/>
        <v>0</v>
      </c>
      <c r="AL385" s="12"/>
      <c r="AM385" s="12"/>
      <c r="AN385" s="12">
        <f t="shared" ref="AN385" si="1062">AL385</f>
        <v>0</v>
      </c>
      <c r="AO385" s="12"/>
      <c r="AP385" s="12">
        <f t="shared" si="1020"/>
        <v>243100</v>
      </c>
      <c r="AQ385" s="12">
        <f t="shared" si="1006"/>
        <v>0</v>
      </c>
      <c r="AR385" s="12">
        <f t="shared" si="1007"/>
        <v>243100</v>
      </c>
      <c r="AS385" s="12">
        <f t="shared" si="1037"/>
        <v>0</v>
      </c>
      <c r="AT385" s="12">
        <v>5557.92</v>
      </c>
      <c r="AU385" s="12"/>
      <c r="AV385" s="12">
        <f t="shared" ref="AV385" si="1063">AT385</f>
        <v>5557.92</v>
      </c>
      <c r="AW385" s="12"/>
      <c r="AX385" s="12">
        <f t="shared" si="1021"/>
        <v>248657.92000000001</v>
      </c>
      <c r="AY385" s="12">
        <f t="shared" si="1022"/>
        <v>0</v>
      </c>
      <c r="AZ385" s="12">
        <f t="shared" si="1023"/>
        <v>248657.92000000001</v>
      </c>
      <c r="BA385" s="12">
        <f t="shared" si="1017"/>
        <v>0</v>
      </c>
      <c r="BB385" s="12">
        <f t="shared" si="910"/>
        <v>0</v>
      </c>
      <c r="BC385" s="29"/>
      <c r="BD385" s="12">
        <v>0</v>
      </c>
      <c r="BE385" s="12">
        <v>0</v>
      </c>
    </row>
    <row r="386" spans="1:57" ht="47.25" x14ac:dyDescent="0.25">
      <c r="A386" s="6" t="s">
        <v>27</v>
      </c>
      <c r="B386" s="9"/>
      <c r="C386" s="9"/>
      <c r="D386" s="9"/>
      <c r="E386" s="9">
        <v>854</v>
      </c>
      <c r="F386" s="11" t="s">
        <v>16</v>
      </c>
      <c r="G386" s="11" t="s">
        <v>63</v>
      </c>
      <c r="H386" s="11" t="s">
        <v>216</v>
      </c>
      <c r="I386" s="11" t="s">
        <v>28</v>
      </c>
      <c r="J386" s="12">
        <f t="shared" ref="J386:AW386" si="1064">J387</f>
        <v>57400</v>
      </c>
      <c r="K386" s="12">
        <f t="shared" si="1064"/>
        <v>0</v>
      </c>
      <c r="L386" s="12">
        <f t="shared" si="1064"/>
        <v>57400</v>
      </c>
      <c r="M386" s="12">
        <f t="shared" si="1064"/>
        <v>0</v>
      </c>
      <c r="N386" s="12">
        <f t="shared" si="1064"/>
        <v>0</v>
      </c>
      <c r="O386" s="12">
        <f t="shared" si="1064"/>
        <v>0</v>
      </c>
      <c r="P386" s="12">
        <f t="shared" si="1064"/>
        <v>0</v>
      </c>
      <c r="Q386" s="12">
        <f t="shared" si="1064"/>
        <v>0</v>
      </c>
      <c r="R386" s="12">
        <f t="shared" si="1032"/>
        <v>57400</v>
      </c>
      <c r="S386" s="12">
        <f t="shared" si="1064"/>
        <v>0</v>
      </c>
      <c r="T386" s="12">
        <f t="shared" si="1064"/>
        <v>57400</v>
      </c>
      <c r="U386" s="12">
        <f t="shared" si="1064"/>
        <v>0</v>
      </c>
      <c r="V386" s="12">
        <f t="shared" si="1064"/>
        <v>0</v>
      </c>
      <c r="W386" s="12">
        <f t="shared" si="1064"/>
        <v>0</v>
      </c>
      <c r="X386" s="12">
        <f t="shared" si="1064"/>
        <v>0</v>
      </c>
      <c r="Y386" s="12">
        <f t="shared" si="1064"/>
        <v>0</v>
      </c>
      <c r="Z386" s="12">
        <f t="shared" si="919"/>
        <v>57400</v>
      </c>
      <c r="AA386" s="12">
        <f t="shared" si="965"/>
        <v>0</v>
      </c>
      <c r="AB386" s="12">
        <f t="shared" si="966"/>
        <v>57400</v>
      </c>
      <c r="AC386" s="12">
        <f t="shared" si="967"/>
        <v>0</v>
      </c>
      <c r="AD386" s="12">
        <f t="shared" si="1064"/>
        <v>0</v>
      </c>
      <c r="AE386" s="12">
        <f t="shared" si="1064"/>
        <v>0</v>
      </c>
      <c r="AF386" s="12">
        <f t="shared" si="1064"/>
        <v>0</v>
      </c>
      <c r="AG386" s="12">
        <f t="shared" si="1064"/>
        <v>0</v>
      </c>
      <c r="AH386" s="12">
        <f t="shared" si="1019"/>
        <v>57400</v>
      </c>
      <c r="AI386" s="12">
        <f t="shared" si="1004"/>
        <v>0</v>
      </c>
      <c r="AJ386" s="12">
        <f t="shared" si="1005"/>
        <v>57400</v>
      </c>
      <c r="AK386" s="12">
        <f t="shared" si="1035"/>
        <v>0</v>
      </c>
      <c r="AL386" s="12">
        <f t="shared" si="1064"/>
        <v>0</v>
      </c>
      <c r="AM386" s="12">
        <f t="shared" si="1064"/>
        <v>0</v>
      </c>
      <c r="AN386" s="12">
        <f t="shared" si="1064"/>
        <v>0</v>
      </c>
      <c r="AO386" s="12">
        <f t="shared" si="1064"/>
        <v>0</v>
      </c>
      <c r="AP386" s="12">
        <f t="shared" si="1020"/>
        <v>57400</v>
      </c>
      <c r="AQ386" s="12">
        <f t="shared" si="1006"/>
        <v>0</v>
      </c>
      <c r="AR386" s="12">
        <f t="shared" si="1007"/>
        <v>57400</v>
      </c>
      <c r="AS386" s="12">
        <f t="shared" si="1037"/>
        <v>0</v>
      </c>
      <c r="AT386" s="12">
        <f t="shared" si="1064"/>
        <v>-5457.92</v>
      </c>
      <c r="AU386" s="12">
        <f t="shared" si="1064"/>
        <v>0</v>
      </c>
      <c r="AV386" s="12">
        <f t="shared" si="1064"/>
        <v>-5457.92</v>
      </c>
      <c r="AW386" s="12">
        <f t="shared" si="1064"/>
        <v>0</v>
      </c>
      <c r="AX386" s="12">
        <f t="shared" si="1021"/>
        <v>51942.080000000002</v>
      </c>
      <c r="AY386" s="12">
        <f t="shared" si="1022"/>
        <v>0</v>
      </c>
      <c r="AZ386" s="12">
        <f t="shared" si="1023"/>
        <v>51942.080000000002</v>
      </c>
      <c r="BA386" s="12">
        <f t="shared" si="1017"/>
        <v>0</v>
      </c>
      <c r="BB386" s="12">
        <f t="shared" si="910"/>
        <v>0</v>
      </c>
      <c r="BC386" s="29"/>
      <c r="BD386" s="12">
        <v>0</v>
      </c>
      <c r="BE386" s="12">
        <v>0</v>
      </c>
    </row>
    <row r="387" spans="1:57" ht="47.25" x14ac:dyDescent="0.25">
      <c r="A387" s="6" t="s">
        <v>14</v>
      </c>
      <c r="B387" s="9"/>
      <c r="C387" s="9"/>
      <c r="D387" s="9"/>
      <c r="E387" s="9">
        <v>854</v>
      </c>
      <c r="F387" s="11" t="s">
        <v>16</v>
      </c>
      <c r="G387" s="11" t="s">
        <v>63</v>
      </c>
      <c r="H387" s="11" t="s">
        <v>216</v>
      </c>
      <c r="I387" s="11" t="s">
        <v>29</v>
      </c>
      <c r="J387" s="12">
        <v>57400</v>
      </c>
      <c r="K387" s="12"/>
      <c r="L387" s="12">
        <f t="shared" si="1040"/>
        <v>57400</v>
      </c>
      <c r="M387" s="12"/>
      <c r="N387" s="12"/>
      <c r="O387" s="12"/>
      <c r="P387" s="12">
        <f t="shared" ref="P387" si="1065">N387</f>
        <v>0</v>
      </c>
      <c r="Q387" s="12"/>
      <c r="R387" s="12">
        <f t="shared" si="1032"/>
        <v>57400</v>
      </c>
      <c r="S387" s="12"/>
      <c r="T387" s="12">
        <f t="shared" ref="T387" si="1066">R387</f>
        <v>57400</v>
      </c>
      <c r="U387" s="12"/>
      <c r="V387" s="12"/>
      <c r="W387" s="12"/>
      <c r="X387" s="12">
        <f t="shared" ref="X387" si="1067">V387</f>
        <v>0</v>
      </c>
      <c r="Y387" s="12"/>
      <c r="Z387" s="12">
        <f t="shared" si="919"/>
        <v>57400</v>
      </c>
      <c r="AA387" s="12">
        <f t="shared" si="965"/>
        <v>0</v>
      </c>
      <c r="AB387" s="12">
        <f t="shared" si="966"/>
        <v>57400</v>
      </c>
      <c r="AC387" s="12">
        <f t="shared" si="967"/>
        <v>0</v>
      </c>
      <c r="AD387" s="12"/>
      <c r="AE387" s="12"/>
      <c r="AF387" s="12">
        <f t="shared" ref="AF387" si="1068">AD387</f>
        <v>0</v>
      </c>
      <c r="AG387" s="12"/>
      <c r="AH387" s="12">
        <f t="shared" si="1019"/>
        <v>57400</v>
      </c>
      <c r="AI387" s="12">
        <f t="shared" si="1004"/>
        <v>0</v>
      </c>
      <c r="AJ387" s="12">
        <f t="shared" si="1005"/>
        <v>57400</v>
      </c>
      <c r="AK387" s="12">
        <f t="shared" si="1035"/>
        <v>0</v>
      </c>
      <c r="AL387" s="12"/>
      <c r="AM387" s="12"/>
      <c r="AN387" s="12">
        <f t="shared" ref="AN387" si="1069">AL387</f>
        <v>0</v>
      </c>
      <c r="AO387" s="12"/>
      <c r="AP387" s="12">
        <f t="shared" si="1020"/>
        <v>57400</v>
      </c>
      <c r="AQ387" s="12">
        <f t="shared" si="1006"/>
        <v>0</v>
      </c>
      <c r="AR387" s="12">
        <f t="shared" si="1007"/>
        <v>57400</v>
      </c>
      <c r="AS387" s="12">
        <f t="shared" si="1037"/>
        <v>0</v>
      </c>
      <c r="AT387" s="12">
        <f>-5457.92</f>
        <v>-5457.92</v>
      </c>
      <c r="AU387" s="12"/>
      <c r="AV387" s="12">
        <f t="shared" ref="AV387" si="1070">AT387</f>
        <v>-5457.92</v>
      </c>
      <c r="AW387" s="12"/>
      <c r="AX387" s="12">
        <f t="shared" si="1021"/>
        <v>51942.080000000002</v>
      </c>
      <c r="AY387" s="12">
        <f t="shared" si="1022"/>
        <v>0</v>
      </c>
      <c r="AZ387" s="12">
        <f t="shared" si="1023"/>
        <v>51942.080000000002</v>
      </c>
      <c r="BA387" s="12">
        <f t="shared" si="1017"/>
        <v>0</v>
      </c>
      <c r="BB387" s="12">
        <f t="shared" si="910"/>
        <v>0</v>
      </c>
      <c r="BC387" s="29"/>
      <c r="BD387" s="12">
        <v>0</v>
      </c>
      <c r="BE387" s="12">
        <v>0</v>
      </c>
    </row>
    <row r="388" spans="1:57" x14ac:dyDescent="0.25">
      <c r="A388" s="6" t="s">
        <v>30</v>
      </c>
      <c r="B388" s="9"/>
      <c r="C388" s="9"/>
      <c r="D388" s="9"/>
      <c r="E388" s="9">
        <v>854</v>
      </c>
      <c r="F388" s="11" t="s">
        <v>16</v>
      </c>
      <c r="G388" s="11" t="s">
        <v>63</v>
      </c>
      <c r="H388" s="11" t="s">
        <v>216</v>
      </c>
      <c r="I388" s="11" t="s">
        <v>31</v>
      </c>
      <c r="J388" s="12">
        <f t="shared" ref="J388:AW388" si="1071">J389</f>
        <v>100</v>
      </c>
      <c r="K388" s="12">
        <f t="shared" si="1071"/>
        <v>0</v>
      </c>
      <c r="L388" s="12">
        <f t="shared" si="1071"/>
        <v>100</v>
      </c>
      <c r="M388" s="12">
        <f t="shared" si="1071"/>
        <v>0</v>
      </c>
      <c r="N388" s="12">
        <f t="shared" si="1071"/>
        <v>0</v>
      </c>
      <c r="O388" s="12">
        <f t="shared" si="1071"/>
        <v>0</v>
      </c>
      <c r="P388" s="12">
        <f t="shared" si="1071"/>
        <v>0</v>
      </c>
      <c r="Q388" s="12">
        <f t="shared" si="1071"/>
        <v>0</v>
      </c>
      <c r="R388" s="12">
        <f t="shared" si="1032"/>
        <v>100</v>
      </c>
      <c r="S388" s="12">
        <f t="shared" si="1071"/>
        <v>0</v>
      </c>
      <c r="T388" s="12">
        <f t="shared" si="1071"/>
        <v>100</v>
      </c>
      <c r="U388" s="12">
        <f t="shared" si="1071"/>
        <v>0</v>
      </c>
      <c r="V388" s="12">
        <f t="shared" si="1071"/>
        <v>0</v>
      </c>
      <c r="W388" s="12">
        <f t="shared" si="1071"/>
        <v>0</v>
      </c>
      <c r="X388" s="12">
        <f t="shared" si="1071"/>
        <v>0</v>
      </c>
      <c r="Y388" s="12">
        <f t="shared" si="1071"/>
        <v>0</v>
      </c>
      <c r="Z388" s="12">
        <f t="shared" si="919"/>
        <v>100</v>
      </c>
      <c r="AA388" s="12">
        <f t="shared" si="965"/>
        <v>0</v>
      </c>
      <c r="AB388" s="12">
        <f t="shared" si="966"/>
        <v>100</v>
      </c>
      <c r="AC388" s="12">
        <f t="shared" si="967"/>
        <v>0</v>
      </c>
      <c r="AD388" s="12">
        <f t="shared" si="1071"/>
        <v>0</v>
      </c>
      <c r="AE388" s="12">
        <f t="shared" si="1071"/>
        <v>0</v>
      </c>
      <c r="AF388" s="12">
        <f t="shared" si="1071"/>
        <v>0</v>
      </c>
      <c r="AG388" s="12">
        <f t="shared" si="1071"/>
        <v>0</v>
      </c>
      <c r="AH388" s="12">
        <f t="shared" si="1019"/>
        <v>100</v>
      </c>
      <c r="AI388" s="12">
        <f t="shared" si="1004"/>
        <v>0</v>
      </c>
      <c r="AJ388" s="12">
        <f t="shared" si="1005"/>
        <v>100</v>
      </c>
      <c r="AK388" s="12">
        <f t="shared" si="1035"/>
        <v>0</v>
      </c>
      <c r="AL388" s="12">
        <f t="shared" si="1071"/>
        <v>0</v>
      </c>
      <c r="AM388" s="12">
        <f t="shared" si="1071"/>
        <v>0</v>
      </c>
      <c r="AN388" s="12">
        <f t="shared" si="1071"/>
        <v>0</v>
      </c>
      <c r="AO388" s="12">
        <f t="shared" si="1071"/>
        <v>0</v>
      </c>
      <c r="AP388" s="12">
        <f t="shared" si="1020"/>
        <v>100</v>
      </c>
      <c r="AQ388" s="12">
        <f t="shared" si="1006"/>
        <v>0</v>
      </c>
      <c r="AR388" s="12">
        <f t="shared" si="1007"/>
        <v>100</v>
      </c>
      <c r="AS388" s="12">
        <f t="shared" si="1037"/>
        <v>0</v>
      </c>
      <c r="AT388" s="12">
        <f t="shared" si="1071"/>
        <v>-100</v>
      </c>
      <c r="AU388" s="12">
        <f t="shared" si="1071"/>
        <v>0</v>
      </c>
      <c r="AV388" s="12">
        <f t="shared" si="1071"/>
        <v>-100</v>
      </c>
      <c r="AW388" s="12">
        <f t="shared" si="1071"/>
        <v>0</v>
      </c>
      <c r="AX388" s="12">
        <f t="shared" si="1021"/>
        <v>0</v>
      </c>
      <c r="AY388" s="12">
        <f t="shared" si="1022"/>
        <v>0</v>
      </c>
      <c r="AZ388" s="12">
        <f t="shared" si="1023"/>
        <v>0</v>
      </c>
      <c r="BA388" s="12">
        <f t="shared" si="1017"/>
        <v>0</v>
      </c>
      <c r="BB388" s="12">
        <f t="shared" si="910"/>
        <v>0</v>
      </c>
      <c r="BC388" s="29"/>
      <c r="BD388" s="12">
        <v>0</v>
      </c>
      <c r="BE388" s="12">
        <v>0</v>
      </c>
    </row>
    <row r="389" spans="1:57" ht="18" customHeight="1" x14ac:dyDescent="0.25">
      <c r="A389" s="6" t="s">
        <v>32</v>
      </c>
      <c r="B389" s="6"/>
      <c r="C389" s="6"/>
      <c r="D389" s="6"/>
      <c r="E389" s="9">
        <v>854</v>
      </c>
      <c r="F389" s="11" t="s">
        <v>16</v>
      </c>
      <c r="G389" s="11" t="s">
        <v>63</v>
      </c>
      <c r="H389" s="11" t="s">
        <v>216</v>
      </c>
      <c r="I389" s="11" t="s">
        <v>33</v>
      </c>
      <c r="J389" s="12">
        <v>100</v>
      </c>
      <c r="K389" s="12"/>
      <c r="L389" s="12">
        <f t="shared" si="1040"/>
        <v>100</v>
      </c>
      <c r="M389" s="12"/>
      <c r="N389" s="12"/>
      <c r="O389" s="12"/>
      <c r="P389" s="12">
        <f t="shared" ref="P389:P391" si="1072">N389</f>
        <v>0</v>
      </c>
      <c r="Q389" s="12"/>
      <c r="R389" s="12">
        <f t="shared" si="1032"/>
        <v>100</v>
      </c>
      <c r="S389" s="12"/>
      <c r="T389" s="12">
        <f t="shared" ref="T389:T391" si="1073">R389</f>
        <v>100</v>
      </c>
      <c r="U389" s="12"/>
      <c r="V389" s="12"/>
      <c r="W389" s="12"/>
      <c r="X389" s="12">
        <f t="shared" ref="X389:X391" si="1074">V389</f>
        <v>0</v>
      </c>
      <c r="Y389" s="12"/>
      <c r="Z389" s="12">
        <f t="shared" si="919"/>
        <v>100</v>
      </c>
      <c r="AA389" s="12">
        <f t="shared" si="965"/>
        <v>0</v>
      </c>
      <c r="AB389" s="12">
        <f t="shared" si="966"/>
        <v>100</v>
      </c>
      <c r="AC389" s="12">
        <f t="shared" si="967"/>
        <v>0</v>
      </c>
      <c r="AD389" s="12"/>
      <c r="AE389" s="12"/>
      <c r="AF389" s="12">
        <f t="shared" ref="AF389:AF391" si="1075">AD389</f>
        <v>0</v>
      </c>
      <c r="AG389" s="12"/>
      <c r="AH389" s="12">
        <f t="shared" si="1019"/>
        <v>100</v>
      </c>
      <c r="AI389" s="12">
        <f t="shared" si="1004"/>
        <v>0</v>
      </c>
      <c r="AJ389" s="12">
        <f t="shared" si="1005"/>
        <v>100</v>
      </c>
      <c r="AK389" s="12">
        <f t="shared" si="1035"/>
        <v>0</v>
      </c>
      <c r="AL389" s="12"/>
      <c r="AM389" s="12"/>
      <c r="AN389" s="12">
        <f t="shared" ref="AN389:AN391" si="1076">AL389</f>
        <v>0</v>
      </c>
      <c r="AO389" s="12"/>
      <c r="AP389" s="12">
        <f t="shared" si="1020"/>
        <v>100</v>
      </c>
      <c r="AQ389" s="12">
        <f t="shared" si="1006"/>
        <v>0</v>
      </c>
      <c r="AR389" s="12">
        <f t="shared" si="1007"/>
        <v>100</v>
      </c>
      <c r="AS389" s="12">
        <f t="shared" si="1037"/>
        <v>0</v>
      </c>
      <c r="AT389" s="12">
        <v>-100</v>
      </c>
      <c r="AU389" s="12"/>
      <c r="AV389" s="12">
        <f t="shared" ref="AV389:AV391" si="1077">AT389</f>
        <v>-100</v>
      </c>
      <c r="AW389" s="12"/>
      <c r="AX389" s="12">
        <f t="shared" si="1021"/>
        <v>0</v>
      </c>
      <c r="AY389" s="12">
        <f t="shared" si="1022"/>
        <v>0</v>
      </c>
      <c r="AZ389" s="12">
        <f t="shared" si="1023"/>
        <v>0</v>
      </c>
      <c r="BA389" s="12">
        <f t="shared" si="1017"/>
        <v>0</v>
      </c>
      <c r="BB389" s="12">
        <f t="shared" si="910"/>
        <v>0</v>
      </c>
      <c r="BC389" s="29"/>
      <c r="BD389" s="12">
        <v>0</v>
      </c>
      <c r="BE389" s="12">
        <v>0</v>
      </c>
    </row>
    <row r="390" spans="1:57" hidden="1" x14ac:dyDescent="0.25">
      <c r="A390" s="48"/>
      <c r="B390" s="6"/>
      <c r="C390" s="6"/>
      <c r="D390" s="6"/>
      <c r="E390" s="9"/>
      <c r="F390" s="11"/>
      <c r="G390" s="11"/>
      <c r="H390" s="11"/>
      <c r="I390" s="11"/>
      <c r="J390" s="12"/>
      <c r="K390" s="12"/>
      <c r="L390" s="12">
        <f t="shared" si="1040"/>
        <v>0</v>
      </c>
      <c r="M390" s="12"/>
      <c r="N390" s="12"/>
      <c r="O390" s="12"/>
      <c r="P390" s="12">
        <f t="shared" si="1072"/>
        <v>0</v>
      </c>
      <c r="Q390" s="12"/>
      <c r="R390" s="12">
        <f t="shared" si="1032"/>
        <v>0</v>
      </c>
      <c r="S390" s="12"/>
      <c r="T390" s="12">
        <f t="shared" si="1073"/>
        <v>0</v>
      </c>
      <c r="U390" s="12"/>
      <c r="V390" s="12"/>
      <c r="W390" s="12"/>
      <c r="X390" s="12">
        <f t="shared" si="1074"/>
        <v>0</v>
      </c>
      <c r="Y390" s="12"/>
      <c r="Z390" s="12">
        <f t="shared" si="919"/>
        <v>0</v>
      </c>
      <c r="AA390" s="12">
        <f t="shared" si="965"/>
        <v>0</v>
      </c>
      <c r="AB390" s="12">
        <f t="shared" si="966"/>
        <v>0</v>
      </c>
      <c r="AC390" s="12">
        <f t="shared" si="967"/>
        <v>0</v>
      </c>
      <c r="AD390" s="12"/>
      <c r="AE390" s="12"/>
      <c r="AF390" s="12">
        <f t="shared" si="1075"/>
        <v>0</v>
      </c>
      <c r="AG390" s="12"/>
      <c r="AH390" s="12">
        <f t="shared" si="1019"/>
        <v>0</v>
      </c>
      <c r="AI390" s="12">
        <f t="shared" si="1004"/>
        <v>0</v>
      </c>
      <c r="AJ390" s="12">
        <f t="shared" si="1005"/>
        <v>0</v>
      </c>
      <c r="AK390" s="12">
        <f t="shared" si="1035"/>
        <v>0</v>
      </c>
      <c r="AL390" s="12"/>
      <c r="AM390" s="12"/>
      <c r="AN390" s="12">
        <f t="shared" si="1076"/>
        <v>0</v>
      </c>
      <c r="AO390" s="12"/>
      <c r="AP390" s="12">
        <f t="shared" si="1020"/>
        <v>0</v>
      </c>
      <c r="AQ390" s="12">
        <f t="shared" si="1006"/>
        <v>0</v>
      </c>
      <c r="AR390" s="12">
        <f t="shared" si="1007"/>
        <v>0</v>
      </c>
      <c r="AS390" s="12">
        <f t="shared" si="1037"/>
        <v>0</v>
      </c>
      <c r="AT390" s="12"/>
      <c r="AU390" s="12"/>
      <c r="AV390" s="12">
        <f t="shared" si="1077"/>
        <v>0</v>
      </c>
      <c r="AW390" s="12"/>
      <c r="AX390" s="12">
        <f t="shared" si="1021"/>
        <v>0</v>
      </c>
      <c r="AY390" s="12">
        <f t="shared" si="1022"/>
        <v>0</v>
      </c>
      <c r="AZ390" s="12">
        <f t="shared" si="1023"/>
        <v>0</v>
      </c>
      <c r="BA390" s="12">
        <f t="shared" si="1017"/>
        <v>0</v>
      </c>
      <c r="BB390" s="12">
        <f t="shared" si="910"/>
        <v>0</v>
      </c>
      <c r="BC390" s="29"/>
      <c r="BD390" s="12">
        <v>0</v>
      </c>
      <c r="BE390" s="12">
        <v>0</v>
      </c>
    </row>
    <row r="391" spans="1:57" hidden="1" x14ac:dyDescent="0.25">
      <c r="A391" s="48"/>
      <c r="B391" s="6"/>
      <c r="C391" s="6"/>
      <c r="D391" s="6"/>
      <c r="E391" s="9"/>
      <c r="F391" s="11"/>
      <c r="G391" s="11"/>
      <c r="H391" s="11"/>
      <c r="I391" s="11"/>
      <c r="J391" s="12"/>
      <c r="K391" s="12"/>
      <c r="L391" s="12">
        <f t="shared" si="1040"/>
        <v>0</v>
      </c>
      <c r="M391" s="12"/>
      <c r="N391" s="12"/>
      <c r="O391" s="12"/>
      <c r="P391" s="12">
        <f t="shared" si="1072"/>
        <v>0</v>
      </c>
      <c r="Q391" s="12"/>
      <c r="R391" s="12">
        <f t="shared" si="1032"/>
        <v>0</v>
      </c>
      <c r="S391" s="12"/>
      <c r="T391" s="12">
        <f t="shared" si="1073"/>
        <v>0</v>
      </c>
      <c r="U391" s="12"/>
      <c r="V391" s="12"/>
      <c r="W391" s="12"/>
      <c r="X391" s="12">
        <f t="shared" si="1074"/>
        <v>0</v>
      </c>
      <c r="Y391" s="12"/>
      <c r="Z391" s="12">
        <f t="shared" si="919"/>
        <v>0</v>
      </c>
      <c r="AA391" s="12">
        <f t="shared" si="965"/>
        <v>0</v>
      </c>
      <c r="AB391" s="12">
        <f t="shared" si="966"/>
        <v>0</v>
      </c>
      <c r="AC391" s="12">
        <f t="shared" si="967"/>
        <v>0</v>
      </c>
      <c r="AD391" s="12"/>
      <c r="AE391" s="12"/>
      <c r="AF391" s="12">
        <f t="shared" si="1075"/>
        <v>0</v>
      </c>
      <c r="AG391" s="12"/>
      <c r="AH391" s="12">
        <f t="shared" si="1019"/>
        <v>0</v>
      </c>
      <c r="AI391" s="12">
        <f t="shared" si="1004"/>
        <v>0</v>
      </c>
      <c r="AJ391" s="12">
        <f t="shared" si="1005"/>
        <v>0</v>
      </c>
      <c r="AK391" s="12">
        <f t="shared" si="1035"/>
        <v>0</v>
      </c>
      <c r="AL391" s="12"/>
      <c r="AM391" s="12"/>
      <c r="AN391" s="12">
        <f t="shared" si="1076"/>
        <v>0</v>
      </c>
      <c r="AO391" s="12"/>
      <c r="AP391" s="12">
        <f t="shared" si="1020"/>
        <v>0</v>
      </c>
      <c r="AQ391" s="12">
        <f t="shared" si="1006"/>
        <v>0</v>
      </c>
      <c r="AR391" s="12">
        <f t="shared" si="1007"/>
        <v>0</v>
      </c>
      <c r="AS391" s="12">
        <f t="shared" si="1037"/>
        <v>0</v>
      </c>
      <c r="AT391" s="12"/>
      <c r="AU391" s="12"/>
      <c r="AV391" s="12">
        <f t="shared" si="1077"/>
        <v>0</v>
      </c>
      <c r="AW391" s="12"/>
      <c r="AX391" s="12">
        <f t="shared" si="1021"/>
        <v>0</v>
      </c>
      <c r="AY391" s="12">
        <f t="shared" si="1022"/>
        <v>0</v>
      </c>
      <c r="AZ391" s="12">
        <f t="shared" si="1023"/>
        <v>0</v>
      </c>
      <c r="BA391" s="12">
        <f t="shared" si="1017"/>
        <v>0</v>
      </c>
      <c r="BB391" s="12">
        <f t="shared" si="910"/>
        <v>0</v>
      </c>
      <c r="BC391" s="29"/>
      <c r="BD391" s="12">
        <v>0</v>
      </c>
      <c r="BE391" s="12">
        <v>0</v>
      </c>
    </row>
    <row r="392" spans="1:57" s="30" customFormat="1" ht="50.25" customHeight="1" x14ac:dyDescent="0.25">
      <c r="A392" s="26" t="s">
        <v>217</v>
      </c>
      <c r="B392" s="49"/>
      <c r="C392" s="49"/>
      <c r="D392" s="49"/>
      <c r="E392" s="13">
        <v>857</v>
      </c>
      <c r="F392" s="49"/>
      <c r="G392" s="28"/>
      <c r="H392" s="28"/>
      <c r="I392" s="28"/>
      <c r="J392" s="29">
        <f t="shared" ref="J392:AW392" si="1078">J393</f>
        <v>520200</v>
      </c>
      <c r="K392" s="29">
        <f t="shared" ref="K392:Y392" si="1079">K393</f>
        <v>0</v>
      </c>
      <c r="L392" s="29">
        <f t="shared" si="1079"/>
        <v>502200</v>
      </c>
      <c r="M392" s="29">
        <f t="shared" si="1079"/>
        <v>18000</v>
      </c>
      <c r="N392" s="29">
        <f t="shared" si="1078"/>
        <v>0</v>
      </c>
      <c r="O392" s="29">
        <f t="shared" si="1079"/>
        <v>0</v>
      </c>
      <c r="P392" s="29">
        <f t="shared" si="1079"/>
        <v>0</v>
      </c>
      <c r="Q392" s="29">
        <f t="shared" si="1079"/>
        <v>0</v>
      </c>
      <c r="R392" s="12">
        <f t="shared" si="1032"/>
        <v>520200</v>
      </c>
      <c r="S392" s="29">
        <f t="shared" si="1079"/>
        <v>0</v>
      </c>
      <c r="T392" s="29">
        <f t="shared" si="1079"/>
        <v>502200</v>
      </c>
      <c r="U392" s="29">
        <f t="shared" si="1079"/>
        <v>18000</v>
      </c>
      <c r="V392" s="29">
        <f t="shared" si="1078"/>
        <v>0</v>
      </c>
      <c r="W392" s="29">
        <f t="shared" si="1079"/>
        <v>0</v>
      </c>
      <c r="X392" s="29">
        <f t="shared" si="1079"/>
        <v>0</v>
      </c>
      <c r="Y392" s="29">
        <f t="shared" si="1079"/>
        <v>0</v>
      </c>
      <c r="Z392" s="12">
        <f t="shared" si="919"/>
        <v>520200</v>
      </c>
      <c r="AA392" s="12">
        <f t="shared" si="965"/>
        <v>0</v>
      </c>
      <c r="AB392" s="12">
        <f t="shared" si="966"/>
        <v>502200</v>
      </c>
      <c r="AC392" s="12">
        <f t="shared" si="967"/>
        <v>18000</v>
      </c>
      <c r="AD392" s="29">
        <f t="shared" si="1078"/>
        <v>0</v>
      </c>
      <c r="AE392" s="29">
        <f t="shared" si="1078"/>
        <v>0</v>
      </c>
      <c r="AF392" s="29">
        <f t="shared" si="1078"/>
        <v>0</v>
      </c>
      <c r="AG392" s="29">
        <f t="shared" si="1078"/>
        <v>0</v>
      </c>
      <c r="AH392" s="12">
        <f t="shared" si="1019"/>
        <v>520200</v>
      </c>
      <c r="AI392" s="12">
        <f t="shared" si="1004"/>
        <v>0</v>
      </c>
      <c r="AJ392" s="12">
        <f t="shared" si="1005"/>
        <v>502200</v>
      </c>
      <c r="AK392" s="12">
        <f t="shared" si="1035"/>
        <v>18000</v>
      </c>
      <c r="AL392" s="29">
        <f t="shared" si="1078"/>
        <v>0</v>
      </c>
      <c r="AM392" s="29">
        <f t="shared" si="1078"/>
        <v>0</v>
      </c>
      <c r="AN392" s="29">
        <f t="shared" si="1078"/>
        <v>0</v>
      </c>
      <c r="AO392" s="29">
        <f t="shared" si="1078"/>
        <v>0</v>
      </c>
      <c r="AP392" s="12">
        <f t="shared" si="1020"/>
        <v>520200</v>
      </c>
      <c r="AQ392" s="12">
        <f t="shared" si="1006"/>
        <v>0</v>
      </c>
      <c r="AR392" s="12">
        <f t="shared" si="1007"/>
        <v>502200</v>
      </c>
      <c r="AS392" s="12">
        <f t="shared" si="1037"/>
        <v>18000</v>
      </c>
      <c r="AT392" s="29">
        <f t="shared" si="1078"/>
        <v>0</v>
      </c>
      <c r="AU392" s="29">
        <f t="shared" si="1078"/>
        <v>0</v>
      </c>
      <c r="AV392" s="29">
        <f t="shared" si="1078"/>
        <v>0</v>
      </c>
      <c r="AW392" s="29">
        <f t="shared" si="1078"/>
        <v>0</v>
      </c>
      <c r="AX392" s="12">
        <f t="shared" si="1021"/>
        <v>520200</v>
      </c>
      <c r="AY392" s="12">
        <f t="shared" si="1022"/>
        <v>0</v>
      </c>
      <c r="AZ392" s="12">
        <f t="shared" si="1023"/>
        <v>502200</v>
      </c>
      <c r="BA392" s="12">
        <f t="shared" si="1017"/>
        <v>18000</v>
      </c>
      <c r="BB392" s="12">
        <f t="shared" si="910"/>
        <v>0</v>
      </c>
      <c r="BC392" s="29"/>
      <c r="BD392" s="12">
        <v>0</v>
      </c>
      <c r="BE392" s="12">
        <v>0</v>
      </c>
    </row>
    <row r="393" spans="1:57" s="30" customFormat="1" hidden="1" x14ac:dyDescent="0.25">
      <c r="A393" s="26" t="s">
        <v>15</v>
      </c>
      <c r="B393" s="27"/>
      <c r="C393" s="27"/>
      <c r="D393" s="27"/>
      <c r="E393" s="13">
        <v>857</v>
      </c>
      <c r="F393" s="28" t="s">
        <v>16</v>
      </c>
      <c r="G393" s="28"/>
      <c r="H393" s="28"/>
      <c r="I393" s="28"/>
      <c r="J393" s="29">
        <f t="shared" ref="J393:AW393" si="1080">J394</f>
        <v>520200</v>
      </c>
      <c r="K393" s="29">
        <f t="shared" si="1080"/>
        <v>0</v>
      </c>
      <c r="L393" s="29">
        <f t="shared" si="1080"/>
        <v>502200</v>
      </c>
      <c r="M393" s="29">
        <f t="shared" si="1080"/>
        <v>18000</v>
      </c>
      <c r="N393" s="29">
        <f t="shared" si="1080"/>
        <v>0</v>
      </c>
      <c r="O393" s="29">
        <f t="shared" si="1080"/>
        <v>0</v>
      </c>
      <c r="P393" s="29">
        <f t="shared" si="1080"/>
        <v>0</v>
      </c>
      <c r="Q393" s="29">
        <f t="shared" si="1080"/>
        <v>0</v>
      </c>
      <c r="R393" s="12">
        <f t="shared" si="1032"/>
        <v>520200</v>
      </c>
      <c r="S393" s="29">
        <f t="shared" si="1080"/>
        <v>0</v>
      </c>
      <c r="T393" s="29">
        <f t="shared" si="1080"/>
        <v>502200</v>
      </c>
      <c r="U393" s="29">
        <f t="shared" si="1080"/>
        <v>18000</v>
      </c>
      <c r="V393" s="29">
        <f t="shared" si="1080"/>
        <v>0</v>
      </c>
      <c r="W393" s="29">
        <f t="shared" si="1080"/>
        <v>0</v>
      </c>
      <c r="X393" s="29">
        <f t="shared" si="1080"/>
        <v>0</v>
      </c>
      <c r="Y393" s="29">
        <f t="shared" si="1080"/>
        <v>0</v>
      </c>
      <c r="Z393" s="12">
        <f t="shared" si="919"/>
        <v>520200</v>
      </c>
      <c r="AA393" s="12">
        <f t="shared" si="965"/>
        <v>0</v>
      </c>
      <c r="AB393" s="12">
        <f t="shared" si="966"/>
        <v>502200</v>
      </c>
      <c r="AC393" s="12">
        <f t="shared" si="967"/>
        <v>18000</v>
      </c>
      <c r="AD393" s="29">
        <f t="shared" si="1080"/>
        <v>0</v>
      </c>
      <c r="AE393" s="29">
        <f t="shared" si="1080"/>
        <v>0</v>
      </c>
      <c r="AF393" s="29">
        <f t="shared" si="1080"/>
        <v>0</v>
      </c>
      <c r="AG393" s="29">
        <f t="shared" si="1080"/>
        <v>0</v>
      </c>
      <c r="AH393" s="12">
        <f t="shared" si="1019"/>
        <v>520200</v>
      </c>
      <c r="AI393" s="12">
        <f t="shared" si="1004"/>
        <v>0</v>
      </c>
      <c r="AJ393" s="12">
        <f t="shared" si="1005"/>
        <v>502200</v>
      </c>
      <c r="AK393" s="12">
        <f t="shared" si="1035"/>
        <v>18000</v>
      </c>
      <c r="AL393" s="29">
        <f t="shared" si="1080"/>
        <v>0</v>
      </c>
      <c r="AM393" s="29">
        <f t="shared" si="1080"/>
        <v>0</v>
      </c>
      <c r="AN393" s="29">
        <f t="shared" si="1080"/>
        <v>0</v>
      </c>
      <c r="AO393" s="29">
        <f t="shared" si="1080"/>
        <v>0</v>
      </c>
      <c r="AP393" s="12">
        <f t="shared" si="1020"/>
        <v>520200</v>
      </c>
      <c r="AQ393" s="12">
        <f t="shared" si="1006"/>
        <v>0</v>
      </c>
      <c r="AR393" s="12">
        <f t="shared" si="1007"/>
        <v>502200</v>
      </c>
      <c r="AS393" s="12">
        <f t="shared" si="1037"/>
        <v>18000</v>
      </c>
      <c r="AT393" s="29">
        <f t="shared" si="1080"/>
        <v>0</v>
      </c>
      <c r="AU393" s="29">
        <f t="shared" si="1080"/>
        <v>0</v>
      </c>
      <c r="AV393" s="29">
        <f t="shared" si="1080"/>
        <v>0</v>
      </c>
      <c r="AW393" s="29">
        <f t="shared" si="1080"/>
        <v>0</v>
      </c>
      <c r="AX393" s="12">
        <f t="shared" si="1021"/>
        <v>520200</v>
      </c>
      <c r="AY393" s="12">
        <f t="shared" si="1022"/>
        <v>0</v>
      </c>
      <c r="AZ393" s="12">
        <f t="shared" si="1023"/>
        <v>502200</v>
      </c>
      <c r="BA393" s="12">
        <f t="shared" si="1017"/>
        <v>18000</v>
      </c>
      <c r="BB393" s="12">
        <f t="shared" si="910"/>
        <v>0</v>
      </c>
      <c r="BC393" s="29"/>
      <c r="BD393" s="12">
        <v>0</v>
      </c>
      <c r="BE393" s="12">
        <v>0</v>
      </c>
    </row>
    <row r="394" spans="1:57" s="30" customFormat="1" ht="78.75" hidden="1" x14ac:dyDescent="0.25">
      <c r="A394" s="26" t="s">
        <v>200</v>
      </c>
      <c r="B394" s="27"/>
      <c r="C394" s="27"/>
      <c r="D394" s="27"/>
      <c r="E394" s="9">
        <v>857</v>
      </c>
      <c r="F394" s="28" t="s">
        <v>16</v>
      </c>
      <c r="G394" s="28" t="s">
        <v>147</v>
      </c>
      <c r="H394" s="28"/>
      <c r="I394" s="28"/>
      <c r="J394" s="29">
        <f>J395+J400+J406</f>
        <v>520200</v>
      </c>
      <c r="K394" s="29">
        <f t="shared" ref="K394:M394" si="1081">K395+K400+K406</f>
        <v>0</v>
      </c>
      <c r="L394" s="29">
        <f t="shared" si="1081"/>
        <v>502200</v>
      </c>
      <c r="M394" s="29">
        <f t="shared" si="1081"/>
        <v>18000</v>
      </c>
      <c r="N394" s="29">
        <f>N395+N400+N406</f>
        <v>0</v>
      </c>
      <c r="O394" s="29">
        <f t="shared" ref="O394:Q394" si="1082">O395+O400+O406</f>
        <v>0</v>
      </c>
      <c r="P394" s="29">
        <f t="shared" si="1082"/>
        <v>0</v>
      </c>
      <c r="Q394" s="29">
        <f t="shared" si="1082"/>
        <v>0</v>
      </c>
      <c r="R394" s="12">
        <f t="shared" si="1032"/>
        <v>520200</v>
      </c>
      <c r="S394" s="29">
        <f t="shared" ref="S394:U394" si="1083">S395+S400+S406</f>
        <v>0</v>
      </c>
      <c r="T394" s="29">
        <f t="shared" si="1083"/>
        <v>502200</v>
      </c>
      <c r="U394" s="29">
        <f t="shared" si="1083"/>
        <v>18000</v>
      </c>
      <c r="V394" s="29">
        <f>V395+V400+V406</f>
        <v>0</v>
      </c>
      <c r="W394" s="29">
        <f t="shared" ref="W394:Y394" si="1084">W395+W400+W406</f>
        <v>0</v>
      </c>
      <c r="X394" s="29">
        <f t="shared" si="1084"/>
        <v>0</v>
      </c>
      <c r="Y394" s="29">
        <f t="shared" si="1084"/>
        <v>0</v>
      </c>
      <c r="Z394" s="12">
        <f t="shared" si="919"/>
        <v>520200</v>
      </c>
      <c r="AA394" s="12">
        <f t="shared" si="965"/>
        <v>0</v>
      </c>
      <c r="AB394" s="12">
        <f t="shared" si="966"/>
        <v>502200</v>
      </c>
      <c r="AC394" s="12">
        <f t="shared" si="967"/>
        <v>18000</v>
      </c>
      <c r="AD394" s="29">
        <f>AD395+AD400+AD406</f>
        <v>0</v>
      </c>
      <c r="AE394" s="29">
        <f t="shared" ref="AE394:AG394" si="1085">AE395+AE400+AE406</f>
        <v>0</v>
      </c>
      <c r="AF394" s="29">
        <f t="shared" si="1085"/>
        <v>0</v>
      </c>
      <c r="AG394" s="29">
        <f t="shared" si="1085"/>
        <v>0</v>
      </c>
      <c r="AH394" s="12">
        <f t="shared" si="1019"/>
        <v>520200</v>
      </c>
      <c r="AI394" s="12">
        <f t="shared" si="1004"/>
        <v>0</v>
      </c>
      <c r="AJ394" s="12">
        <f t="shared" si="1005"/>
        <v>502200</v>
      </c>
      <c r="AK394" s="12">
        <f t="shared" si="1035"/>
        <v>18000</v>
      </c>
      <c r="AL394" s="29">
        <f>AL395+AL400+AL406</f>
        <v>0</v>
      </c>
      <c r="AM394" s="29">
        <f t="shared" ref="AM394:AO394" si="1086">AM395+AM400+AM406</f>
        <v>0</v>
      </c>
      <c r="AN394" s="29">
        <f t="shared" si="1086"/>
        <v>0</v>
      </c>
      <c r="AO394" s="29">
        <f t="shared" si="1086"/>
        <v>0</v>
      </c>
      <c r="AP394" s="12">
        <f t="shared" si="1020"/>
        <v>520200</v>
      </c>
      <c r="AQ394" s="12">
        <f t="shared" si="1006"/>
        <v>0</v>
      </c>
      <c r="AR394" s="12">
        <f t="shared" si="1007"/>
        <v>502200</v>
      </c>
      <c r="AS394" s="12">
        <f t="shared" si="1037"/>
        <v>18000</v>
      </c>
      <c r="AT394" s="29">
        <f>AT395+AT400+AT406</f>
        <v>0</v>
      </c>
      <c r="AU394" s="29">
        <f t="shared" ref="AU394:AW394" si="1087">AU395+AU400+AU406</f>
        <v>0</v>
      </c>
      <c r="AV394" s="29">
        <f t="shared" si="1087"/>
        <v>0</v>
      </c>
      <c r="AW394" s="29">
        <f t="shared" si="1087"/>
        <v>0</v>
      </c>
      <c r="AX394" s="12">
        <f t="shared" si="1021"/>
        <v>520200</v>
      </c>
      <c r="AY394" s="12">
        <f t="shared" si="1022"/>
        <v>0</v>
      </c>
      <c r="AZ394" s="12">
        <f t="shared" si="1023"/>
        <v>502200</v>
      </c>
      <c r="BA394" s="12">
        <f t="shared" si="1017"/>
        <v>18000</v>
      </c>
      <c r="BB394" s="12">
        <f t="shared" ref="BB394:BB407" si="1088">AX394-AY394-AZ394-BA394</f>
        <v>0</v>
      </c>
      <c r="BC394" s="29"/>
      <c r="BD394" s="12">
        <v>0</v>
      </c>
      <c r="BE394" s="12">
        <v>0</v>
      </c>
    </row>
    <row r="395" spans="1:57" s="30" customFormat="1" ht="47.25" x14ac:dyDescent="0.25">
      <c r="A395" s="31" t="s">
        <v>25</v>
      </c>
      <c r="B395" s="27"/>
      <c r="C395" s="27"/>
      <c r="D395" s="27"/>
      <c r="E395" s="9">
        <v>857</v>
      </c>
      <c r="F395" s="11" t="s">
        <v>16</v>
      </c>
      <c r="G395" s="11" t="s">
        <v>147</v>
      </c>
      <c r="H395" s="11" t="s">
        <v>216</v>
      </c>
      <c r="I395" s="11"/>
      <c r="J395" s="12">
        <f t="shared" ref="J395" si="1089">J396+J398</f>
        <v>23200</v>
      </c>
      <c r="K395" s="12">
        <f t="shared" ref="K395:N395" si="1090">K396+K398</f>
        <v>0</v>
      </c>
      <c r="L395" s="12">
        <f t="shared" si="1090"/>
        <v>23200</v>
      </c>
      <c r="M395" s="12">
        <f t="shared" si="1090"/>
        <v>0</v>
      </c>
      <c r="N395" s="12">
        <f t="shared" si="1090"/>
        <v>0</v>
      </c>
      <c r="O395" s="12">
        <f t="shared" ref="O395:V395" si="1091">O396+O398</f>
        <v>0</v>
      </c>
      <c r="P395" s="12">
        <f t="shared" si="1091"/>
        <v>0</v>
      </c>
      <c r="Q395" s="12">
        <f t="shared" si="1091"/>
        <v>0</v>
      </c>
      <c r="R395" s="12">
        <f t="shared" si="1032"/>
        <v>23200</v>
      </c>
      <c r="S395" s="12">
        <f t="shared" si="1091"/>
        <v>0</v>
      </c>
      <c r="T395" s="12">
        <f t="shared" si="1091"/>
        <v>23200</v>
      </c>
      <c r="U395" s="12">
        <f t="shared" si="1091"/>
        <v>0</v>
      </c>
      <c r="V395" s="12">
        <f t="shared" si="1091"/>
        <v>0</v>
      </c>
      <c r="W395" s="12">
        <f t="shared" ref="W395:Y395" si="1092">W396+W398</f>
        <v>0</v>
      </c>
      <c r="X395" s="12">
        <f t="shared" si="1092"/>
        <v>0</v>
      </c>
      <c r="Y395" s="12">
        <f t="shared" si="1092"/>
        <v>0</v>
      </c>
      <c r="Z395" s="12">
        <f t="shared" si="919"/>
        <v>23200</v>
      </c>
      <c r="AA395" s="12">
        <f t="shared" si="965"/>
        <v>0</v>
      </c>
      <c r="AB395" s="12">
        <f t="shared" si="966"/>
        <v>23200</v>
      </c>
      <c r="AC395" s="12">
        <f t="shared" si="967"/>
        <v>0</v>
      </c>
      <c r="AD395" s="12">
        <f t="shared" ref="AD395:AG395" si="1093">AD396+AD398</f>
        <v>0</v>
      </c>
      <c r="AE395" s="12">
        <f t="shared" si="1093"/>
        <v>0</v>
      </c>
      <c r="AF395" s="12">
        <f t="shared" si="1093"/>
        <v>0</v>
      </c>
      <c r="AG395" s="12">
        <f t="shared" si="1093"/>
        <v>0</v>
      </c>
      <c r="AH395" s="12">
        <f t="shared" si="1019"/>
        <v>23200</v>
      </c>
      <c r="AI395" s="12">
        <f t="shared" si="1004"/>
        <v>0</v>
      </c>
      <c r="AJ395" s="12">
        <f t="shared" si="1005"/>
        <v>23200</v>
      </c>
      <c r="AK395" s="12">
        <f t="shared" si="1035"/>
        <v>0</v>
      </c>
      <c r="AL395" s="12">
        <f t="shared" ref="AL395:AO395" si="1094">AL396+AL398</f>
        <v>0</v>
      </c>
      <c r="AM395" s="12">
        <f t="shared" si="1094"/>
        <v>0</v>
      </c>
      <c r="AN395" s="12">
        <f t="shared" si="1094"/>
        <v>0</v>
      </c>
      <c r="AO395" s="12">
        <f t="shared" si="1094"/>
        <v>0</v>
      </c>
      <c r="AP395" s="12">
        <f t="shared" si="1020"/>
        <v>23200</v>
      </c>
      <c r="AQ395" s="12">
        <f t="shared" si="1006"/>
        <v>0</v>
      </c>
      <c r="AR395" s="12">
        <f t="shared" si="1007"/>
        <v>23200</v>
      </c>
      <c r="AS395" s="12">
        <f t="shared" si="1037"/>
        <v>0</v>
      </c>
      <c r="AT395" s="12">
        <f t="shared" ref="AT395:AW395" si="1095">AT396+AT398</f>
        <v>-4034</v>
      </c>
      <c r="AU395" s="12">
        <f t="shared" si="1095"/>
        <v>0</v>
      </c>
      <c r="AV395" s="12">
        <f t="shared" si="1095"/>
        <v>-4034</v>
      </c>
      <c r="AW395" s="12">
        <f t="shared" si="1095"/>
        <v>0</v>
      </c>
      <c r="AX395" s="12">
        <f t="shared" si="1021"/>
        <v>19166</v>
      </c>
      <c r="AY395" s="12">
        <f t="shared" si="1022"/>
        <v>0</v>
      </c>
      <c r="AZ395" s="12">
        <f t="shared" si="1023"/>
        <v>19166</v>
      </c>
      <c r="BA395" s="12">
        <f t="shared" si="1017"/>
        <v>0</v>
      </c>
      <c r="BB395" s="12">
        <f t="shared" si="1088"/>
        <v>0</v>
      </c>
      <c r="BC395" s="29"/>
      <c r="BD395" s="12">
        <v>0</v>
      </c>
      <c r="BE395" s="12">
        <v>0</v>
      </c>
    </row>
    <row r="396" spans="1:57" s="30" customFormat="1" ht="47.25" x14ac:dyDescent="0.25">
      <c r="A396" s="6" t="s">
        <v>27</v>
      </c>
      <c r="B396" s="4"/>
      <c r="C396" s="4"/>
      <c r="D396" s="11" t="s">
        <v>16</v>
      </c>
      <c r="E396" s="9">
        <v>857</v>
      </c>
      <c r="F396" s="11" t="s">
        <v>16</v>
      </c>
      <c r="G396" s="11" t="s">
        <v>147</v>
      </c>
      <c r="H396" s="11" t="s">
        <v>216</v>
      </c>
      <c r="I396" s="11" t="s">
        <v>28</v>
      </c>
      <c r="J396" s="12">
        <f t="shared" ref="J396:AW396" si="1096">J397</f>
        <v>23200</v>
      </c>
      <c r="K396" s="12">
        <f t="shared" si="1096"/>
        <v>0</v>
      </c>
      <c r="L396" s="12">
        <f t="shared" si="1096"/>
        <v>23200</v>
      </c>
      <c r="M396" s="12">
        <f t="shared" si="1096"/>
        <v>0</v>
      </c>
      <c r="N396" s="12">
        <f t="shared" si="1096"/>
        <v>0</v>
      </c>
      <c r="O396" s="12">
        <f t="shared" si="1096"/>
        <v>0</v>
      </c>
      <c r="P396" s="12">
        <f t="shared" si="1096"/>
        <v>0</v>
      </c>
      <c r="Q396" s="12">
        <f t="shared" si="1096"/>
        <v>0</v>
      </c>
      <c r="R396" s="12">
        <f t="shared" si="1032"/>
        <v>23200</v>
      </c>
      <c r="S396" s="12">
        <f t="shared" si="1096"/>
        <v>0</v>
      </c>
      <c r="T396" s="12">
        <f t="shared" si="1096"/>
        <v>23200</v>
      </c>
      <c r="U396" s="12">
        <f t="shared" si="1096"/>
        <v>0</v>
      </c>
      <c r="V396" s="12">
        <f t="shared" si="1096"/>
        <v>0</v>
      </c>
      <c r="W396" s="12">
        <f t="shared" si="1096"/>
        <v>0</v>
      </c>
      <c r="X396" s="12">
        <f t="shared" si="1096"/>
        <v>0</v>
      </c>
      <c r="Y396" s="12">
        <f t="shared" si="1096"/>
        <v>0</v>
      </c>
      <c r="Z396" s="12">
        <f t="shared" si="919"/>
        <v>23200</v>
      </c>
      <c r="AA396" s="12">
        <f t="shared" si="965"/>
        <v>0</v>
      </c>
      <c r="AB396" s="12">
        <f t="shared" si="966"/>
        <v>23200</v>
      </c>
      <c r="AC396" s="12">
        <f t="shared" si="967"/>
        <v>0</v>
      </c>
      <c r="AD396" s="12">
        <f t="shared" si="1096"/>
        <v>0</v>
      </c>
      <c r="AE396" s="12">
        <f t="shared" si="1096"/>
        <v>0</v>
      </c>
      <c r="AF396" s="12">
        <f t="shared" si="1096"/>
        <v>0</v>
      </c>
      <c r="AG396" s="12">
        <f t="shared" si="1096"/>
        <v>0</v>
      </c>
      <c r="AH396" s="12">
        <f t="shared" si="1019"/>
        <v>23200</v>
      </c>
      <c r="AI396" s="12">
        <f t="shared" si="1004"/>
        <v>0</v>
      </c>
      <c r="AJ396" s="12">
        <f t="shared" si="1005"/>
        <v>23200</v>
      </c>
      <c r="AK396" s="12">
        <f t="shared" si="1035"/>
        <v>0</v>
      </c>
      <c r="AL396" s="12">
        <f t="shared" si="1096"/>
        <v>0</v>
      </c>
      <c r="AM396" s="12">
        <f t="shared" si="1096"/>
        <v>0</v>
      </c>
      <c r="AN396" s="12">
        <f t="shared" si="1096"/>
        <v>0</v>
      </c>
      <c r="AO396" s="12">
        <f t="shared" si="1096"/>
        <v>0</v>
      </c>
      <c r="AP396" s="12">
        <f t="shared" si="1020"/>
        <v>23200</v>
      </c>
      <c r="AQ396" s="12">
        <f t="shared" si="1006"/>
        <v>0</v>
      </c>
      <c r="AR396" s="12">
        <f t="shared" si="1007"/>
        <v>23200</v>
      </c>
      <c r="AS396" s="12">
        <f t="shared" si="1037"/>
        <v>0</v>
      </c>
      <c r="AT396" s="12">
        <f t="shared" si="1096"/>
        <v>-4034</v>
      </c>
      <c r="AU396" s="12">
        <f t="shared" si="1096"/>
        <v>0</v>
      </c>
      <c r="AV396" s="12">
        <f t="shared" si="1096"/>
        <v>-4034</v>
      </c>
      <c r="AW396" s="12">
        <f t="shared" si="1096"/>
        <v>0</v>
      </c>
      <c r="AX396" s="12">
        <f t="shared" si="1021"/>
        <v>19166</v>
      </c>
      <c r="AY396" s="12">
        <f t="shared" si="1022"/>
        <v>0</v>
      </c>
      <c r="AZ396" s="12">
        <f t="shared" si="1023"/>
        <v>19166</v>
      </c>
      <c r="BA396" s="12">
        <f t="shared" si="1017"/>
        <v>0</v>
      </c>
      <c r="BB396" s="12">
        <f t="shared" si="1088"/>
        <v>0</v>
      </c>
      <c r="BC396" s="29"/>
      <c r="BD396" s="12">
        <v>0</v>
      </c>
      <c r="BE396" s="12">
        <v>0</v>
      </c>
    </row>
    <row r="397" spans="1:57" s="30" customFormat="1" ht="47.25" x14ac:dyDescent="0.25">
      <c r="A397" s="6" t="s">
        <v>14</v>
      </c>
      <c r="B397" s="6"/>
      <c r="C397" s="6"/>
      <c r="D397" s="11" t="s">
        <v>16</v>
      </c>
      <c r="E397" s="9">
        <v>857</v>
      </c>
      <c r="F397" s="11" t="s">
        <v>16</v>
      </c>
      <c r="G397" s="11" t="s">
        <v>147</v>
      </c>
      <c r="H397" s="11" t="s">
        <v>216</v>
      </c>
      <c r="I397" s="11" t="s">
        <v>29</v>
      </c>
      <c r="J397" s="12">
        <v>23200</v>
      </c>
      <c r="K397" s="12"/>
      <c r="L397" s="12">
        <f t="shared" si="1040"/>
        <v>23200</v>
      </c>
      <c r="M397" s="12"/>
      <c r="N397" s="12"/>
      <c r="O397" s="12"/>
      <c r="P397" s="12">
        <f t="shared" ref="P397" si="1097">N397</f>
        <v>0</v>
      </c>
      <c r="Q397" s="12"/>
      <c r="R397" s="12">
        <f t="shared" si="1032"/>
        <v>23200</v>
      </c>
      <c r="S397" s="12"/>
      <c r="T397" s="12">
        <f t="shared" ref="T397" si="1098">R397</f>
        <v>23200</v>
      </c>
      <c r="U397" s="12"/>
      <c r="V397" s="12"/>
      <c r="W397" s="12"/>
      <c r="X397" s="12">
        <f t="shared" ref="X397" si="1099">V397</f>
        <v>0</v>
      </c>
      <c r="Y397" s="12"/>
      <c r="Z397" s="12">
        <f t="shared" si="919"/>
        <v>23200</v>
      </c>
      <c r="AA397" s="12">
        <f t="shared" si="965"/>
        <v>0</v>
      </c>
      <c r="AB397" s="12">
        <f t="shared" si="966"/>
        <v>23200</v>
      </c>
      <c r="AC397" s="12">
        <f t="shared" si="967"/>
        <v>0</v>
      </c>
      <c r="AD397" s="12"/>
      <c r="AE397" s="12"/>
      <c r="AF397" s="12">
        <f t="shared" ref="AF397" si="1100">AD397</f>
        <v>0</v>
      </c>
      <c r="AG397" s="12"/>
      <c r="AH397" s="12">
        <f t="shared" si="1019"/>
        <v>23200</v>
      </c>
      <c r="AI397" s="12">
        <f t="shared" si="1004"/>
        <v>0</v>
      </c>
      <c r="AJ397" s="12">
        <f t="shared" si="1005"/>
        <v>23200</v>
      </c>
      <c r="AK397" s="12">
        <f t="shared" si="1035"/>
        <v>0</v>
      </c>
      <c r="AL397" s="12"/>
      <c r="AM397" s="12"/>
      <c r="AN397" s="12">
        <f t="shared" ref="AN397" si="1101">AL397</f>
        <v>0</v>
      </c>
      <c r="AO397" s="12"/>
      <c r="AP397" s="12">
        <f t="shared" si="1020"/>
        <v>23200</v>
      </c>
      <c r="AQ397" s="12">
        <f t="shared" si="1006"/>
        <v>0</v>
      </c>
      <c r="AR397" s="12">
        <f t="shared" si="1007"/>
        <v>23200</v>
      </c>
      <c r="AS397" s="12">
        <f t="shared" si="1037"/>
        <v>0</v>
      </c>
      <c r="AT397" s="12">
        <v>-4034</v>
      </c>
      <c r="AU397" s="12"/>
      <c r="AV397" s="12">
        <f t="shared" ref="AV397" si="1102">AT397</f>
        <v>-4034</v>
      </c>
      <c r="AW397" s="12"/>
      <c r="AX397" s="12">
        <f t="shared" si="1021"/>
        <v>19166</v>
      </c>
      <c r="AY397" s="12">
        <f t="shared" si="1022"/>
        <v>0</v>
      </c>
      <c r="AZ397" s="12">
        <f t="shared" si="1023"/>
        <v>19166</v>
      </c>
      <c r="BA397" s="12">
        <f t="shared" si="1017"/>
        <v>0</v>
      </c>
      <c r="BB397" s="12">
        <f t="shared" si="1088"/>
        <v>0</v>
      </c>
      <c r="BC397" s="29"/>
      <c r="BD397" s="12">
        <v>0</v>
      </c>
      <c r="BE397" s="12">
        <v>0</v>
      </c>
    </row>
    <row r="398" spans="1:57" s="30" customFormat="1" hidden="1" x14ac:dyDescent="0.25">
      <c r="A398" s="6" t="s">
        <v>30</v>
      </c>
      <c r="B398" s="6"/>
      <c r="C398" s="6"/>
      <c r="D398" s="11"/>
      <c r="E398" s="9">
        <v>857</v>
      </c>
      <c r="F398" s="11" t="s">
        <v>16</v>
      </c>
      <c r="G398" s="11" t="s">
        <v>147</v>
      </c>
      <c r="H398" s="11" t="s">
        <v>216</v>
      </c>
      <c r="I398" s="11" t="s">
        <v>31</v>
      </c>
      <c r="J398" s="12">
        <f t="shared" ref="J398:AW398" si="1103">J399</f>
        <v>0</v>
      </c>
      <c r="K398" s="12">
        <f t="shared" si="1103"/>
        <v>0</v>
      </c>
      <c r="L398" s="12">
        <f t="shared" si="1103"/>
        <v>0</v>
      </c>
      <c r="M398" s="12">
        <f t="shared" si="1103"/>
        <v>0</v>
      </c>
      <c r="N398" s="12">
        <f t="shared" si="1103"/>
        <v>0</v>
      </c>
      <c r="O398" s="12">
        <f t="shared" si="1103"/>
        <v>0</v>
      </c>
      <c r="P398" s="12">
        <f t="shared" si="1103"/>
        <v>0</v>
      </c>
      <c r="Q398" s="12">
        <f t="shared" si="1103"/>
        <v>0</v>
      </c>
      <c r="R398" s="12">
        <f t="shared" si="1032"/>
        <v>0</v>
      </c>
      <c r="S398" s="12">
        <f t="shared" si="1103"/>
        <v>0</v>
      </c>
      <c r="T398" s="12">
        <f t="shared" si="1103"/>
        <v>0</v>
      </c>
      <c r="U398" s="12">
        <f t="shared" si="1103"/>
        <v>0</v>
      </c>
      <c r="V398" s="12">
        <f t="shared" si="1103"/>
        <v>0</v>
      </c>
      <c r="W398" s="12">
        <f t="shared" si="1103"/>
        <v>0</v>
      </c>
      <c r="X398" s="12">
        <f t="shared" si="1103"/>
        <v>0</v>
      </c>
      <c r="Y398" s="12">
        <f t="shared" si="1103"/>
        <v>0</v>
      </c>
      <c r="Z398" s="12">
        <f t="shared" si="919"/>
        <v>0</v>
      </c>
      <c r="AA398" s="12">
        <f t="shared" si="965"/>
        <v>0</v>
      </c>
      <c r="AB398" s="12">
        <f t="shared" si="966"/>
        <v>0</v>
      </c>
      <c r="AC398" s="12">
        <f t="shared" si="967"/>
        <v>0</v>
      </c>
      <c r="AD398" s="12">
        <f t="shared" si="1103"/>
        <v>0</v>
      </c>
      <c r="AE398" s="12">
        <f t="shared" si="1103"/>
        <v>0</v>
      </c>
      <c r="AF398" s="12">
        <f t="shared" si="1103"/>
        <v>0</v>
      </c>
      <c r="AG398" s="12">
        <f t="shared" si="1103"/>
        <v>0</v>
      </c>
      <c r="AH398" s="12">
        <f t="shared" si="1019"/>
        <v>0</v>
      </c>
      <c r="AI398" s="12">
        <f t="shared" si="1004"/>
        <v>0</v>
      </c>
      <c r="AJ398" s="12">
        <f t="shared" si="1005"/>
        <v>0</v>
      </c>
      <c r="AK398" s="12">
        <f t="shared" si="1035"/>
        <v>0</v>
      </c>
      <c r="AL398" s="12">
        <f t="shared" si="1103"/>
        <v>0</v>
      </c>
      <c r="AM398" s="12">
        <f t="shared" si="1103"/>
        <v>0</v>
      </c>
      <c r="AN398" s="12">
        <f t="shared" si="1103"/>
        <v>0</v>
      </c>
      <c r="AO398" s="12">
        <f t="shared" si="1103"/>
        <v>0</v>
      </c>
      <c r="AP398" s="12">
        <f t="shared" si="1020"/>
        <v>0</v>
      </c>
      <c r="AQ398" s="12">
        <f t="shared" si="1006"/>
        <v>0</v>
      </c>
      <c r="AR398" s="12">
        <f t="shared" si="1007"/>
        <v>0</v>
      </c>
      <c r="AS398" s="12">
        <f t="shared" si="1037"/>
        <v>0</v>
      </c>
      <c r="AT398" s="12">
        <f t="shared" si="1103"/>
        <v>0</v>
      </c>
      <c r="AU398" s="12">
        <f t="shared" si="1103"/>
        <v>0</v>
      </c>
      <c r="AV398" s="12">
        <f t="shared" si="1103"/>
        <v>0</v>
      </c>
      <c r="AW398" s="12">
        <f t="shared" si="1103"/>
        <v>0</v>
      </c>
      <c r="AX398" s="12">
        <f t="shared" si="1021"/>
        <v>0</v>
      </c>
      <c r="AY398" s="12">
        <f t="shared" si="1022"/>
        <v>0</v>
      </c>
      <c r="AZ398" s="12">
        <f t="shared" si="1023"/>
        <v>0</v>
      </c>
      <c r="BA398" s="12">
        <f t="shared" si="1017"/>
        <v>0</v>
      </c>
      <c r="BB398" s="12">
        <f t="shared" si="1088"/>
        <v>0</v>
      </c>
      <c r="BC398" s="29"/>
      <c r="BD398" s="12">
        <v>0</v>
      </c>
      <c r="BE398" s="12">
        <v>0</v>
      </c>
    </row>
    <row r="399" spans="1:57" s="30" customFormat="1" ht="31.5" hidden="1" x14ac:dyDescent="0.25">
      <c r="A399" s="6" t="s">
        <v>32</v>
      </c>
      <c r="B399" s="6"/>
      <c r="C399" s="6"/>
      <c r="D399" s="11"/>
      <c r="E399" s="9">
        <v>857</v>
      </c>
      <c r="F399" s="11" t="s">
        <v>16</v>
      </c>
      <c r="G399" s="11" t="s">
        <v>147</v>
      </c>
      <c r="H399" s="11" t="s">
        <v>216</v>
      </c>
      <c r="I399" s="11" t="s">
        <v>33</v>
      </c>
      <c r="J399" s="12"/>
      <c r="K399" s="12"/>
      <c r="L399" s="12">
        <f t="shared" si="1040"/>
        <v>0</v>
      </c>
      <c r="M399" s="12"/>
      <c r="N399" s="12"/>
      <c r="O399" s="12"/>
      <c r="P399" s="12">
        <f t="shared" ref="P399" si="1104">N399</f>
        <v>0</v>
      </c>
      <c r="Q399" s="12"/>
      <c r="R399" s="12">
        <f t="shared" si="1032"/>
        <v>0</v>
      </c>
      <c r="S399" s="12"/>
      <c r="T399" s="12">
        <f t="shared" ref="T399" si="1105">R399</f>
        <v>0</v>
      </c>
      <c r="U399" s="12"/>
      <c r="V399" s="12"/>
      <c r="W399" s="12"/>
      <c r="X399" s="12">
        <f t="shared" ref="X399" si="1106">V399</f>
        <v>0</v>
      </c>
      <c r="Y399" s="12"/>
      <c r="Z399" s="12">
        <f t="shared" si="919"/>
        <v>0</v>
      </c>
      <c r="AA399" s="12">
        <f t="shared" si="965"/>
        <v>0</v>
      </c>
      <c r="AB399" s="12">
        <f t="shared" si="966"/>
        <v>0</v>
      </c>
      <c r="AC399" s="12">
        <f t="shared" si="967"/>
        <v>0</v>
      </c>
      <c r="AD399" s="12"/>
      <c r="AE399" s="12"/>
      <c r="AF399" s="12">
        <f t="shared" ref="AF399" si="1107">AD399</f>
        <v>0</v>
      </c>
      <c r="AG399" s="12"/>
      <c r="AH399" s="12">
        <f t="shared" si="1019"/>
        <v>0</v>
      </c>
      <c r="AI399" s="12">
        <f t="shared" si="1004"/>
        <v>0</v>
      </c>
      <c r="AJ399" s="12">
        <f t="shared" si="1005"/>
        <v>0</v>
      </c>
      <c r="AK399" s="12">
        <f t="shared" si="1035"/>
        <v>0</v>
      </c>
      <c r="AL399" s="12"/>
      <c r="AM399" s="12"/>
      <c r="AN399" s="12">
        <f t="shared" ref="AN399" si="1108">AL399</f>
        <v>0</v>
      </c>
      <c r="AO399" s="12"/>
      <c r="AP399" s="12">
        <f t="shared" si="1020"/>
        <v>0</v>
      </c>
      <c r="AQ399" s="12">
        <f t="shared" si="1006"/>
        <v>0</v>
      </c>
      <c r="AR399" s="12">
        <f t="shared" si="1007"/>
        <v>0</v>
      </c>
      <c r="AS399" s="12">
        <f t="shared" si="1037"/>
        <v>0</v>
      </c>
      <c r="AT399" s="12"/>
      <c r="AU399" s="12"/>
      <c r="AV399" s="12">
        <f t="shared" ref="AV399" si="1109">AT399</f>
        <v>0</v>
      </c>
      <c r="AW399" s="12"/>
      <c r="AX399" s="12">
        <f t="shared" si="1021"/>
        <v>0</v>
      </c>
      <c r="AY399" s="12">
        <f t="shared" si="1022"/>
        <v>0</v>
      </c>
      <c r="AZ399" s="12">
        <f t="shared" si="1023"/>
        <v>0</v>
      </c>
      <c r="BA399" s="12">
        <f t="shared" si="1017"/>
        <v>0</v>
      </c>
      <c r="BB399" s="12">
        <f t="shared" si="1088"/>
        <v>0</v>
      </c>
      <c r="BC399" s="29"/>
      <c r="BD399" s="12">
        <v>0</v>
      </c>
      <c r="BE399" s="12">
        <v>0</v>
      </c>
    </row>
    <row r="400" spans="1:57" ht="63" x14ac:dyDescent="0.25">
      <c r="A400" s="31" t="s">
        <v>218</v>
      </c>
      <c r="B400" s="6"/>
      <c r="C400" s="6"/>
      <c r="D400" s="6"/>
      <c r="E400" s="9">
        <v>857</v>
      </c>
      <c r="F400" s="11" t="s">
        <v>16</v>
      </c>
      <c r="G400" s="11" t="s">
        <v>147</v>
      </c>
      <c r="H400" s="11" t="s">
        <v>219</v>
      </c>
      <c r="I400" s="11"/>
      <c r="J400" s="12">
        <f t="shared" ref="J400" si="1110">J401+J403</f>
        <v>479000</v>
      </c>
      <c r="K400" s="12">
        <f t="shared" ref="K400:N400" si="1111">K401+K403</f>
        <v>0</v>
      </c>
      <c r="L400" s="12">
        <f t="shared" si="1111"/>
        <v>479000</v>
      </c>
      <c r="M400" s="12">
        <f t="shared" si="1111"/>
        <v>0</v>
      </c>
      <c r="N400" s="12">
        <f t="shared" si="1111"/>
        <v>0</v>
      </c>
      <c r="O400" s="12">
        <f t="shared" ref="O400:V400" si="1112">O401+O403</f>
        <v>0</v>
      </c>
      <c r="P400" s="12">
        <f t="shared" si="1112"/>
        <v>0</v>
      </c>
      <c r="Q400" s="12">
        <f t="shared" si="1112"/>
        <v>0</v>
      </c>
      <c r="R400" s="12">
        <f t="shared" si="1032"/>
        <v>479000</v>
      </c>
      <c r="S400" s="12">
        <f t="shared" si="1112"/>
        <v>0</v>
      </c>
      <c r="T400" s="12">
        <f t="shared" si="1112"/>
        <v>479000</v>
      </c>
      <c r="U400" s="12">
        <f t="shared" si="1112"/>
        <v>0</v>
      </c>
      <c r="V400" s="12">
        <f t="shared" si="1112"/>
        <v>0</v>
      </c>
      <c r="W400" s="12">
        <f t="shared" ref="W400:Y400" si="1113">W401+W403</f>
        <v>0</v>
      </c>
      <c r="X400" s="12">
        <f t="shared" si="1113"/>
        <v>0</v>
      </c>
      <c r="Y400" s="12">
        <f t="shared" si="1113"/>
        <v>0</v>
      </c>
      <c r="Z400" s="12">
        <f t="shared" si="919"/>
        <v>479000</v>
      </c>
      <c r="AA400" s="12">
        <f t="shared" si="965"/>
        <v>0</v>
      </c>
      <c r="AB400" s="12">
        <f t="shared" si="966"/>
        <v>479000</v>
      </c>
      <c r="AC400" s="12">
        <f t="shared" si="967"/>
        <v>0</v>
      </c>
      <c r="AD400" s="12">
        <f t="shared" ref="AD400:AG400" si="1114">AD401+AD403</f>
        <v>0</v>
      </c>
      <c r="AE400" s="12">
        <f t="shared" si="1114"/>
        <v>0</v>
      </c>
      <c r="AF400" s="12">
        <f t="shared" si="1114"/>
        <v>0</v>
      </c>
      <c r="AG400" s="12">
        <f t="shared" si="1114"/>
        <v>0</v>
      </c>
      <c r="AH400" s="12">
        <f t="shared" si="1019"/>
        <v>479000</v>
      </c>
      <c r="AI400" s="12">
        <f t="shared" si="1004"/>
        <v>0</v>
      </c>
      <c r="AJ400" s="12">
        <f t="shared" si="1005"/>
        <v>479000</v>
      </c>
      <c r="AK400" s="12">
        <f t="shared" si="1035"/>
        <v>0</v>
      </c>
      <c r="AL400" s="12">
        <f t="shared" ref="AL400:AO400" si="1115">AL401+AL403</f>
        <v>0</v>
      </c>
      <c r="AM400" s="12">
        <f t="shared" si="1115"/>
        <v>0</v>
      </c>
      <c r="AN400" s="12">
        <f t="shared" si="1115"/>
        <v>0</v>
      </c>
      <c r="AO400" s="12">
        <f t="shared" si="1115"/>
        <v>0</v>
      </c>
      <c r="AP400" s="12">
        <f t="shared" si="1020"/>
        <v>479000</v>
      </c>
      <c r="AQ400" s="12">
        <f t="shared" si="1006"/>
        <v>0</v>
      </c>
      <c r="AR400" s="12">
        <f t="shared" si="1007"/>
        <v>479000</v>
      </c>
      <c r="AS400" s="12">
        <f t="shared" si="1037"/>
        <v>0</v>
      </c>
      <c r="AT400" s="12">
        <f t="shared" ref="AT400:AW400" si="1116">AT401+AT403</f>
        <v>4034</v>
      </c>
      <c r="AU400" s="12">
        <f t="shared" si="1116"/>
        <v>0</v>
      </c>
      <c r="AV400" s="12">
        <f t="shared" si="1116"/>
        <v>4034</v>
      </c>
      <c r="AW400" s="12">
        <f t="shared" si="1116"/>
        <v>0</v>
      </c>
      <c r="AX400" s="12">
        <f t="shared" si="1021"/>
        <v>483034</v>
      </c>
      <c r="AY400" s="12">
        <f t="shared" si="1022"/>
        <v>0</v>
      </c>
      <c r="AZ400" s="12">
        <f t="shared" si="1023"/>
        <v>483034</v>
      </c>
      <c r="BA400" s="12">
        <f t="shared" si="1017"/>
        <v>0</v>
      </c>
      <c r="BB400" s="12">
        <f t="shared" si="1088"/>
        <v>0</v>
      </c>
      <c r="BC400" s="29"/>
      <c r="BD400" s="12">
        <v>0</v>
      </c>
      <c r="BE400" s="12">
        <v>0</v>
      </c>
    </row>
    <row r="401" spans="1:57" ht="98.25" customHeight="1" x14ac:dyDescent="0.25">
      <c r="A401" s="4" t="s">
        <v>21</v>
      </c>
      <c r="B401" s="6"/>
      <c r="C401" s="6"/>
      <c r="D401" s="6"/>
      <c r="E401" s="9">
        <v>857</v>
      </c>
      <c r="F401" s="11" t="s">
        <v>22</v>
      </c>
      <c r="G401" s="11" t="s">
        <v>147</v>
      </c>
      <c r="H401" s="11" t="s">
        <v>219</v>
      </c>
      <c r="I401" s="11" t="s">
        <v>23</v>
      </c>
      <c r="J401" s="12">
        <f t="shared" ref="J401:AW401" si="1117">J402</f>
        <v>479000</v>
      </c>
      <c r="K401" s="12">
        <f t="shared" si="1117"/>
        <v>0</v>
      </c>
      <c r="L401" s="12">
        <f t="shared" si="1117"/>
        <v>479000</v>
      </c>
      <c r="M401" s="12">
        <f t="shared" si="1117"/>
        <v>0</v>
      </c>
      <c r="N401" s="12">
        <f t="shared" si="1117"/>
        <v>0</v>
      </c>
      <c r="O401" s="12">
        <f t="shared" si="1117"/>
        <v>0</v>
      </c>
      <c r="P401" s="12">
        <f t="shared" si="1117"/>
        <v>0</v>
      </c>
      <c r="Q401" s="12">
        <f t="shared" si="1117"/>
        <v>0</v>
      </c>
      <c r="R401" s="12">
        <f t="shared" si="1032"/>
        <v>479000</v>
      </c>
      <c r="S401" s="12">
        <f t="shared" si="1117"/>
        <v>0</v>
      </c>
      <c r="T401" s="12">
        <f t="shared" si="1117"/>
        <v>479000</v>
      </c>
      <c r="U401" s="12">
        <f t="shared" si="1117"/>
        <v>0</v>
      </c>
      <c r="V401" s="12">
        <f t="shared" si="1117"/>
        <v>0</v>
      </c>
      <c r="W401" s="12">
        <f t="shared" si="1117"/>
        <v>0</v>
      </c>
      <c r="X401" s="12">
        <f t="shared" si="1117"/>
        <v>0</v>
      </c>
      <c r="Y401" s="12">
        <f t="shared" si="1117"/>
        <v>0</v>
      </c>
      <c r="Z401" s="12">
        <f t="shared" si="919"/>
        <v>479000</v>
      </c>
      <c r="AA401" s="12">
        <f t="shared" si="965"/>
        <v>0</v>
      </c>
      <c r="AB401" s="12">
        <f t="shared" si="966"/>
        <v>479000</v>
      </c>
      <c r="AC401" s="12">
        <f t="shared" si="967"/>
        <v>0</v>
      </c>
      <c r="AD401" s="12">
        <f t="shared" si="1117"/>
        <v>0</v>
      </c>
      <c r="AE401" s="12">
        <f t="shared" si="1117"/>
        <v>0</v>
      </c>
      <c r="AF401" s="12">
        <f t="shared" si="1117"/>
        <v>0</v>
      </c>
      <c r="AG401" s="12">
        <f t="shared" si="1117"/>
        <v>0</v>
      </c>
      <c r="AH401" s="12">
        <f t="shared" si="1019"/>
        <v>479000</v>
      </c>
      <c r="AI401" s="12">
        <f t="shared" si="1004"/>
        <v>0</v>
      </c>
      <c r="AJ401" s="12">
        <f t="shared" si="1005"/>
        <v>479000</v>
      </c>
      <c r="AK401" s="12">
        <f t="shared" si="1035"/>
        <v>0</v>
      </c>
      <c r="AL401" s="12">
        <f t="shared" si="1117"/>
        <v>0</v>
      </c>
      <c r="AM401" s="12">
        <f t="shared" si="1117"/>
        <v>0</v>
      </c>
      <c r="AN401" s="12">
        <f t="shared" si="1117"/>
        <v>0</v>
      </c>
      <c r="AO401" s="12">
        <f t="shared" si="1117"/>
        <v>0</v>
      </c>
      <c r="AP401" s="12">
        <f t="shared" si="1020"/>
        <v>479000</v>
      </c>
      <c r="AQ401" s="12">
        <f t="shared" si="1006"/>
        <v>0</v>
      </c>
      <c r="AR401" s="12">
        <f t="shared" si="1007"/>
        <v>479000</v>
      </c>
      <c r="AS401" s="12">
        <f t="shared" si="1037"/>
        <v>0</v>
      </c>
      <c r="AT401" s="12">
        <f t="shared" si="1117"/>
        <v>4034</v>
      </c>
      <c r="AU401" s="12">
        <f t="shared" si="1117"/>
        <v>0</v>
      </c>
      <c r="AV401" s="12">
        <f t="shared" si="1117"/>
        <v>4034</v>
      </c>
      <c r="AW401" s="12">
        <f t="shared" si="1117"/>
        <v>0</v>
      </c>
      <c r="AX401" s="12">
        <f t="shared" si="1021"/>
        <v>483034</v>
      </c>
      <c r="AY401" s="12">
        <f t="shared" si="1022"/>
        <v>0</v>
      </c>
      <c r="AZ401" s="12">
        <f t="shared" si="1023"/>
        <v>483034</v>
      </c>
      <c r="BA401" s="12">
        <f t="shared" si="1017"/>
        <v>0</v>
      </c>
      <c r="BB401" s="12">
        <f t="shared" si="1088"/>
        <v>0</v>
      </c>
      <c r="BC401" s="29"/>
      <c r="BD401" s="12">
        <v>0</v>
      </c>
      <c r="BE401" s="12">
        <v>0</v>
      </c>
    </row>
    <row r="402" spans="1:57" ht="47.25" x14ac:dyDescent="0.25">
      <c r="A402" s="4" t="s">
        <v>13</v>
      </c>
      <c r="B402" s="4"/>
      <c r="C402" s="4"/>
      <c r="D402" s="4"/>
      <c r="E402" s="9">
        <v>857</v>
      </c>
      <c r="F402" s="11" t="s">
        <v>16</v>
      </c>
      <c r="G402" s="11" t="s">
        <v>147</v>
      </c>
      <c r="H402" s="11" t="s">
        <v>219</v>
      </c>
      <c r="I402" s="11" t="s">
        <v>24</v>
      </c>
      <c r="J402" s="12">
        <v>479000</v>
      </c>
      <c r="K402" s="12"/>
      <c r="L402" s="12">
        <f t="shared" si="1040"/>
        <v>479000</v>
      </c>
      <c r="M402" s="12"/>
      <c r="N402" s="12"/>
      <c r="O402" s="12"/>
      <c r="P402" s="12">
        <f t="shared" ref="P402:P404" si="1118">N402</f>
        <v>0</v>
      </c>
      <c r="Q402" s="12"/>
      <c r="R402" s="12">
        <f t="shared" si="1032"/>
        <v>479000</v>
      </c>
      <c r="S402" s="12"/>
      <c r="T402" s="12">
        <f t="shared" ref="T402:T404" si="1119">R402</f>
        <v>479000</v>
      </c>
      <c r="U402" s="12"/>
      <c r="V402" s="12"/>
      <c r="W402" s="12"/>
      <c r="X402" s="12">
        <f t="shared" ref="X402:X404" si="1120">V402</f>
        <v>0</v>
      </c>
      <c r="Y402" s="12"/>
      <c r="Z402" s="12">
        <f t="shared" ref="Z402:Z406" si="1121">R402+V402</f>
        <v>479000</v>
      </c>
      <c r="AA402" s="12">
        <f t="shared" si="965"/>
        <v>0</v>
      </c>
      <c r="AB402" s="12">
        <f t="shared" si="966"/>
        <v>479000</v>
      </c>
      <c r="AC402" s="12">
        <f t="shared" si="967"/>
        <v>0</v>
      </c>
      <c r="AD402" s="12"/>
      <c r="AE402" s="12"/>
      <c r="AF402" s="12">
        <f t="shared" ref="AF402:AF404" si="1122">AD402</f>
        <v>0</v>
      </c>
      <c r="AG402" s="12"/>
      <c r="AH402" s="12">
        <f t="shared" si="1019"/>
        <v>479000</v>
      </c>
      <c r="AI402" s="12">
        <f t="shared" si="1004"/>
        <v>0</v>
      </c>
      <c r="AJ402" s="12">
        <f t="shared" si="1005"/>
        <v>479000</v>
      </c>
      <c r="AK402" s="12">
        <f t="shared" si="1035"/>
        <v>0</v>
      </c>
      <c r="AL402" s="12"/>
      <c r="AM402" s="12"/>
      <c r="AN402" s="12">
        <f t="shared" ref="AN402:AN404" si="1123">AL402</f>
        <v>0</v>
      </c>
      <c r="AO402" s="12"/>
      <c r="AP402" s="12">
        <f t="shared" si="1020"/>
        <v>479000</v>
      </c>
      <c r="AQ402" s="12">
        <f t="shared" si="1006"/>
        <v>0</v>
      </c>
      <c r="AR402" s="12">
        <f t="shared" si="1007"/>
        <v>479000</v>
      </c>
      <c r="AS402" s="12">
        <f t="shared" si="1037"/>
        <v>0</v>
      </c>
      <c r="AT402" s="12">
        <v>4034</v>
      </c>
      <c r="AU402" s="12"/>
      <c r="AV402" s="12">
        <f t="shared" ref="AV402:AV404" si="1124">AT402</f>
        <v>4034</v>
      </c>
      <c r="AW402" s="12"/>
      <c r="AX402" s="12">
        <f t="shared" si="1021"/>
        <v>483034</v>
      </c>
      <c r="AY402" s="12">
        <f t="shared" si="1022"/>
        <v>0</v>
      </c>
      <c r="AZ402" s="12">
        <f t="shared" si="1023"/>
        <v>483034</v>
      </c>
      <c r="BA402" s="12">
        <f t="shared" si="1017"/>
        <v>0</v>
      </c>
      <c r="BB402" s="12">
        <f t="shared" si="1088"/>
        <v>0</v>
      </c>
      <c r="BC402" s="29"/>
      <c r="BD402" s="12">
        <v>0</v>
      </c>
      <c r="BE402" s="12">
        <v>0</v>
      </c>
    </row>
    <row r="403" spans="1:57" hidden="1" x14ac:dyDescent="0.25">
      <c r="A403" s="6" t="s">
        <v>30</v>
      </c>
      <c r="B403" s="6"/>
      <c r="C403" s="6"/>
      <c r="D403" s="11"/>
      <c r="E403" s="9">
        <v>857</v>
      </c>
      <c r="F403" s="11" t="s">
        <v>16</v>
      </c>
      <c r="G403" s="11" t="s">
        <v>147</v>
      </c>
      <c r="H403" s="11" t="s">
        <v>219</v>
      </c>
      <c r="I403" s="11" t="s">
        <v>31</v>
      </c>
      <c r="J403" s="12">
        <f t="shared" ref="J403:AT403" si="1125">J404</f>
        <v>0</v>
      </c>
      <c r="K403" s="12"/>
      <c r="L403" s="12">
        <f t="shared" si="1040"/>
        <v>0</v>
      </c>
      <c r="M403" s="12"/>
      <c r="N403" s="12">
        <f t="shared" si="1125"/>
        <v>0</v>
      </c>
      <c r="O403" s="12"/>
      <c r="P403" s="12">
        <f t="shared" si="1118"/>
        <v>0</v>
      </c>
      <c r="Q403" s="12"/>
      <c r="R403" s="12">
        <f t="shared" si="1032"/>
        <v>0</v>
      </c>
      <c r="S403" s="12"/>
      <c r="T403" s="12">
        <f t="shared" si="1119"/>
        <v>0</v>
      </c>
      <c r="U403" s="12"/>
      <c r="V403" s="12">
        <f t="shared" si="1125"/>
        <v>0</v>
      </c>
      <c r="W403" s="12"/>
      <c r="X403" s="12">
        <f t="shared" si="1120"/>
        <v>0</v>
      </c>
      <c r="Y403" s="12"/>
      <c r="Z403" s="12">
        <f t="shared" si="1121"/>
        <v>0</v>
      </c>
      <c r="AA403" s="12">
        <f t="shared" si="965"/>
        <v>0</v>
      </c>
      <c r="AB403" s="12">
        <f t="shared" si="966"/>
        <v>0</v>
      </c>
      <c r="AC403" s="12">
        <f t="shared" si="967"/>
        <v>0</v>
      </c>
      <c r="AD403" s="12">
        <f t="shared" si="1125"/>
        <v>0</v>
      </c>
      <c r="AE403" s="12"/>
      <c r="AF403" s="12">
        <f t="shared" si="1122"/>
        <v>0</v>
      </c>
      <c r="AG403" s="12"/>
      <c r="AH403" s="12">
        <f t="shared" si="1019"/>
        <v>0</v>
      </c>
      <c r="AI403" s="12">
        <f t="shared" si="1004"/>
        <v>0</v>
      </c>
      <c r="AJ403" s="12">
        <f t="shared" si="1005"/>
        <v>0</v>
      </c>
      <c r="AK403" s="12">
        <f t="shared" si="1035"/>
        <v>0</v>
      </c>
      <c r="AL403" s="12">
        <f t="shared" si="1125"/>
        <v>0</v>
      </c>
      <c r="AM403" s="12"/>
      <c r="AN403" s="12">
        <f t="shared" si="1123"/>
        <v>0</v>
      </c>
      <c r="AO403" s="12"/>
      <c r="AP403" s="12">
        <f t="shared" si="1020"/>
        <v>0</v>
      </c>
      <c r="AQ403" s="12">
        <f t="shared" si="1006"/>
        <v>0</v>
      </c>
      <c r="AR403" s="12">
        <f t="shared" si="1007"/>
        <v>0</v>
      </c>
      <c r="AS403" s="12">
        <f t="shared" si="1037"/>
        <v>0</v>
      </c>
      <c r="AT403" s="12">
        <f t="shared" si="1125"/>
        <v>0</v>
      </c>
      <c r="AU403" s="12"/>
      <c r="AV403" s="12">
        <f t="shared" si="1124"/>
        <v>0</v>
      </c>
      <c r="AW403" s="12"/>
      <c r="AX403" s="12">
        <f t="shared" si="1021"/>
        <v>0</v>
      </c>
      <c r="AY403" s="12">
        <f t="shared" si="1022"/>
        <v>0</v>
      </c>
      <c r="AZ403" s="12">
        <f t="shared" si="1023"/>
        <v>0</v>
      </c>
      <c r="BA403" s="12">
        <f t="shared" si="1017"/>
        <v>0</v>
      </c>
      <c r="BB403" s="12">
        <f t="shared" si="1088"/>
        <v>0</v>
      </c>
      <c r="BC403" s="29"/>
      <c r="BD403" s="12">
        <v>0</v>
      </c>
      <c r="BE403" s="12">
        <v>0</v>
      </c>
    </row>
    <row r="404" spans="1:57" ht="31.5" hidden="1" x14ac:dyDescent="0.25">
      <c r="A404" s="6" t="s">
        <v>32</v>
      </c>
      <c r="B404" s="6"/>
      <c r="C404" s="6"/>
      <c r="D404" s="11"/>
      <c r="E404" s="9">
        <v>857</v>
      </c>
      <c r="F404" s="11" t="s">
        <v>16</v>
      </c>
      <c r="G404" s="11" t="s">
        <v>147</v>
      </c>
      <c r="H404" s="11" t="s">
        <v>219</v>
      </c>
      <c r="I404" s="11" t="s">
        <v>33</v>
      </c>
      <c r="J404" s="12"/>
      <c r="K404" s="12"/>
      <c r="L404" s="12">
        <f t="shared" si="1040"/>
        <v>0</v>
      </c>
      <c r="M404" s="12"/>
      <c r="N404" s="12"/>
      <c r="O404" s="12"/>
      <c r="P404" s="12">
        <f t="shared" si="1118"/>
        <v>0</v>
      </c>
      <c r="Q404" s="12"/>
      <c r="R404" s="12">
        <f t="shared" si="1032"/>
        <v>0</v>
      </c>
      <c r="S404" s="12"/>
      <c r="T404" s="12">
        <f t="shared" si="1119"/>
        <v>0</v>
      </c>
      <c r="U404" s="12"/>
      <c r="V404" s="12"/>
      <c r="W404" s="12"/>
      <c r="X404" s="12">
        <f t="shared" si="1120"/>
        <v>0</v>
      </c>
      <c r="Y404" s="12"/>
      <c r="Z404" s="12">
        <f t="shared" si="1121"/>
        <v>0</v>
      </c>
      <c r="AA404" s="12">
        <f t="shared" si="965"/>
        <v>0</v>
      </c>
      <c r="AB404" s="12">
        <f t="shared" si="966"/>
        <v>0</v>
      </c>
      <c r="AC404" s="12">
        <f t="shared" si="967"/>
        <v>0</v>
      </c>
      <c r="AD404" s="12"/>
      <c r="AE404" s="12"/>
      <c r="AF404" s="12">
        <f t="shared" si="1122"/>
        <v>0</v>
      </c>
      <c r="AG404" s="12"/>
      <c r="AH404" s="12">
        <f t="shared" si="1019"/>
        <v>0</v>
      </c>
      <c r="AI404" s="12">
        <f t="shared" si="1004"/>
        <v>0</v>
      </c>
      <c r="AJ404" s="12">
        <f t="shared" si="1005"/>
        <v>0</v>
      </c>
      <c r="AK404" s="12">
        <f t="shared" si="1035"/>
        <v>0</v>
      </c>
      <c r="AL404" s="12"/>
      <c r="AM404" s="12"/>
      <c r="AN404" s="12">
        <f t="shared" si="1123"/>
        <v>0</v>
      </c>
      <c r="AO404" s="12"/>
      <c r="AP404" s="12">
        <f t="shared" si="1020"/>
        <v>0</v>
      </c>
      <c r="AQ404" s="12">
        <f t="shared" si="1006"/>
        <v>0</v>
      </c>
      <c r="AR404" s="12">
        <f t="shared" si="1007"/>
        <v>0</v>
      </c>
      <c r="AS404" s="12">
        <f t="shared" si="1037"/>
        <v>0</v>
      </c>
      <c r="AT404" s="12"/>
      <c r="AU404" s="12"/>
      <c r="AV404" s="12">
        <f t="shared" si="1124"/>
        <v>0</v>
      </c>
      <c r="AW404" s="12"/>
      <c r="AX404" s="12">
        <f t="shared" si="1021"/>
        <v>0</v>
      </c>
      <c r="AY404" s="12">
        <f t="shared" si="1022"/>
        <v>0</v>
      </c>
      <c r="AZ404" s="12">
        <f t="shared" si="1023"/>
        <v>0</v>
      </c>
      <c r="BA404" s="12">
        <f t="shared" si="1017"/>
        <v>0</v>
      </c>
      <c r="BB404" s="12">
        <f t="shared" si="1088"/>
        <v>0</v>
      </c>
      <c r="BC404" s="29"/>
      <c r="BD404" s="12">
        <v>0</v>
      </c>
      <c r="BE404" s="12">
        <v>0</v>
      </c>
    </row>
    <row r="405" spans="1:57" ht="110.25" hidden="1" x14ac:dyDescent="0.25">
      <c r="A405" s="31" t="s">
        <v>220</v>
      </c>
      <c r="B405" s="6"/>
      <c r="C405" s="6"/>
      <c r="D405" s="11" t="s">
        <v>16</v>
      </c>
      <c r="E405" s="9">
        <v>857</v>
      </c>
      <c r="F405" s="11" t="s">
        <v>22</v>
      </c>
      <c r="G405" s="11" t="s">
        <v>147</v>
      </c>
      <c r="H405" s="11" t="s">
        <v>221</v>
      </c>
      <c r="I405" s="11"/>
      <c r="J405" s="12">
        <f t="shared" ref="J405:AW406" si="1126">J406</f>
        <v>18000</v>
      </c>
      <c r="K405" s="12">
        <f t="shared" si="1126"/>
        <v>0</v>
      </c>
      <c r="L405" s="12">
        <f t="shared" si="1126"/>
        <v>0</v>
      </c>
      <c r="M405" s="12">
        <f t="shared" si="1126"/>
        <v>18000</v>
      </c>
      <c r="N405" s="12">
        <f t="shared" si="1126"/>
        <v>0</v>
      </c>
      <c r="O405" s="12">
        <f t="shared" si="1126"/>
        <v>0</v>
      </c>
      <c r="P405" s="12">
        <f t="shared" si="1126"/>
        <v>0</v>
      </c>
      <c r="Q405" s="12">
        <f t="shared" si="1126"/>
        <v>0</v>
      </c>
      <c r="R405" s="12">
        <f t="shared" si="1032"/>
        <v>18000</v>
      </c>
      <c r="S405" s="12">
        <f t="shared" si="1126"/>
        <v>0</v>
      </c>
      <c r="T405" s="12">
        <f t="shared" si="1126"/>
        <v>0</v>
      </c>
      <c r="U405" s="12">
        <f t="shared" si="1126"/>
        <v>18000</v>
      </c>
      <c r="V405" s="12">
        <f t="shared" si="1126"/>
        <v>0</v>
      </c>
      <c r="W405" s="12">
        <f t="shared" si="1126"/>
        <v>0</v>
      </c>
      <c r="X405" s="12">
        <f t="shared" si="1126"/>
        <v>0</v>
      </c>
      <c r="Y405" s="12">
        <f t="shared" si="1126"/>
        <v>0</v>
      </c>
      <c r="Z405" s="12">
        <f t="shared" si="1121"/>
        <v>18000</v>
      </c>
      <c r="AA405" s="12">
        <f t="shared" si="965"/>
        <v>0</v>
      </c>
      <c r="AB405" s="12">
        <f t="shared" si="966"/>
        <v>0</v>
      </c>
      <c r="AC405" s="12">
        <f t="shared" si="967"/>
        <v>18000</v>
      </c>
      <c r="AD405" s="12">
        <f t="shared" si="1126"/>
        <v>0</v>
      </c>
      <c r="AE405" s="12">
        <f t="shared" si="1126"/>
        <v>0</v>
      </c>
      <c r="AF405" s="12">
        <f t="shared" si="1126"/>
        <v>0</v>
      </c>
      <c r="AG405" s="12">
        <f t="shared" si="1126"/>
        <v>0</v>
      </c>
      <c r="AH405" s="12">
        <f t="shared" si="1019"/>
        <v>18000</v>
      </c>
      <c r="AI405" s="12">
        <f t="shared" si="1004"/>
        <v>0</v>
      </c>
      <c r="AJ405" s="12">
        <f t="shared" si="1005"/>
        <v>0</v>
      </c>
      <c r="AK405" s="12">
        <f t="shared" si="1035"/>
        <v>18000</v>
      </c>
      <c r="AL405" s="12">
        <f t="shared" si="1126"/>
        <v>0</v>
      </c>
      <c r="AM405" s="12">
        <f t="shared" si="1126"/>
        <v>0</v>
      </c>
      <c r="AN405" s="12">
        <f t="shared" si="1126"/>
        <v>0</v>
      </c>
      <c r="AO405" s="12">
        <f t="shared" si="1126"/>
        <v>0</v>
      </c>
      <c r="AP405" s="12">
        <f t="shared" si="1020"/>
        <v>18000</v>
      </c>
      <c r="AQ405" s="12">
        <f t="shared" si="1006"/>
        <v>0</v>
      </c>
      <c r="AR405" s="12">
        <f t="shared" si="1007"/>
        <v>0</v>
      </c>
      <c r="AS405" s="12">
        <f t="shared" si="1037"/>
        <v>18000</v>
      </c>
      <c r="AT405" s="12">
        <f t="shared" si="1126"/>
        <v>0</v>
      </c>
      <c r="AU405" s="12">
        <f t="shared" si="1126"/>
        <v>0</v>
      </c>
      <c r="AV405" s="12">
        <f t="shared" si="1126"/>
        <v>0</v>
      </c>
      <c r="AW405" s="12">
        <f t="shared" si="1126"/>
        <v>0</v>
      </c>
      <c r="AX405" s="12">
        <f t="shared" si="1021"/>
        <v>18000</v>
      </c>
      <c r="AY405" s="12">
        <f t="shared" si="1022"/>
        <v>0</v>
      </c>
      <c r="AZ405" s="12">
        <f t="shared" si="1023"/>
        <v>0</v>
      </c>
      <c r="BA405" s="12">
        <f t="shared" si="1017"/>
        <v>18000</v>
      </c>
      <c r="BB405" s="12">
        <f t="shared" si="1088"/>
        <v>0</v>
      </c>
      <c r="BC405" s="29"/>
      <c r="BD405" s="12">
        <v>0</v>
      </c>
      <c r="BE405" s="12">
        <v>0</v>
      </c>
    </row>
    <row r="406" spans="1:57" ht="47.25" hidden="1" x14ac:dyDescent="0.25">
      <c r="A406" s="6" t="s">
        <v>27</v>
      </c>
      <c r="B406" s="4"/>
      <c r="C406" s="4"/>
      <c r="D406" s="11" t="s">
        <v>16</v>
      </c>
      <c r="E406" s="9">
        <v>857</v>
      </c>
      <c r="F406" s="11" t="s">
        <v>16</v>
      </c>
      <c r="G406" s="11" t="s">
        <v>147</v>
      </c>
      <c r="H406" s="11" t="s">
        <v>221</v>
      </c>
      <c r="I406" s="11" t="s">
        <v>28</v>
      </c>
      <c r="J406" s="12">
        <f t="shared" si="1126"/>
        <v>18000</v>
      </c>
      <c r="K406" s="12">
        <f t="shared" si="1126"/>
        <v>0</v>
      </c>
      <c r="L406" s="12">
        <f t="shared" si="1126"/>
        <v>0</v>
      </c>
      <c r="M406" s="12">
        <f t="shared" si="1126"/>
        <v>18000</v>
      </c>
      <c r="N406" s="12">
        <f t="shared" si="1126"/>
        <v>0</v>
      </c>
      <c r="O406" s="12">
        <f t="shared" si="1126"/>
        <v>0</v>
      </c>
      <c r="P406" s="12">
        <f t="shared" si="1126"/>
        <v>0</v>
      </c>
      <c r="Q406" s="12">
        <f t="shared" si="1126"/>
        <v>0</v>
      </c>
      <c r="R406" s="12">
        <f t="shared" si="1032"/>
        <v>18000</v>
      </c>
      <c r="S406" s="12">
        <f t="shared" si="1126"/>
        <v>0</v>
      </c>
      <c r="T406" s="12">
        <f t="shared" si="1126"/>
        <v>0</v>
      </c>
      <c r="U406" s="12">
        <f t="shared" si="1126"/>
        <v>18000</v>
      </c>
      <c r="V406" s="12">
        <f t="shared" si="1126"/>
        <v>0</v>
      </c>
      <c r="W406" s="12">
        <f t="shared" si="1126"/>
        <v>0</v>
      </c>
      <c r="X406" s="12">
        <f t="shared" si="1126"/>
        <v>0</v>
      </c>
      <c r="Y406" s="12">
        <f t="shared" si="1126"/>
        <v>0</v>
      </c>
      <c r="Z406" s="12">
        <f t="shared" si="1121"/>
        <v>18000</v>
      </c>
      <c r="AA406" s="12">
        <f t="shared" si="965"/>
        <v>0</v>
      </c>
      <c r="AB406" s="12">
        <f t="shared" si="966"/>
        <v>0</v>
      </c>
      <c r="AC406" s="12">
        <f t="shared" si="967"/>
        <v>18000</v>
      </c>
      <c r="AD406" s="12">
        <f t="shared" si="1126"/>
        <v>0</v>
      </c>
      <c r="AE406" s="12">
        <f t="shared" si="1126"/>
        <v>0</v>
      </c>
      <c r="AF406" s="12">
        <f t="shared" si="1126"/>
        <v>0</v>
      </c>
      <c r="AG406" s="12">
        <f t="shared" si="1126"/>
        <v>0</v>
      </c>
      <c r="AH406" s="12">
        <f t="shared" si="1019"/>
        <v>18000</v>
      </c>
      <c r="AI406" s="12">
        <f t="shared" si="1004"/>
        <v>0</v>
      </c>
      <c r="AJ406" s="12">
        <f t="shared" si="1005"/>
        <v>0</v>
      </c>
      <c r="AK406" s="12">
        <f t="shared" si="1035"/>
        <v>18000</v>
      </c>
      <c r="AL406" s="12">
        <f t="shared" si="1126"/>
        <v>0</v>
      </c>
      <c r="AM406" s="12">
        <f t="shared" si="1126"/>
        <v>0</v>
      </c>
      <c r="AN406" s="12">
        <f t="shared" si="1126"/>
        <v>0</v>
      </c>
      <c r="AO406" s="12">
        <f t="shared" si="1126"/>
        <v>0</v>
      </c>
      <c r="AP406" s="12">
        <f t="shared" si="1020"/>
        <v>18000</v>
      </c>
      <c r="AQ406" s="12">
        <f t="shared" si="1006"/>
        <v>0</v>
      </c>
      <c r="AR406" s="12">
        <f t="shared" si="1007"/>
        <v>0</v>
      </c>
      <c r="AS406" s="12">
        <f t="shared" si="1037"/>
        <v>18000</v>
      </c>
      <c r="AT406" s="12">
        <f t="shared" si="1126"/>
        <v>0</v>
      </c>
      <c r="AU406" s="12">
        <f t="shared" si="1126"/>
        <v>0</v>
      </c>
      <c r="AV406" s="12">
        <f t="shared" si="1126"/>
        <v>0</v>
      </c>
      <c r="AW406" s="12">
        <f t="shared" si="1126"/>
        <v>0</v>
      </c>
      <c r="AX406" s="12">
        <f t="shared" si="1021"/>
        <v>18000</v>
      </c>
      <c r="AY406" s="12">
        <f t="shared" si="1022"/>
        <v>0</v>
      </c>
      <c r="AZ406" s="12">
        <f t="shared" si="1023"/>
        <v>0</v>
      </c>
      <c r="BA406" s="12">
        <f t="shared" si="1017"/>
        <v>18000</v>
      </c>
      <c r="BB406" s="12">
        <f t="shared" si="1088"/>
        <v>0</v>
      </c>
      <c r="BC406" s="29"/>
      <c r="BD406" s="12">
        <v>0</v>
      </c>
      <c r="BE406" s="12">
        <v>0</v>
      </c>
    </row>
    <row r="407" spans="1:57" ht="47.25" hidden="1" x14ac:dyDescent="0.25">
      <c r="A407" s="6" t="s">
        <v>14</v>
      </c>
      <c r="B407" s="6"/>
      <c r="C407" s="6"/>
      <c r="D407" s="11" t="s">
        <v>16</v>
      </c>
      <c r="E407" s="9">
        <v>857</v>
      </c>
      <c r="F407" s="11" t="s">
        <v>16</v>
      </c>
      <c r="G407" s="11" t="s">
        <v>147</v>
      </c>
      <c r="H407" s="11" t="s">
        <v>221</v>
      </c>
      <c r="I407" s="11" t="s">
        <v>29</v>
      </c>
      <c r="J407" s="12">
        <v>18000</v>
      </c>
      <c r="K407" s="12"/>
      <c r="L407" s="12"/>
      <c r="M407" s="12">
        <f>J407</f>
        <v>18000</v>
      </c>
      <c r="N407" s="12"/>
      <c r="O407" s="12"/>
      <c r="P407" s="12"/>
      <c r="Q407" s="12">
        <f>N407</f>
        <v>0</v>
      </c>
      <c r="R407" s="12">
        <f>J407+N407</f>
        <v>18000</v>
      </c>
      <c r="S407" s="12"/>
      <c r="T407" s="12"/>
      <c r="U407" s="12">
        <f>R407</f>
        <v>18000</v>
      </c>
      <c r="V407" s="12"/>
      <c r="W407" s="12"/>
      <c r="X407" s="12"/>
      <c r="Y407" s="12">
        <f>V407</f>
        <v>0</v>
      </c>
      <c r="Z407" s="12">
        <f>R407+V407</f>
        <v>18000</v>
      </c>
      <c r="AA407" s="12">
        <f t="shared" si="965"/>
        <v>0</v>
      </c>
      <c r="AB407" s="12">
        <f t="shared" si="966"/>
        <v>0</v>
      </c>
      <c r="AC407" s="12">
        <f t="shared" si="967"/>
        <v>18000</v>
      </c>
      <c r="AD407" s="12"/>
      <c r="AE407" s="12"/>
      <c r="AF407" s="12"/>
      <c r="AG407" s="12">
        <f>AD407</f>
        <v>0</v>
      </c>
      <c r="AH407" s="12">
        <f>Z407+AD407</f>
        <v>18000</v>
      </c>
      <c r="AI407" s="12">
        <f t="shared" si="1004"/>
        <v>0</v>
      </c>
      <c r="AJ407" s="12">
        <f t="shared" si="1005"/>
        <v>0</v>
      </c>
      <c r="AK407" s="12">
        <f t="shared" si="1035"/>
        <v>18000</v>
      </c>
      <c r="AL407" s="12"/>
      <c r="AM407" s="12"/>
      <c r="AN407" s="12"/>
      <c r="AO407" s="12">
        <f>AL407</f>
        <v>0</v>
      </c>
      <c r="AP407" s="12">
        <f>AH407+AL407</f>
        <v>18000</v>
      </c>
      <c r="AQ407" s="12">
        <f t="shared" si="1006"/>
        <v>0</v>
      </c>
      <c r="AR407" s="12">
        <f t="shared" si="1007"/>
        <v>0</v>
      </c>
      <c r="AS407" s="12">
        <f t="shared" si="1037"/>
        <v>18000</v>
      </c>
      <c r="AT407" s="12"/>
      <c r="AU407" s="12"/>
      <c r="AV407" s="12"/>
      <c r="AW407" s="12">
        <f>AT407</f>
        <v>0</v>
      </c>
      <c r="AX407" s="12">
        <f>AP407+AT407</f>
        <v>18000</v>
      </c>
      <c r="AY407" s="12">
        <f t="shared" si="1022"/>
        <v>0</v>
      </c>
      <c r="AZ407" s="12">
        <f t="shared" si="1023"/>
        <v>0</v>
      </c>
      <c r="BA407" s="12">
        <f t="shared" si="1017"/>
        <v>18000</v>
      </c>
      <c r="BB407" s="12">
        <f t="shared" si="1088"/>
        <v>0</v>
      </c>
      <c r="BC407" s="29"/>
      <c r="BD407" s="12">
        <v>0</v>
      </c>
      <c r="BE407" s="12">
        <v>0</v>
      </c>
    </row>
    <row r="408" spans="1:57" ht="23.25" customHeight="1" x14ac:dyDescent="0.25">
      <c r="A408" s="2" t="s">
        <v>222</v>
      </c>
      <c r="B408" s="2"/>
      <c r="C408" s="2"/>
      <c r="D408" s="2"/>
      <c r="E408" s="13"/>
      <c r="F408" s="28"/>
      <c r="G408" s="28"/>
      <c r="H408" s="28"/>
      <c r="I408" s="28"/>
      <c r="J408" s="29">
        <f t="shared" ref="J408:AS408" si="1127">J9+J238+J353+J380+J392</f>
        <v>236943788.41000003</v>
      </c>
      <c r="K408" s="29">
        <f t="shared" si="1127"/>
        <v>115836496.41000001</v>
      </c>
      <c r="L408" s="29">
        <f t="shared" si="1127"/>
        <v>116538800</v>
      </c>
      <c r="M408" s="29">
        <f t="shared" si="1127"/>
        <v>4568492</v>
      </c>
      <c r="N408" s="29">
        <f t="shared" si="1127"/>
        <v>22279044.050000001</v>
      </c>
      <c r="O408" s="29">
        <f t="shared" si="1127"/>
        <v>8023126</v>
      </c>
      <c r="P408" s="29">
        <f t="shared" si="1127"/>
        <v>14255918.050000001</v>
      </c>
      <c r="Q408" s="29">
        <f t="shared" si="1127"/>
        <v>0</v>
      </c>
      <c r="R408" s="29">
        <f t="shared" si="1127"/>
        <v>259222832.46000001</v>
      </c>
      <c r="S408" s="29">
        <f t="shared" si="1127"/>
        <v>123859622.41000001</v>
      </c>
      <c r="T408" s="29">
        <f t="shared" si="1127"/>
        <v>130794718.05</v>
      </c>
      <c r="U408" s="29">
        <f t="shared" si="1127"/>
        <v>4568492</v>
      </c>
      <c r="V408" s="29">
        <f t="shared" si="1127"/>
        <v>16382477.689999999</v>
      </c>
      <c r="W408" s="29">
        <f t="shared" si="1127"/>
        <v>7192820.6799999997</v>
      </c>
      <c r="X408" s="29">
        <f t="shared" si="1127"/>
        <v>9189657.0099999998</v>
      </c>
      <c r="Y408" s="29">
        <f t="shared" si="1127"/>
        <v>0</v>
      </c>
      <c r="Z408" s="29">
        <f t="shared" si="1127"/>
        <v>275605310.14999998</v>
      </c>
      <c r="AA408" s="29">
        <f t="shared" si="1127"/>
        <v>131052443.09000002</v>
      </c>
      <c r="AB408" s="29">
        <f t="shared" si="1127"/>
        <v>139984375.06</v>
      </c>
      <c r="AC408" s="29">
        <f t="shared" si="1127"/>
        <v>4568492</v>
      </c>
      <c r="AD408" s="29">
        <f t="shared" si="1127"/>
        <v>1000000</v>
      </c>
      <c r="AE408" s="29">
        <f t="shared" si="1127"/>
        <v>850000</v>
      </c>
      <c r="AF408" s="29">
        <f t="shared" si="1127"/>
        <v>150000</v>
      </c>
      <c r="AG408" s="29">
        <f t="shared" si="1127"/>
        <v>0</v>
      </c>
      <c r="AH408" s="29">
        <f t="shared" si="1127"/>
        <v>276605310.14999998</v>
      </c>
      <c r="AI408" s="29">
        <f t="shared" si="1127"/>
        <v>131902443.09000002</v>
      </c>
      <c r="AJ408" s="29">
        <f t="shared" si="1127"/>
        <v>140134375.06</v>
      </c>
      <c r="AK408" s="29">
        <f t="shared" si="1127"/>
        <v>4568492</v>
      </c>
      <c r="AL408" s="29">
        <f t="shared" si="1127"/>
        <v>7581013.2400000002</v>
      </c>
      <c r="AM408" s="29">
        <f t="shared" si="1127"/>
        <v>-275124.37</v>
      </c>
      <c r="AN408" s="29">
        <f t="shared" si="1127"/>
        <v>7856137.6100000003</v>
      </c>
      <c r="AO408" s="29">
        <f t="shared" si="1127"/>
        <v>0</v>
      </c>
      <c r="AP408" s="29">
        <f t="shared" si="1127"/>
        <v>284186323.38999999</v>
      </c>
      <c r="AQ408" s="29">
        <f t="shared" si="1127"/>
        <v>131627318.72</v>
      </c>
      <c r="AR408" s="29">
        <f t="shared" si="1127"/>
        <v>147990512.67000002</v>
      </c>
      <c r="AS408" s="29">
        <f t="shared" si="1127"/>
        <v>4568492</v>
      </c>
      <c r="AT408" s="29">
        <f t="shared" ref="AT408:BA408" si="1128">AT9+AT238+AT353+AT380+AT392</f>
        <v>-915271.89000000025</v>
      </c>
      <c r="AU408" s="29">
        <f t="shared" si="1128"/>
        <v>5603042.1099999994</v>
      </c>
      <c r="AV408" s="29">
        <f t="shared" si="1128"/>
        <v>-6547346.9500000002</v>
      </c>
      <c r="AW408" s="29">
        <f t="shared" si="1128"/>
        <v>29032.949999999997</v>
      </c>
      <c r="AX408" s="29">
        <f t="shared" si="1128"/>
        <v>283271051.5</v>
      </c>
      <c r="AY408" s="29">
        <f t="shared" si="1128"/>
        <v>137230360.82999998</v>
      </c>
      <c r="AZ408" s="29">
        <f t="shared" si="1128"/>
        <v>141443165.72</v>
      </c>
      <c r="BA408" s="29">
        <f t="shared" si="1128"/>
        <v>4597524.95</v>
      </c>
      <c r="BB408" s="12">
        <f>AX408-AY408-AZ408-BA408</f>
        <v>1.7695128917694092E-8</v>
      </c>
      <c r="BC408" s="29"/>
      <c r="BD408" s="29">
        <v>0</v>
      </c>
      <c r="BE408" s="29">
        <v>0</v>
      </c>
    </row>
    <row r="409" spans="1:57" x14ac:dyDescent="0.25">
      <c r="E409" s="15"/>
      <c r="F409" s="15"/>
      <c r="G409" s="15"/>
      <c r="I409" s="15"/>
    </row>
    <row r="410" spans="1:57" x14ac:dyDescent="0.25">
      <c r="E410" s="15"/>
      <c r="F410" s="15"/>
      <c r="G410" s="15"/>
      <c r="I410" s="15"/>
    </row>
    <row r="411" spans="1:57" x14ac:dyDescent="0.25">
      <c r="E411" s="15"/>
      <c r="F411" s="15"/>
      <c r="G411" s="15"/>
      <c r="I411" s="15"/>
    </row>
    <row r="412" spans="1:57" x14ac:dyDescent="0.25">
      <c r="E412" s="15"/>
      <c r="F412" s="15"/>
      <c r="G412" s="15"/>
      <c r="I412" s="15"/>
    </row>
    <row r="413" spans="1:57" x14ac:dyDescent="0.25">
      <c r="E413" s="15"/>
      <c r="F413" s="15"/>
      <c r="G413" s="15"/>
      <c r="I413" s="15"/>
    </row>
    <row r="414" spans="1:57" x14ac:dyDescent="0.25">
      <c r="E414" s="15"/>
      <c r="F414" s="15"/>
      <c r="G414" s="15"/>
      <c r="I414" s="15"/>
    </row>
    <row r="415" spans="1:57" x14ac:dyDescent="0.25">
      <c r="E415" s="15"/>
      <c r="F415" s="15"/>
      <c r="G415" s="15"/>
      <c r="I415" s="15"/>
    </row>
    <row r="416" spans="1:57" x14ac:dyDescent="0.25">
      <c r="E416" s="15"/>
      <c r="F416" s="15"/>
      <c r="G416" s="15"/>
      <c r="I416" s="15"/>
    </row>
    <row r="417" spans="5:9" x14ac:dyDescent="0.25">
      <c r="E417" s="15"/>
      <c r="F417" s="15"/>
      <c r="G417" s="15"/>
      <c r="I417" s="15"/>
    </row>
    <row r="418" spans="5:9" x14ac:dyDescent="0.25">
      <c r="E418" s="15"/>
      <c r="F418" s="15"/>
      <c r="G418" s="15"/>
      <c r="I418" s="15"/>
    </row>
    <row r="419" spans="5:9" x14ac:dyDescent="0.25">
      <c r="E419" s="15"/>
      <c r="F419" s="15"/>
      <c r="G419" s="15"/>
      <c r="I419" s="15"/>
    </row>
    <row r="420" spans="5:9" x14ac:dyDescent="0.25">
      <c r="E420" s="15"/>
      <c r="F420" s="15"/>
      <c r="G420" s="15"/>
      <c r="I420" s="15"/>
    </row>
    <row r="421" spans="5:9" x14ac:dyDescent="0.25">
      <c r="E421" s="15"/>
      <c r="F421" s="15"/>
      <c r="G421" s="15"/>
      <c r="I421" s="15"/>
    </row>
    <row r="422" spans="5:9" x14ac:dyDescent="0.25">
      <c r="E422" s="15"/>
      <c r="F422" s="15"/>
      <c r="G422" s="15"/>
      <c r="I422" s="15"/>
    </row>
    <row r="423" spans="5:9" x14ac:dyDescent="0.25">
      <c r="E423" s="15"/>
      <c r="F423" s="15"/>
      <c r="G423" s="15"/>
      <c r="I423" s="15"/>
    </row>
    <row r="424" spans="5:9" x14ac:dyDescent="0.25">
      <c r="E424" s="15"/>
      <c r="F424" s="15"/>
      <c r="G424" s="15"/>
      <c r="I424" s="15"/>
    </row>
    <row r="425" spans="5:9" x14ac:dyDescent="0.25">
      <c r="E425" s="15"/>
      <c r="F425" s="15"/>
      <c r="G425" s="15"/>
      <c r="I425" s="15"/>
    </row>
    <row r="426" spans="5:9" x14ac:dyDescent="0.25">
      <c r="E426" s="15"/>
      <c r="F426" s="15"/>
      <c r="G426" s="15"/>
      <c r="I426" s="15"/>
    </row>
    <row r="427" spans="5:9" x14ac:dyDescent="0.25">
      <c r="E427" s="15"/>
      <c r="F427" s="15"/>
      <c r="G427" s="15"/>
      <c r="I427" s="15"/>
    </row>
    <row r="428" spans="5:9" x14ac:dyDescent="0.25">
      <c r="E428" s="15"/>
      <c r="F428" s="15"/>
      <c r="G428" s="15"/>
      <c r="I428" s="15"/>
    </row>
    <row r="429" spans="5:9" x14ac:dyDescent="0.25">
      <c r="E429" s="15"/>
      <c r="F429" s="15"/>
      <c r="G429" s="15"/>
      <c r="I429" s="15"/>
    </row>
    <row r="430" spans="5:9" x14ac:dyDescent="0.25">
      <c r="E430" s="15"/>
      <c r="F430" s="15"/>
      <c r="G430" s="15"/>
      <c r="I430" s="15"/>
    </row>
    <row r="431" spans="5:9" x14ac:dyDescent="0.25">
      <c r="E431" s="15"/>
      <c r="F431" s="15"/>
      <c r="G431" s="15"/>
      <c r="I431" s="15"/>
    </row>
    <row r="432" spans="5:9" x14ac:dyDescent="0.25">
      <c r="E432" s="15"/>
      <c r="F432" s="15"/>
      <c r="G432" s="15"/>
      <c r="I432" s="15"/>
    </row>
    <row r="433" spans="5:9" x14ac:dyDescent="0.25">
      <c r="E433" s="15"/>
      <c r="F433" s="15"/>
      <c r="G433" s="15"/>
      <c r="I433" s="15"/>
    </row>
    <row r="434" spans="5:9" x14ac:dyDescent="0.25">
      <c r="E434" s="15"/>
      <c r="F434" s="15"/>
      <c r="G434" s="15"/>
      <c r="I434" s="15"/>
    </row>
    <row r="435" spans="5:9" x14ac:dyDescent="0.25">
      <c r="E435" s="15"/>
      <c r="F435" s="15"/>
      <c r="G435" s="15"/>
      <c r="I435" s="15"/>
    </row>
    <row r="436" spans="5:9" x14ac:dyDescent="0.25">
      <c r="E436" s="15"/>
      <c r="F436" s="15"/>
      <c r="G436" s="15"/>
      <c r="I436" s="15"/>
    </row>
    <row r="437" spans="5:9" x14ac:dyDescent="0.25">
      <c r="E437" s="15"/>
      <c r="F437" s="15"/>
      <c r="G437" s="15"/>
      <c r="I437" s="15"/>
    </row>
    <row r="438" spans="5:9" x14ac:dyDescent="0.25">
      <c r="E438" s="15"/>
      <c r="F438" s="15"/>
      <c r="G438" s="15"/>
      <c r="I438" s="15"/>
    </row>
    <row r="439" spans="5:9" x14ac:dyDescent="0.25">
      <c r="E439" s="15"/>
      <c r="F439" s="15"/>
      <c r="G439" s="15"/>
      <c r="I439" s="15"/>
    </row>
    <row r="440" spans="5:9" x14ac:dyDescent="0.25">
      <c r="E440" s="15"/>
      <c r="F440" s="15"/>
      <c r="G440" s="15"/>
      <c r="I440" s="15"/>
    </row>
    <row r="441" spans="5:9" x14ac:dyDescent="0.25">
      <c r="E441" s="15"/>
      <c r="F441" s="15"/>
      <c r="G441" s="15"/>
      <c r="I441" s="15"/>
    </row>
    <row r="442" spans="5:9" x14ac:dyDescent="0.25">
      <c r="E442" s="15"/>
      <c r="F442" s="15"/>
      <c r="G442" s="15"/>
      <c r="I442" s="15"/>
    </row>
    <row r="443" spans="5:9" x14ac:dyDescent="0.25">
      <c r="E443" s="15"/>
      <c r="F443" s="15"/>
      <c r="G443" s="15"/>
      <c r="I443" s="15"/>
    </row>
    <row r="444" spans="5:9" x14ac:dyDescent="0.25">
      <c r="E444" s="15"/>
      <c r="F444" s="15"/>
      <c r="G444" s="15"/>
      <c r="I444" s="15"/>
    </row>
    <row r="445" spans="5:9" x14ac:dyDescent="0.25">
      <c r="E445" s="15"/>
      <c r="F445" s="15"/>
      <c r="G445" s="15"/>
      <c r="I445" s="15"/>
    </row>
    <row r="446" spans="5:9" x14ac:dyDescent="0.25">
      <c r="E446" s="15"/>
      <c r="F446" s="15"/>
      <c r="G446" s="15"/>
      <c r="I446" s="15"/>
    </row>
    <row r="447" spans="5:9" x14ac:dyDescent="0.25">
      <c r="E447" s="15"/>
      <c r="F447" s="15"/>
      <c r="G447" s="15"/>
      <c r="I447" s="15"/>
    </row>
    <row r="448" spans="5:9" x14ac:dyDescent="0.25">
      <c r="E448" s="15"/>
      <c r="F448" s="15"/>
      <c r="G448" s="15"/>
      <c r="I448" s="15"/>
    </row>
    <row r="449" spans="5:9" x14ac:dyDescent="0.25">
      <c r="E449" s="15"/>
      <c r="F449" s="15"/>
      <c r="G449" s="15"/>
      <c r="I449" s="15"/>
    </row>
    <row r="450" spans="5:9" x14ac:dyDescent="0.25">
      <c r="E450" s="15"/>
      <c r="F450" s="15"/>
      <c r="G450" s="15"/>
      <c r="I450" s="15"/>
    </row>
    <row r="451" spans="5:9" x14ac:dyDescent="0.25">
      <c r="E451" s="15"/>
      <c r="F451" s="15"/>
      <c r="G451" s="15"/>
      <c r="I451" s="15"/>
    </row>
    <row r="452" spans="5:9" x14ac:dyDescent="0.25">
      <c r="E452" s="15"/>
      <c r="F452" s="15"/>
      <c r="G452" s="15"/>
      <c r="I452" s="15"/>
    </row>
    <row r="453" spans="5:9" x14ac:dyDescent="0.25">
      <c r="E453" s="15"/>
      <c r="F453" s="15"/>
      <c r="G453" s="15"/>
      <c r="I453" s="15"/>
    </row>
    <row r="454" spans="5:9" x14ac:dyDescent="0.25">
      <c r="E454" s="15"/>
      <c r="F454" s="15"/>
      <c r="G454" s="15"/>
      <c r="I454" s="15"/>
    </row>
    <row r="455" spans="5:9" x14ac:dyDescent="0.25">
      <c r="E455" s="15"/>
      <c r="F455" s="15"/>
      <c r="G455" s="15"/>
      <c r="I455" s="15"/>
    </row>
    <row r="456" spans="5:9" x14ac:dyDescent="0.25">
      <c r="E456" s="15"/>
      <c r="F456" s="15"/>
      <c r="G456" s="15"/>
      <c r="I456" s="15"/>
    </row>
    <row r="457" spans="5:9" x14ac:dyDescent="0.25">
      <c r="E457" s="15"/>
      <c r="F457" s="15"/>
      <c r="G457" s="15"/>
      <c r="I457" s="15"/>
    </row>
    <row r="458" spans="5:9" x14ac:dyDescent="0.25">
      <c r="E458" s="15"/>
      <c r="F458" s="15"/>
      <c r="G458" s="15"/>
      <c r="I458" s="15"/>
    </row>
    <row r="459" spans="5:9" x14ac:dyDescent="0.25">
      <c r="E459" s="15"/>
      <c r="F459" s="15"/>
      <c r="G459" s="15"/>
      <c r="I459" s="15"/>
    </row>
    <row r="460" spans="5:9" x14ac:dyDescent="0.25">
      <c r="E460" s="15"/>
      <c r="F460" s="15"/>
      <c r="G460" s="15"/>
      <c r="I460" s="15"/>
    </row>
    <row r="461" spans="5:9" x14ac:dyDescent="0.25">
      <c r="E461" s="15"/>
      <c r="F461" s="15"/>
      <c r="G461" s="15"/>
      <c r="I461" s="15"/>
    </row>
    <row r="462" spans="5:9" x14ac:dyDescent="0.25">
      <c r="E462" s="15"/>
      <c r="F462" s="15"/>
      <c r="G462" s="15"/>
      <c r="I462" s="15"/>
    </row>
    <row r="463" spans="5:9" x14ac:dyDescent="0.25">
      <c r="E463" s="15"/>
      <c r="F463" s="15"/>
      <c r="G463" s="15"/>
      <c r="I463" s="15"/>
    </row>
    <row r="464" spans="5:9" x14ac:dyDescent="0.25">
      <c r="E464" s="15"/>
      <c r="F464" s="15"/>
      <c r="G464" s="15"/>
      <c r="I464" s="15"/>
    </row>
    <row r="465" spans="5:9" x14ac:dyDescent="0.25">
      <c r="E465" s="15"/>
      <c r="F465" s="15"/>
      <c r="G465" s="15"/>
      <c r="I465" s="15"/>
    </row>
    <row r="466" spans="5:9" x14ac:dyDescent="0.25">
      <c r="E466" s="15"/>
      <c r="F466" s="15"/>
      <c r="G466" s="15"/>
      <c r="I466" s="15"/>
    </row>
    <row r="467" spans="5:9" x14ac:dyDescent="0.25">
      <c r="E467" s="15"/>
      <c r="F467" s="15"/>
      <c r="G467" s="15"/>
      <c r="I467" s="15"/>
    </row>
    <row r="468" spans="5:9" x14ac:dyDescent="0.25">
      <c r="E468" s="15"/>
      <c r="F468" s="15"/>
      <c r="G468" s="15"/>
      <c r="I468" s="15"/>
    </row>
    <row r="469" spans="5:9" x14ac:dyDescent="0.25">
      <c r="E469" s="15"/>
      <c r="F469" s="15"/>
      <c r="G469" s="15"/>
      <c r="I469" s="15"/>
    </row>
    <row r="470" spans="5:9" x14ac:dyDescent="0.25">
      <c r="E470" s="15"/>
      <c r="F470" s="15"/>
      <c r="G470" s="15"/>
      <c r="I470" s="15"/>
    </row>
    <row r="471" spans="5:9" x14ac:dyDescent="0.25">
      <c r="E471" s="15"/>
      <c r="F471" s="15"/>
      <c r="G471" s="15"/>
      <c r="I471" s="15"/>
    </row>
    <row r="472" spans="5:9" x14ac:dyDescent="0.25">
      <c r="E472" s="15"/>
      <c r="F472" s="15"/>
      <c r="G472" s="15"/>
      <c r="I472" s="15"/>
    </row>
    <row r="473" spans="5:9" x14ac:dyDescent="0.25">
      <c r="E473" s="15"/>
      <c r="F473" s="15"/>
      <c r="G473" s="15"/>
      <c r="I473" s="15"/>
    </row>
    <row r="474" spans="5:9" x14ac:dyDescent="0.25">
      <c r="E474" s="15"/>
      <c r="F474" s="15"/>
      <c r="G474" s="15"/>
      <c r="I474" s="15"/>
    </row>
    <row r="475" spans="5:9" x14ac:dyDescent="0.25">
      <c r="E475" s="15"/>
      <c r="F475" s="15"/>
      <c r="G475" s="15"/>
      <c r="I475" s="15"/>
    </row>
    <row r="476" spans="5:9" x14ac:dyDescent="0.25">
      <c r="E476" s="15"/>
      <c r="F476" s="15"/>
      <c r="G476" s="15"/>
      <c r="I476" s="15"/>
    </row>
    <row r="477" spans="5:9" x14ac:dyDescent="0.25">
      <c r="E477" s="15"/>
      <c r="F477" s="15"/>
      <c r="G477" s="15"/>
      <c r="I477" s="15"/>
    </row>
    <row r="478" spans="5:9" x14ac:dyDescent="0.25">
      <c r="E478" s="15"/>
      <c r="F478" s="15"/>
      <c r="G478" s="15"/>
      <c r="I478" s="15"/>
    </row>
    <row r="479" spans="5:9" x14ac:dyDescent="0.25">
      <c r="E479" s="15"/>
      <c r="F479" s="15"/>
      <c r="G479" s="15"/>
      <c r="I479" s="15"/>
    </row>
    <row r="480" spans="5:9" x14ac:dyDescent="0.25">
      <c r="E480" s="15"/>
      <c r="F480" s="15"/>
      <c r="G480" s="15"/>
      <c r="I480" s="15"/>
    </row>
    <row r="481" spans="5:9" x14ac:dyDescent="0.25">
      <c r="E481" s="15"/>
      <c r="F481" s="15"/>
      <c r="G481" s="15"/>
      <c r="I481" s="15"/>
    </row>
    <row r="482" spans="5:9" x14ac:dyDescent="0.25">
      <c r="E482" s="15"/>
      <c r="F482" s="15"/>
      <c r="G482" s="15"/>
      <c r="I482" s="15"/>
    </row>
    <row r="483" spans="5:9" x14ac:dyDescent="0.25">
      <c r="E483" s="15"/>
      <c r="F483" s="15"/>
      <c r="G483" s="15"/>
      <c r="I483" s="15"/>
    </row>
    <row r="484" spans="5:9" x14ac:dyDescent="0.25">
      <c r="E484" s="15"/>
      <c r="F484" s="15"/>
      <c r="G484" s="15"/>
      <c r="I484" s="15"/>
    </row>
    <row r="485" spans="5:9" x14ac:dyDescent="0.25">
      <c r="E485" s="15"/>
      <c r="F485" s="15"/>
      <c r="G485" s="15"/>
      <c r="I485" s="15"/>
    </row>
    <row r="486" spans="5:9" x14ac:dyDescent="0.25">
      <c r="E486" s="15"/>
      <c r="F486" s="15"/>
      <c r="G486" s="15"/>
      <c r="I486" s="15"/>
    </row>
    <row r="487" spans="5:9" x14ac:dyDescent="0.25">
      <c r="E487" s="15"/>
      <c r="F487" s="15"/>
      <c r="G487" s="15"/>
      <c r="I487" s="15"/>
    </row>
    <row r="488" spans="5:9" x14ac:dyDescent="0.25">
      <c r="E488" s="15"/>
      <c r="F488" s="15"/>
      <c r="G488" s="15"/>
      <c r="I488" s="15"/>
    </row>
    <row r="489" spans="5:9" x14ac:dyDescent="0.25">
      <c r="E489" s="15"/>
      <c r="F489" s="15"/>
      <c r="G489" s="15"/>
      <c r="I489" s="15"/>
    </row>
    <row r="490" spans="5:9" x14ac:dyDescent="0.25">
      <c r="E490" s="15"/>
      <c r="F490" s="15"/>
      <c r="G490" s="15"/>
      <c r="I490" s="15"/>
    </row>
    <row r="491" spans="5:9" x14ac:dyDescent="0.25">
      <c r="E491" s="15"/>
      <c r="F491" s="15"/>
      <c r="G491" s="15"/>
      <c r="I491" s="15"/>
    </row>
    <row r="492" spans="5:9" x14ac:dyDescent="0.25">
      <c r="E492" s="15"/>
      <c r="F492" s="15"/>
      <c r="G492" s="15"/>
      <c r="I492" s="15"/>
    </row>
    <row r="493" spans="5:9" x14ac:dyDescent="0.25">
      <c r="E493" s="15"/>
      <c r="F493" s="15"/>
      <c r="G493" s="15"/>
      <c r="I493" s="15"/>
    </row>
    <row r="494" spans="5:9" x14ac:dyDescent="0.25">
      <c r="E494" s="15"/>
      <c r="F494" s="15"/>
      <c r="G494" s="15"/>
      <c r="I494" s="15"/>
    </row>
    <row r="495" spans="5:9" x14ac:dyDescent="0.25">
      <c r="E495" s="15"/>
      <c r="F495" s="15"/>
      <c r="G495" s="15"/>
      <c r="I495" s="15"/>
    </row>
    <row r="496" spans="5:9" x14ac:dyDescent="0.25">
      <c r="E496" s="15"/>
      <c r="F496" s="15"/>
      <c r="G496" s="15"/>
      <c r="I496" s="15"/>
    </row>
    <row r="497" spans="5:9" x14ac:dyDescent="0.25">
      <c r="E497" s="15"/>
      <c r="F497" s="15"/>
      <c r="G497" s="15"/>
      <c r="I497" s="15"/>
    </row>
    <row r="498" spans="5:9" x14ac:dyDescent="0.25">
      <c r="E498" s="15"/>
      <c r="F498" s="15"/>
      <c r="G498" s="15"/>
      <c r="I498" s="15"/>
    </row>
    <row r="499" spans="5:9" x14ac:dyDescent="0.25">
      <c r="E499" s="15"/>
      <c r="F499" s="15"/>
      <c r="G499" s="15"/>
      <c r="I499" s="15"/>
    </row>
    <row r="500" spans="5:9" x14ac:dyDescent="0.25">
      <c r="E500" s="15"/>
      <c r="F500" s="15"/>
      <c r="G500" s="15"/>
      <c r="I500" s="15"/>
    </row>
    <row r="501" spans="5:9" x14ac:dyDescent="0.25">
      <c r="E501" s="15"/>
      <c r="F501" s="15"/>
      <c r="G501" s="15"/>
      <c r="I501" s="15"/>
    </row>
    <row r="502" spans="5:9" x14ac:dyDescent="0.25">
      <c r="E502" s="15"/>
      <c r="F502" s="15"/>
      <c r="G502" s="15"/>
      <c r="I502" s="15"/>
    </row>
    <row r="503" spans="5:9" x14ac:dyDescent="0.25">
      <c r="E503" s="15"/>
      <c r="F503" s="15"/>
      <c r="G503" s="15"/>
      <c r="I503" s="15"/>
    </row>
    <row r="504" spans="5:9" x14ac:dyDescent="0.25">
      <c r="E504" s="15"/>
      <c r="F504" s="15"/>
      <c r="G504" s="15"/>
      <c r="I504" s="15"/>
    </row>
    <row r="505" spans="5:9" x14ac:dyDescent="0.25">
      <c r="E505" s="15"/>
      <c r="F505" s="15"/>
      <c r="G505" s="15"/>
      <c r="I505" s="15"/>
    </row>
    <row r="506" spans="5:9" x14ac:dyDescent="0.25">
      <c r="E506" s="15"/>
      <c r="F506" s="15"/>
      <c r="G506" s="15"/>
      <c r="I506" s="15"/>
    </row>
    <row r="507" spans="5:9" x14ac:dyDescent="0.25">
      <c r="E507" s="15"/>
      <c r="F507" s="15"/>
      <c r="G507" s="15"/>
      <c r="I507" s="15"/>
    </row>
    <row r="508" spans="5:9" x14ac:dyDescent="0.25">
      <c r="E508" s="15"/>
      <c r="F508" s="15"/>
      <c r="G508" s="15"/>
      <c r="I508" s="15"/>
    </row>
    <row r="509" spans="5:9" x14ac:dyDescent="0.25">
      <c r="E509" s="15"/>
      <c r="F509" s="15"/>
      <c r="G509" s="15"/>
      <c r="I509" s="15"/>
    </row>
    <row r="510" spans="5:9" x14ac:dyDescent="0.25">
      <c r="E510" s="15"/>
      <c r="F510" s="15"/>
      <c r="G510" s="15"/>
      <c r="I510" s="15"/>
    </row>
    <row r="511" spans="5:9" x14ac:dyDescent="0.25">
      <c r="E511" s="15"/>
      <c r="F511" s="15"/>
      <c r="G511" s="15"/>
      <c r="I511" s="15"/>
    </row>
    <row r="512" spans="5:9" x14ac:dyDescent="0.25">
      <c r="E512" s="15"/>
      <c r="F512" s="15"/>
      <c r="G512" s="15"/>
      <c r="I512" s="15"/>
    </row>
    <row r="513" spans="5:9" x14ac:dyDescent="0.25">
      <c r="E513" s="15"/>
      <c r="F513" s="15"/>
      <c r="G513" s="15"/>
      <c r="I513" s="15"/>
    </row>
    <row r="514" spans="5:9" x14ac:dyDescent="0.25">
      <c r="E514" s="15"/>
      <c r="F514" s="15"/>
      <c r="G514" s="15"/>
      <c r="I514" s="15"/>
    </row>
    <row r="515" spans="5:9" x14ac:dyDescent="0.25">
      <c r="E515" s="15"/>
      <c r="F515" s="15"/>
      <c r="G515" s="15"/>
      <c r="I515" s="15"/>
    </row>
    <row r="516" spans="5:9" x14ac:dyDescent="0.25">
      <c r="E516" s="15"/>
      <c r="F516" s="15"/>
      <c r="G516" s="15"/>
      <c r="I516" s="15"/>
    </row>
    <row r="517" spans="5:9" x14ac:dyDescent="0.25">
      <c r="E517" s="15"/>
      <c r="F517" s="15"/>
      <c r="G517" s="15"/>
      <c r="I517" s="15"/>
    </row>
    <row r="518" spans="5:9" x14ac:dyDescent="0.25">
      <c r="E518" s="15"/>
      <c r="F518" s="15"/>
      <c r="G518" s="15"/>
      <c r="I518" s="15"/>
    </row>
    <row r="519" spans="5:9" x14ac:dyDescent="0.25">
      <c r="E519" s="15"/>
      <c r="F519" s="15"/>
      <c r="G519" s="15"/>
      <c r="I519" s="15"/>
    </row>
    <row r="520" spans="5:9" x14ac:dyDescent="0.25">
      <c r="E520" s="15"/>
      <c r="F520" s="15"/>
      <c r="G520" s="15"/>
      <c r="I520" s="15"/>
    </row>
    <row r="521" spans="5:9" x14ac:dyDescent="0.25">
      <c r="E521" s="15"/>
      <c r="F521" s="15"/>
      <c r="G521" s="15"/>
      <c r="I521" s="15"/>
    </row>
    <row r="522" spans="5:9" x14ac:dyDescent="0.25">
      <c r="E522" s="15"/>
      <c r="F522" s="15"/>
      <c r="G522" s="15"/>
      <c r="I522" s="15"/>
    </row>
    <row r="523" spans="5:9" x14ac:dyDescent="0.25">
      <c r="E523" s="15"/>
      <c r="F523" s="15"/>
      <c r="G523" s="15"/>
      <c r="I523" s="15"/>
    </row>
    <row r="524" spans="5:9" x14ac:dyDescent="0.25">
      <c r="E524" s="15"/>
      <c r="F524" s="15"/>
      <c r="G524" s="15"/>
      <c r="I524" s="15"/>
    </row>
    <row r="525" spans="5:9" x14ac:dyDescent="0.25">
      <c r="E525" s="15"/>
      <c r="F525" s="15"/>
      <c r="G525" s="15"/>
      <c r="I525" s="15"/>
    </row>
    <row r="526" spans="5:9" x14ac:dyDescent="0.25">
      <c r="E526" s="15"/>
      <c r="F526" s="15"/>
      <c r="G526" s="15"/>
      <c r="I526" s="15"/>
    </row>
    <row r="527" spans="5:9" x14ac:dyDescent="0.25">
      <c r="E527" s="15"/>
      <c r="F527" s="15"/>
      <c r="G527" s="15"/>
      <c r="I527" s="15"/>
    </row>
    <row r="528" spans="5:9" x14ac:dyDescent="0.25">
      <c r="E528" s="15"/>
      <c r="F528" s="15"/>
      <c r="G528" s="15"/>
      <c r="I528" s="15"/>
    </row>
    <row r="529" spans="5:9" x14ac:dyDescent="0.25">
      <c r="E529" s="15"/>
      <c r="F529" s="15"/>
      <c r="G529" s="15"/>
      <c r="I529" s="15"/>
    </row>
    <row r="530" spans="5:9" x14ac:dyDescent="0.25">
      <c r="E530" s="15"/>
      <c r="F530" s="15"/>
      <c r="G530" s="15"/>
      <c r="I530" s="15"/>
    </row>
    <row r="531" spans="5:9" x14ac:dyDescent="0.25">
      <c r="E531" s="15"/>
      <c r="F531" s="15"/>
      <c r="G531" s="15"/>
      <c r="I531" s="15"/>
    </row>
    <row r="532" spans="5:9" x14ac:dyDescent="0.25">
      <c r="E532" s="15"/>
      <c r="F532" s="15"/>
      <c r="G532" s="15"/>
      <c r="I532" s="15"/>
    </row>
    <row r="533" spans="5:9" x14ac:dyDescent="0.25">
      <c r="E533" s="15"/>
      <c r="F533" s="15"/>
      <c r="G533" s="15"/>
      <c r="I533" s="15"/>
    </row>
    <row r="534" spans="5:9" x14ac:dyDescent="0.25">
      <c r="E534" s="15"/>
      <c r="F534" s="15"/>
      <c r="G534" s="15"/>
      <c r="I534" s="15"/>
    </row>
    <row r="535" spans="5:9" x14ac:dyDescent="0.25">
      <c r="E535" s="15"/>
      <c r="F535" s="15"/>
      <c r="G535" s="15"/>
      <c r="I535" s="15"/>
    </row>
    <row r="536" spans="5:9" x14ac:dyDescent="0.25">
      <c r="E536" s="15"/>
      <c r="F536" s="15"/>
      <c r="G536" s="15"/>
      <c r="I536" s="15"/>
    </row>
    <row r="537" spans="5:9" x14ac:dyDescent="0.25">
      <c r="E537" s="15"/>
      <c r="F537" s="15"/>
      <c r="G537" s="15"/>
      <c r="I537" s="15"/>
    </row>
    <row r="538" spans="5:9" x14ac:dyDescent="0.25">
      <c r="E538" s="15"/>
      <c r="F538" s="15"/>
      <c r="G538" s="15"/>
      <c r="I538" s="15"/>
    </row>
    <row r="539" spans="5:9" x14ac:dyDescent="0.25">
      <c r="E539" s="15"/>
      <c r="F539" s="15"/>
      <c r="G539" s="15"/>
      <c r="I539" s="15"/>
    </row>
    <row r="540" spans="5:9" x14ac:dyDescent="0.25">
      <c r="E540" s="15"/>
      <c r="F540" s="15"/>
      <c r="G540" s="15"/>
      <c r="I540" s="15"/>
    </row>
    <row r="541" spans="5:9" x14ac:dyDescent="0.25">
      <c r="E541" s="15"/>
      <c r="F541" s="15"/>
      <c r="G541" s="15"/>
      <c r="I541" s="15"/>
    </row>
    <row r="542" spans="5:9" x14ac:dyDescent="0.25">
      <c r="E542" s="15"/>
      <c r="F542" s="15"/>
      <c r="G542" s="15"/>
      <c r="I542" s="15"/>
    </row>
    <row r="543" spans="5:9" x14ac:dyDescent="0.25">
      <c r="E543" s="15"/>
      <c r="F543" s="15"/>
      <c r="G543" s="15"/>
      <c r="I543" s="15"/>
    </row>
    <row r="544" spans="5:9" x14ac:dyDescent="0.25">
      <c r="E544" s="15"/>
      <c r="F544" s="15"/>
      <c r="G544" s="15"/>
      <c r="I544" s="15"/>
    </row>
    <row r="545" spans="5:9" x14ac:dyDescent="0.25">
      <c r="E545" s="15"/>
      <c r="F545" s="15"/>
      <c r="G545" s="15"/>
      <c r="I545" s="15"/>
    </row>
    <row r="546" spans="5:9" x14ac:dyDescent="0.25">
      <c r="E546" s="15"/>
      <c r="F546" s="15"/>
      <c r="G546" s="15"/>
      <c r="I546" s="15"/>
    </row>
    <row r="547" spans="5:9" x14ac:dyDescent="0.25">
      <c r="E547" s="15"/>
      <c r="F547" s="15"/>
      <c r="G547" s="15"/>
      <c r="I547" s="15"/>
    </row>
    <row r="548" spans="5:9" x14ac:dyDescent="0.25">
      <c r="E548" s="15"/>
      <c r="F548" s="15"/>
      <c r="G548" s="15"/>
      <c r="I548" s="15"/>
    </row>
    <row r="549" spans="5:9" x14ac:dyDescent="0.25">
      <c r="E549" s="15"/>
      <c r="F549" s="15"/>
      <c r="G549" s="15"/>
      <c r="I549" s="15"/>
    </row>
    <row r="550" spans="5:9" x14ac:dyDescent="0.25">
      <c r="E550" s="15"/>
      <c r="F550" s="15"/>
      <c r="G550" s="15"/>
      <c r="I550" s="15"/>
    </row>
    <row r="551" spans="5:9" x14ac:dyDescent="0.25">
      <c r="E551" s="15"/>
      <c r="F551" s="15"/>
      <c r="G551" s="15"/>
      <c r="I551" s="15"/>
    </row>
    <row r="552" spans="5:9" x14ac:dyDescent="0.25">
      <c r="E552" s="15"/>
      <c r="F552" s="15"/>
      <c r="G552" s="15"/>
      <c r="I552" s="15"/>
    </row>
    <row r="553" spans="5:9" x14ac:dyDescent="0.25">
      <c r="E553" s="15"/>
      <c r="F553" s="15"/>
      <c r="G553" s="15"/>
      <c r="I553" s="15"/>
    </row>
    <row r="554" spans="5:9" x14ac:dyDescent="0.25">
      <c r="E554" s="15"/>
      <c r="F554" s="15"/>
      <c r="G554" s="15"/>
      <c r="I554" s="15"/>
    </row>
    <row r="555" spans="5:9" x14ac:dyDescent="0.25">
      <c r="E555" s="15"/>
      <c r="F555" s="15"/>
      <c r="G555" s="15"/>
      <c r="I555" s="15"/>
    </row>
    <row r="556" spans="5:9" x14ac:dyDescent="0.25">
      <c r="E556" s="15"/>
      <c r="F556" s="15"/>
      <c r="G556" s="15"/>
      <c r="I556" s="15"/>
    </row>
    <row r="557" spans="5:9" x14ac:dyDescent="0.25">
      <c r="E557" s="15"/>
      <c r="F557" s="15"/>
      <c r="G557" s="15"/>
      <c r="I557" s="15"/>
    </row>
    <row r="558" spans="5:9" x14ac:dyDescent="0.25">
      <c r="E558" s="15"/>
      <c r="F558" s="15"/>
      <c r="G558" s="15"/>
      <c r="I558" s="15"/>
    </row>
    <row r="559" spans="5:9" x14ac:dyDescent="0.25">
      <c r="E559" s="15"/>
      <c r="F559" s="15"/>
      <c r="G559" s="15"/>
      <c r="I559" s="15"/>
    </row>
    <row r="560" spans="5:9" x14ac:dyDescent="0.25">
      <c r="E560" s="15"/>
      <c r="F560" s="15"/>
      <c r="G560" s="15"/>
      <c r="I560" s="15"/>
    </row>
    <row r="561" spans="5:9" x14ac:dyDescent="0.25">
      <c r="E561" s="15"/>
      <c r="F561" s="15"/>
      <c r="G561" s="15"/>
      <c r="I561" s="15"/>
    </row>
    <row r="562" spans="5:9" x14ac:dyDescent="0.25">
      <c r="E562" s="15"/>
      <c r="F562" s="15"/>
      <c r="G562" s="15"/>
      <c r="I562" s="15"/>
    </row>
    <row r="563" spans="5:9" x14ac:dyDescent="0.25">
      <c r="E563" s="15"/>
      <c r="F563" s="15"/>
      <c r="G563" s="15"/>
      <c r="I563" s="15"/>
    </row>
    <row r="564" spans="5:9" x14ac:dyDescent="0.25">
      <c r="E564" s="15"/>
      <c r="F564" s="15"/>
      <c r="G564" s="15"/>
      <c r="I564" s="15"/>
    </row>
    <row r="565" spans="5:9" x14ac:dyDescent="0.25">
      <c r="E565" s="15"/>
      <c r="F565" s="15"/>
      <c r="G565" s="15"/>
      <c r="I565" s="15"/>
    </row>
    <row r="566" spans="5:9" x14ac:dyDescent="0.25">
      <c r="E566" s="15"/>
      <c r="F566" s="15"/>
      <c r="G566" s="15"/>
      <c r="I566" s="15"/>
    </row>
    <row r="567" spans="5:9" x14ac:dyDescent="0.25">
      <c r="E567" s="15"/>
      <c r="F567" s="15"/>
      <c r="G567" s="15"/>
      <c r="I567" s="15"/>
    </row>
    <row r="568" spans="5:9" x14ac:dyDescent="0.25">
      <c r="E568" s="15"/>
      <c r="F568" s="15"/>
      <c r="G568" s="15"/>
      <c r="I568" s="15"/>
    </row>
    <row r="569" spans="5:9" x14ac:dyDescent="0.25">
      <c r="E569" s="15"/>
      <c r="F569" s="15"/>
      <c r="G569" s="15"/>
      <c r="I569" s="15"/>
    </row>
    <row r="570" spans="5:9" x14ac:dyDescent="0.25">
      <c r="E570" s="15"/>
      <c r="F570" s="15"/>
      <c r="G570" s="15"/>
      <c r="I570" s="15"/>
    </row>
    <row r="571" spans="5:9" x14ac:dyDescent="0.25">
      <c r="E571" s="15"/>
      <c r="F571" s="15"/>
      <c r="G571" s="15"/>
      <c r="I571" s="15"/>
    </row>
    <row r="572" spans="5:9" x14ac:dyDescent="0.25">
      <c r="E572" s="15"/>
      <c r="F572" s="15"/>
      <c r="G572" s="15"/>
      <c r="I572" s="15"/>
    </row>
    <row r="573" spans="5:9" x14ac:dyDescent="0.25">
      <c r="E573" s="15"/>
      <c r="F573" s="15"/>
      <c r="G573" s="15"/>
      <c r="I573" s="15"/>
    </row>
    <row r="574" spans="5:9" x14ac:dyDescent="0.25">
      <c r="E574" s="15"/>
      <c r="F574" s="15"/>
      <c r="G574" s="15"/>
      <c r="I574" s="15"/>
    </row>
    <row r="575" spans="5:9" x14ac:dyDescent="0.25">
      <c r="E575" s="15"/>
      <c r="F575" s="15"/>
      <c r="G575" s="15"/>
      <c r="I575" s="15"/>
    </row>
    <row r="576" spans="5:9" x14ac:dyDescent="0.25">
      <c r="E576" s="15"/>
      <c r="F576" s="15"/>
      <c r="G576" s="15"/>
      <c r="I576" s="15"/>
    </row>
    <row r="577" spans="5:9" x14ac:dyDescent="0.25">
      <c r="E577" s="15"/>
      <c r="F577" s="15"/>
      <c r="G577" s="15"/>
      <c r="I577" s="15"/>
    </row>
    <row r="578" spans="5:9" x14ac:dyDescent="0.25">
      <c r="E578" s="15"/>
      <c r="F578" s="15"/>
      <c r="G578" s="15"/>
      <c r="I578" s="15"/>
    </row>
    <row r="579" spans="5:9" x14ac:dyDescent="0.25">
      <c r="E579" s="15"/>
      <c r="F579" s="15"/>
      <c r="G579" s="15"/>
      <c r="I579" s="15"/>
    </row>
    <row r="580" spans="5:9" x14ac:dyDescent="0.25">
      <c r="E580" s="15"/>
      <c r="F580" s="15"/>
      <c r="G580" s="15"/>
      <c r="I580" s="15"/>
    </row>
    <row r="581" spans="5:9" x14ac:dyDescent="0.25">
      <c r="E581" s="15"/>
      <c r="F581" s="15"/>
      <c r="G581" s="15"/>
      <c r="I581" s="15"/>
    </row>
    <row r="582" spans="5:9" x14ac:dyDescent="0.25">
      <c r="E582" s="15"/>
      <c r="F582" s="15"/>
      <c r="G582" s="15"/>
      <c r="I582" s="15"/>
    </row>
    <row r="583" spans="5:9" x14ac:dyDescent="0.25">
      <c r="E583" s="15"/>
      <c r="F583" s="15"/>
      <c r="G583" s="15"/>
      <c r="I583" s="15"/>
    </row>
    <row r="584" spans="5:9" x14ac:dyDescent="0.25">
      <c r="E584" s="15"/>
      <c r="F584" s="15"/>
      <c r="G584" s="15"/>
      <c r="I584" s="15"/>
    </row>
    <row r="585" spans="5:9" x14ac:dyDescent="0.25">
      <c r="E585" s="15"/>
      <c r="F585" s="15"/>
      <c r="G585" s="15"/>
      <c r="I585" s="15"/>
    </row>
    <row r="586" spans="5:9" x14ac:dyDescent="0.25">
      <c r="E586" s="15"/>
      <c r="F586" s="15"/>
      <c r="G586" s="15"/>
      <c r="I586" s="15"/>
    </row>
    <row r="587" spans="5:9" x14ac:dyDescent="0.25">
      <c r="E587" s="15"/>
      <c r="F587" s="15"/>
      <c r="G587" s="15"/>
      <c r="I587" s="15"/>
    </row>
    <row r="588" spans="5:9" x14ac:dyDescent="0.25">
      <c r="E588" s="15"/>
      <c r="F588" s="15"/>
      <c r="G588" s="15"/>
      <c r="I588" s="15"/>
    </row>
    <row r="589" spans="5:9" x14ac:dyDescent="0.25">
      <c r="E589" s="15"/>
      <c r="F589" s="15"/>
      <c r="G589" s="15"/>
      <c r="I589" s="15"/>
    </row>
    <row r="590" spans="5:9" x14ac:dyDescent="0.25">
      <c r="E590" s="15"/>
      <c r="F590" s="15"/>
      <c r="G590" s="15"/>
      <c r="I590" s="15"/>
    </row>
    <row r="591" spans="5:9" x14ac:dyDescent="0.25">
      <c r="E591" s="15"/>
      <c r="F591" s="15"/>
      <c r="G591" s="15"/>
      <c r="I591" s="15"/>
    </row>
    <row r="592" spans="5:9" x14ac:dyDescent="0.25">
      <c r="E592" s="15"/>
      <c r="F592" s="15"/>
      <c r="G592" s="15"/>
      <c r="I592" s="15"/>
    </row>
    <row r="593" spans="5:9" x14ac:dyDescent="0.25">
      <c r="E593" s="15"/>
      <c r="F593" s="15"/>
      <c r="G593" s="15"/>
      <c r="I593" s="15"/>
    </row>
    <row r="594" spans="5:9" x14ac:dyDescent="0.25">
      <c r="E594" s="15"/>
      <c r="F594" s="15"/>
      <c r="G594" s="15"/>
      <c r="I594" s="15"/>
    </row>
    <row r="595" spans="5:9" x14ac:dyDescent="0.25">
      <c r="E595" s="15"/>
      <c r="F595" s="15"/>
      <c r="G595" s="15"/>
      <c r="I595" s="15"/>
    </row>
    <row r="596" spans="5:9" x14ac:dyDescent="0.25">
      <c r="E596" s="15"/>
      <c r="F596" s="15"/>
      <c r="G596" s="15"/>
      <c r="I596" s="15"/>
    </row>
    <row r="597" spans="5:9" x14ac:dyDescent="0.25">
      <c r="E597" s="15"/>
      <c r="F597" s="15"/>
      <c r="G597" s="15"/>
      <c r="I597" s="15"/>
    </row>
    <row r="598" spans="5:9" x14ac:dyDescent="0.25">
      <c r="E598" s="15"/>
      <c r="F598" s="15"/>
      <c r="G598" s="15"/>
      <c r="I598" s="15"/>
    </row>
    <row r="599" spans="5:9" x14ac:dyDescent="0.25">
      <c r="E599" s="15"/>
      <c r="F599" s="15"/>
      <c r="G599" s="15"/>
      <c r="I599" s="15"/>
    </row>
    <row r="600" spans="5:9" x14ac:dyDescent="0.25">
      <c r="E600" s="15"/>
      <c r="F600" s="15"/>
      <c r="G600" s="15"/>
      <c r="I600" s="15"/>
    </row>
    <row r="601" spans="5:9" x14ac:dyDescent="0.25">
      <c r="E601" s="15"/>
      <c r="F601" s="15"/>
      <c r="G601" s="15"/>
      <c r="I601" s="15"/>
    </row>
    <row r="602" spans="5:9" x14ac:dyDescent="0.25">
      <c r="E602" s="15"/>
      <c r="F602" s="15"/>
      <c r="G602" s="15"/>
      <c r="I602" s="15"/>
    </row>
    <row r="603" spans="5:9" x14ac:dyDescent="0.25">
      <c r="E603" s="15"/>
      <c r="F603" s="15"/>
      <c r="G603" s="15"/>
      <c r="I603" s="15"/>
    </row>
    <row r="604" spans="5:9" x14ac:dyDescent="0.25">
      <c r="E604" s="15"/>
      <c r="F604" s="15"/>
      <c r="G604" s="15"/>
      <c r="I604" s="15"/>
    </row>
    <row r="605" spans="5:9" x14ac:dyDescent="0.25">
      <c r="E605" s="15"/>
      <c r="F605" s="15"/>
      <c r="G605" s="15"/>
      <c r="I605" s="15"/>
    </row>
    <row r="606" spans="5:9" x14ac:dyDescent="0.25">
      <c r="E606" s="15"/>
      <c r="F606" s="15"/>
      <c r="G606" s="15"/>
      <c r="I606" s="15"/>
    </row>
    <row r="607" spans="5:9" x14ac:dyDescent="0.25">
      <c r="E607" s="15"/>
      <c r="F607" s="15"/>
      <c r="G607" s="15"/>
      <c r="I607" s="15"/>
    </row>
    <row r="608" spans="5:9" x14ac:dyDescent="0.25">
      <c r="E608" s="15"/>
      <c r="F608" s="15"/>
      <c r="G608" s="15"/>
      <c r="I608" s="15"/>
    </row>
    <row r="609" spans="5:9" x14ac:dyDescent="0.25">
      <c r="E609" s="15"/>
      <c r="F609" s="15"/>
      <c r="G609" s="15"/>
      <c r="I609" s="15"/>
    </row>
    <row r="610" spans="5:9" x14ac:dyDescent="0.25">
      <c r="E610" s="15"/>
      <c r="F610" s="15"/>
      <c r="G610" s="15"/>
      <c r="I610" s="15"/>
    </row>
    <row r="611" spans="5:9" x14ac:dyDescent="0.25">
      <c r="E611" s="15"/>
      <c r="F611" s="15"/>
      <c r="G611" s="15"/>
      <c r="I611" s="15"/>
    </row>
    <row r="612" spans="5:9" x14ac:dyDescent="0.25">
      <c r="E612" s="15"/>
      <c r="F612" s="15"/>
      <c r="G612" s="15"/>
      <c r="I612" s="15"/>
    </row>
    <row r="613" spans="5:9" x14ac:dyDescent="0.25">
      <c r="E613" s="15"/>
      <c r="F613" s="15"/>
      <c r="G613" s="15"/>
      <c r="I613" s="15"/>
    </row>
    <row r="614" spans="5:9" x14ac:dyDescent="0.25">
      <c r="E614" s="15"/>
      <c r="F614" s="15"/>
      <c r="G614" s="15"/>
      <c r="I614" s="15"/>
    </row>
    <row r="615" spans="5:9" x14ac:dyDescent="0.25">
      <c r="E615" s="15"/>
      <c r="F615" s="15"/>
      <c r="G615" s="15"/>
      <c r="I615" s="15"/>
    </row>
    <row r="616" spans="5:9" x14ac:dyDescent="0.25">
      <c r="E616" s="15"/>
      <c r="F616" s="15"/>
      <c r="G616" s="15"/>
      <c r="I616" s="15"/>
    </row>
    <row r="617" spans="5:9" x14ac:dyDescent="0.25">
      <c r="E617" s="15"/>
      <c r="F617" s="15"/>
      <c r="G617" s="15"/>
      <c r="I617" s="15"/>
    </row>
    <row r="618" spans="5:9" x14ac:dyDescent="0.25">
      <c r="E618" s="15"/>
      <c r="F618" s="15"/>
      <c r="G618" s="15"/>
      <c r="I618" s="15"/>
    </row>
    <row r="619" spans="5:9" x14ac:dyDescent="0.25">
      <c r="E619" s="15"/>
      <c r="F619" s="15"/>
      <c r="G619" s="15"/>
      <c r="I619" s="15"/>
    </row>
    <row r="620" spans="5:9" x14ac:dyDescent="0.25">
      <c r="E620" s="15"/>
      <c r="F620" s="15"/>
      <c r="G620" s="15"/>
      <c r="I620" s="15"/>
    </row>
    <row r="621" spans="5:9" x14ac:dyDescent="0.25">
      <c r="E621" s="15"/>
      <c r="F621" s="15"/>
      <c r="G621" s="15"/>
      <c r="I621" s="15"/>
    </row>
    <row r="622" spans="5:9" x14ac:dyDescent="0.25">
      <c r="E622" s="15"/>
      <c r="F622" s="15"/>
      <c r="G622" s="15"/>
      <c r="I622" s="15"/>
    </row>
    <row r="623" spans="5:9" x14ac:dyDescent="0.25">
      <c r="E623" s="15"/>
      <c r="F623" s="15"/>
      <c r="G623" s="15"/>
      <c r="I623" s="15"/>
    </row>
    <row r="624" spans="5:9" x14ac:dyDescent="0.25">
      <c r="E624" s="15"/>
      <c r="F624" s="15"/>
      <c r="G624" s="15"/>
      <c r="I624" s="15"/>
    </row>
    <row r="625" spans="5:9" x14ac:dyDescent="0.25">
      <c r="E625" s="15"/>
      <c r="F625" s="15"/>
      <c r="G625" s="15"/>
      <c r="I625" s="15"/>
    </row>
    <row r="626" spans="5:9" x14ac:dyDescent="0.25">
      <c r="E626" s="15"/>
      <c r="F626" s="15"/>
      <c r="G626" s="15"/>
      <c r="I626" s="15"/>
    </row>
    <row r="627" spans="5:9" x14ac:dyDescent="0.25">
      <c r="E627" s="15"/>
      <c r="F627" s="15"/>
      <c r="G627" s="15"/>
      <c r="I627" s="15"/>
    </row>
    <row r="628" spans="5:9" x14ac:dyDescent="0.25">
      <c r="E628" s="15"/>
      <c r="F628" s="15"/>
      <c r="G628" s="15"/>
      <c r="I628" s="15"/>
    </row>
    <row r="629" spans="5:9" x14ac:dyDescent="0.25">
      <c r="E629" s="15"/>
      <c r="F629" s="15"/>
      <c r="G629" s="15"/>
      <c r="I629" s="15"/>
    </row>
    <row r="630" spans="5:9" x14ac:dyDescent="0.25">
      <c r="E630" s="15"/>
      <c r="F630" s="15"/>
      <c r="G630" s="15"/>
      <c r="I630" s="15"/>
    </row>
    <row r="631" spans="5:9" x14ac:dyDescent="0.25">
      <c r="E631" s="15"/>
      <c r="F631" s="15"/>
      <c r="G631" s="15"/>
      <c r="I631" s="15"/>
    </row>
    <row r="632" spans="5:9" x14ac:dyDescent="0.25">
      <c r="E632" s="15"/>
      <c r="F632" s="15"/>
      <c r="G632" s="15"/>
      <c r="I632" s="15"/>
    </row>
    <row r="633" spans="5:9" x14ac:dyDescent="0.25">
      <c r="E633" s="15"/>
      <c r="F633" s="15"/>
      <c r="G633" s="15"/>
      <c r="I633" s="15"/>
    </row>
    <row r="634" spans="5:9" x14ac:dyDescent="0.25">
      <c r="E634" s="15"/>
      <c r="F634" s="15"/>
      <c r="G634" s="15"/>
      <c r="I634" s="15"/>
    </row>
    <row r="635" spans="5:9" x14ac:dyDescent="0.25">
      <c r="E635" s="15"/>
      <c r="F635" s="15"/>
      <c r="G635" s="15"/>
      <c r="I635" s="15"/>
    </row>
    <row r="636" spans="5:9" x14ac:dyDescent="0.25">
      <c r="E636" s="15"/>
      <c r="F636" s="15"/>
      <c r="G636" s="15"/>
      <c r="I636" s="15"/>
    </row>
    <row r="637" spans="5:9" x14ac:dyDescent="0.25">
      <c r="E637" s="15"/>
      <c r="F637" s="15"/>
      <c r="G637" s="15"/>
      <c r="I637" s="15"/>
    </row>
    <row r="638" spans="5:9" x14ac:dyDescent="0.25">
      <c r="E638" s="15"/>
      <c r="F638" s="15"/>
      <c r="G638" s="15"/>
      <c r="I638" s="15"/>
    </row>
    <row r="639" spans="5:9" x14ac:dyDescent="0.25">
      <c r="E639" s="15"/>
      <c r="F639" s="15"/>
      <c r="G639" s="15"/>
      <c r="I639" s="15"/>
    </row>
    <row r="640" spans="5:9" x14ac:dyDescent="0.25">
      <c r="E640" s="15"/>
      <c r="F640" s="15"/>
      <c r="G640" s="15"/>
      <c r="I640" s="15"/>
    </row>
    <row r="641" spans="5:9" x14ac:dyDescent="0.25">
      <c r="E641" s="15"/>
      <c r="F641" s="15"/>
      <c r="G641" s="15"/>
      <c r="I641" s="15"/>
    </row>
    <row r="642" spans="5:9" x14ac:dyDescent="0.25">
      <c r="E642" s="15"/>
      <c r="F642" s="15"/>
      <c r="G642" s="15"/>
      <c r="I642" s="15"/>
    </row>
    <row r="643" spans="5:9" x14ac:dyDescent="0.25">
      <c r="E643" s="15"/>
      <c r="F643" s="15"/>
      <c r="G643" s="15"/>
      <c r="I643" s="15"/>
    </row>
    <row r="644" spans="5:9" x14ac:dyDescent="0.25">
      <c r="E644" s="15"/>
      <c r="F644" s="15"/>
      <c r="G644" s="15"/>
      <c r="I644" s="15"/>
    </row>
    <row r="645" spans="5:9" x14ac:dyDescent="0.25">
      <c r="E645" s="15"/>
      <c r="F645" s="15"/>
      <c r="G645" s="15"/>
      <c r="I645" s="15"/>
    </row>
    <row r="646" spans="5:9" x14ac:dyDescent="0.25">
      <c r="E646" s="15"/>
      <c r="F646" s="15"/>
      <c r="G646" s="15"/>
      <c r="I646" s="15"/>
    </row>
    <row r="647" spans="5:9" x14ac:dyDescent="0.25">
      <c r="E647" s="15"/>
      <c r="F647" s="15"/>
      <c r="G647" s="15"/>
      <c r="I647" s="15"/>
    </row>
    <row r="648" spans="5:9" x14ac:dyDescent="0.25">
      <c r="E648" s="15"/>
      <c r="F648" s="15"/>
      <c r="G648" s="15"/>
      <c r="I648" s="15"/>
    </row>
    <row r="649" spans="5:9" x14ac:dyDescent="0.25">
      <c r="E649" s="15"/>
      <c r="F649" s="15"/>
      <c r="G649" s="15"/>
      <c r="I649" s="15"/>
    </row>
    <row r="650" spans="5:9" x14ac:dyDescent="0.25">
      <c r="E650" s="15"/>
      <c r="F650" s="15"/>
      <c r="G650" s="15"/>
      <c r="I650" s="15"/>
    </row>
    <row r="651" spans="5:9" x14ac:dyDescent="0.25">
      <c r="E651" s="15"/>
      <c r="F651" s="15"/>
      <c r="G651" s="15"/>
      <c r="I651" s="15"/>
    </row>
    <row r="652" spans="5:9" x14ac:dyDescent="0.25">
      <c r="E652" s="15"/>
      <c r="F652" s="15"/>
      <c r="G652" s="15"/>
      <c r="I652" s="15"/>
    </row>
    <row r="653" spans="5:9" x14ac:dyDescent="0.25">
      <c r="E653" s="15"/>
      <c r="F653" s="15"/>
      <c r="G653" s="15"/>
      <c r="I653" s="15"/>
    </row>
    <row r="654" spans="5:9" x14ac:dyDescent="0.25">
      <c r="E654" s="15"/>
      <c r="F654" s="15"/>
      <c r="G654" s="15"/>
      <c r="I654" s="15"/>
    </row>
    <row r="655" spans="5:9" x14ac:dyDescent="0.25">
      <c r="E655" s="15"/>
      <c r="F655" s="15"/>
      <c r="G655" s="15"/>
      <c r="I655" s="15"/>
    </row>
    <row r="656" spans="5:9" x14ac:dyDescent="0.25">
      <c r="E656" s="15"/>
      <c r="F656" s="15"/>
      <c r="G656" s="15"/>
      <c r="I656" s="15"/>
    </row>
    <row r="657" spans="5:9" x14ac:dyDescent="0.25">
      <c r="E657" s="15"/>
      <c r="F657" s="15"/>
      <c r="G657" s="15"/>
      <c r="I657" s="15"/>
    </row>
    <row r="658" spans="5:9" x14ac:dyDescent="0.25">
      <c r="E658" s="15"/>
      <c r="F658" s="15"/>
      <c r="G658" s="15"/>
      <c r="I658" s="15"/>
    </row>
    <row r="659" spans="5:9" x14ac:dyDescent="0.25">
      <c r="E659" s="15"/>
      <c r="F659" s="15"/>
      <c r="G659" s="15"/>
      <c r="I659" s="15"/>
    </row>
    <row r="660" spans="5:9" x14ac:dyDescent="0.25">
      <c r="E660" s="15"/>
      <c r="F660" s="15"/>
      <c r="G660" s="15"/>
      <c r="I660" s="15"/>
    </row>
    <row r="661" spans="5:9" x14ac:dyDescent="0.25">
      <c r="E661" s="15"/>
      <c r="F661" s="15"/>
      <c r="G661" s="15"/>
      <c r="I661" s="15"/>
    </row>
    <row r="662" spans="5:9" x14ac:dyDescent="0.25">
      <c r="E662" s="15"/>
      <c r="F662" s="15"/>
      <c r="G662" s="15"/>
      <c r="I662" s="15"/>
    </row>
    <row r="663" spans="5:9" x14ac:dyDescent="0.25">
      <c r="E663" s="15"/>
      <c r="F663" s="15"/>
      <c r="G663" s="15"/>
      <c r="I663" s="15"/>
    </row>
    <row r="664" spans="5:9" x14ac:dyDescent="0.25">
      <c r="E664" s="15"/>
      <c r="F664" s="15"/>
      <c r="G664" s="15"/>
      <c r="I664" s="15"/>
    </row>
    <row r="665" spans="5:9" x14ac:dyDescent="0.25">
      <c r="E665" s="15"/>
      <c r="F665" s="15"/>
      <c r="G665" s="15"/>
      <c r="I665" s="15"/>
    </row>
    <row r="666" spans="5:9" x14ac:dyDescent="0.25">
      <c r="E666" s="15"/>
      <c r="F666" s="15"/>
      <c r="G666" s="15"/>
      <c r="I666" s="15"/>
    </row>
    <row r="667" spans="5:9" x14ac:dyDescent="0.25">
      <c r="E667" s="15"/>
      <c r="F667" s="15"/>
      <c r="G667" s="15"/>
      <c r="I667" s="15"/>
    </row>
    <row r="668" spans="5:9" x14ac:dyDescent="0.25">
      <c r="E668" s="15"/>
      <c r="F668" s="15"/>
      <c r="G668" s="15"/>
      <c r="I668" s="15"/>
    </row>
    <row r="669" spans="5:9" x14ac:dyDescent="0.25">
      <c r="E669" s="15"/>
      <c r="F669" s="15"/>
      <c r="G669" s="15"/>
      <c r="I669" s="15"/>
    </row>
    <row r="670" spans="5:9" x14ac:dyDescent="0.25">
      <c r="E670" s="15"/>
      <c r="F670" s="15"/>
      <c r="G670" s="15"/>
      <c r="I670" s="15"/>
    </row>
    <row r="671" spans="5:9" x14ac:dyDescent="0.25">
      <c r="E671" s="15"/>
      <c r="F671" s="15"/>
      <c r="G671" s="15"/>
      <c r="I671" s="15"/>
    </row>
    <row r="672" spans="5:9" x14ac:dyDescent="0.25">
      <c r="E672" s="15"/>
      <c r="F672" s="15"/>
      <c r="G672" s="15"/>
      <c r="I672" s="15"/>
    </row>
    <row r="673" spans="5:9" x14ac:dyDescent="0.25">
      <c r="E673" s="15"/>
      <c r="F673" s="15"/>
      <c r="G673" s="15"/>
      <c r="I673" s="15"/>
    </row>
    <row r="674" spans="5:9" x14ac:dyDescent="0.25">
      <c r="E674" s="15"/>
      <c r="F674" s="15"/>
      <c r="G674" s="15"/>
      <c r="I674" s="15"/>
    </row>
    <row r="675" spans="5:9" x14ac:dyDescent="0.25">
      <c r="E675" s="15"/>
      <c r="F675" s="15"/>
      <c r="G675" s="15"/>
      <c r="I675" s="15"/>
    </row>
    <row r="676" spans="5:9" x14ac:dyDescent="0.25">
      <c r="E676" s="15"/>
      <c r="F676" s="15"/>
      <c r="G676" s="15"/>
      <c r="I676" s="15"/>
    </row>
    <row r="677" spans="5:9" x14ac:dyDescent="0.25">
      <c r="E677" s="15"/>
      <c r="F677" s="15"/>
      <c r="G677" s="15"/>
      <c r="I677" s="15"/>
    </row>
    <row r="678" spans="5:9" x14ac:dyDescent="0.25">
      <c r="E678" s="15"/>
      <c r="F678" s="15"/>
      <c r="G678" s="15"/>
      <c r="I678" s="15"/>
    </row>
    <row r="679" spans="5:9" x14ac:dyDescent="0.25">
      <c r="E679" s="15"/>
      <c r="F679" s="15"/>
      <c r="G679" s="15"/>
      <c r="I679" s="15"/>
    </row>
    <row r="680" spans="5:9" x14ac:dyDescent="0.25">
      <c r="E680" s="15"/>
      <c r="F680" s="15"/>
      <c r="G680" s="15"/>
      <c r="I680" s="15"/>
    </row>
    <row r="681" spans="5:9" x14ac:dyDescent="0.25">
      <c r="E681" s="15"/>
      <c r="F681" s="15"/>
      <c r="G681" s="15"/>
      <c r="I681" s="15"/>
    </row>
    <row r="682" spans="5:9" x14ac:dyDescent="0.25">
      <c r="E682" s="15"/>
      <c r="F682" s="15"/>
      <c r="G682" s="15"/>
      <c r="I682" s="15"/>
    </row>
    <row r="683" spans="5:9" x14ac:dyDescent="0.25">
      <c r="E683" s="15"/>
      <c r="F683" s="15"/>
      <c r="G683" s="15"/>
      <c r="I683" s="15"/>
    </row>
    <row r="684" spans="5:9" x14ac:dyDescent="0.25">
      <c r="E684" s="15"/>
      <c r="F684" s="15"/>
      <c r="G684" s="15"/>
      <c r="I684" s="15"/>
    </row>
    <row r="685" spans="5:9" x14ac:dyDescent="0.25">
      <c r="E685" s="15"/>
      <c r="F685" s="15"/>
      <c r="G685" s="15"/>
      <c r="I685" s="15"/>
    </row>
    <row r="686" spans="5:9" x14ac:dyDescent="0.25">
      <c r="E686" s="15"/>
      <c r="F686" s="15"/>
      <c r="G686" s="15"/>
      <c r="I686" s="15"/>
    </row>
    <row r="687" spans="5:9" x14ac:dyDescent="0.25">
      <c r="E687" s="15"/>
      <c r="F687" s="15"/>
      <c r="G687" s="15"/>
      <c r="I687" s="15"/>
    </row>
    <row r="688" spans="5:9" x14ac:dyDescent="0.25">
      <c r="E688" s="15"/>
      <c r="F688" s="15"/>
      <c r="G688" s="15"/>
      <c r="I688" s="15"/>
    </row>
    <row r="689" spans="5:9" x14ac:dyDescent="0.25">
      <c r="E689" s="15"/>
      <c r="F689" s="15"/>
      <c r="G689" s="15"/>
      <c r="I689" s="15"/>
    </row>
    <row r="690" spans="5:9" x14ac:dyDescent="0.25">
      <c r="E690" s="15"/>
      <c r="F690" s="15"/>
      <c r="G690" s="15"/>
      <c r="I690" s="15"/>
    </row>
    <row r="691" spans="5:9" x14ac:dyDescent="0.25">
      <c r="E691" s="15"/>
      <c r="F691" s="15"/>
      <c r="G691" s="15"/>
      <c r="I691" s="15"/>
    </row>
    <row r="692" spans="5:9" x14ac:dyDescent="0.25">
      <c r="E692" s="15"/>
      <c r="F692" s="15"/>
      <c r="G692" s="15"/>
      <c r="I692" s="15"/>
    </row>
    <row r="693" spans="5:9" x14ac:dyDescent="0.25">
      <c r="E693" s="15"/>
      <c r="F693" s="15"/>
      <c r="G693" s="15"/>
      <c r="I693" s="15"/>
    </row>
    <row r="694" spans="5:9" x14ac:dyDescent="0.25">
      <c r="E694" s="15"/>
      <c r="F694" s="15"/>
      <c r="G694" s="15"/>
      <c r="I694" s="15"/>
    </row>
    <row r="695" spans="5:9" x14ac:dyDescent="0.25">
      <c r="E695" s="15"/>
      <c r="F695" s="15"/>
      <c r="G695" s="15"/>
      <c r="I695" s="15"/>
    </row>
    <row r="696" spans="5:9" x14ac:dyDescent="0.25">
      <c r="E696" s="15"/>
      <c r="F696" s="15"/>
      <c r="G696" s="15"/>
      <c r="I696" s="15"/>
    </row>
    <row r="697" spans="5:9" x14ac:dyDescent="0.25">
      <c r="E697" s="15"/>
      <c r="F697" s="15"/>
      <c r="G697" s="15"/>
      <c r="I697" s="15"/>
    </row>
    <row r="698" spans="5:9" x14ac:dyDescent="0.25">
      <c r="E698" s="15"/>
      <c r="F698" s="15"/>
      <c r="G698" s="15"/>
      <c r="I698" s="15"/>
    </row>
    <row r="699" spans="5:9" x14ac:dyDescent="0.25">
      <c r="E699" s="15"/>
      <c r="F699" s="15"/>
      <c r="G699" s="15"/>
      <c r="I699" s="15"/>
    </row>
    <row r="700" spans="5:9" x14ac:dyDescent="0.25">
      <c r="E700" s="15"/>
      <c r="F700" s="15"/>
      <c r="G700" s="15"/>
      <c r="I700" s="15"/>
    </row>
    <row r="701" spans="5:9" x14ac:dyDescent="0.25">
      <c r="E701" s="15"/>
      <c r="F701" s="15"/>
      <c r="G701" s="15"/>
      <c r="I701" s="15"/>
    </row>
    <row r="702" spans="5:9" x14ac:dyDescent="0.25">
      <c r="E702" s="15"/>
      <c r="F702" s="15"/>
      <c r="G702" s="15"/>
      <c r="I702" s="15"/>
    </row>
    <row r="703" spans="5:9" x14ac:dyDescent="0.25">
      <c r="E703" s="15"/>
      <c r="F703" s="15"/>
      <c r="G703" s="15"/>
      <c r="I703" s="15"/>
    </row>
    <row r="704" spans="5:9" x14ac:dyDescent="0.25">
      <c r="E704" s="15"/>
      <c r="F704" s="15"/>
      <c r="G704" s="15"/>
      <c r="I704" s="15"/>
    </row>
    <row r="705" spans="5:9" x14ac:dyDescent="0.25">
      <c r="E705" s="15"/>
      <c r="F705" s="15"/>
      <c r="G705" s="15"/>
      <c r="I705" s="15"/>
    </row>
    <row r="706" spans="5:9" x14ac:dyDescent="0.25">
      <c r="E706" s="15"/>
      <c r="F706" s="15"/>
      <c r="G706" s="15"/>
      <c r="I706" s="15"/>
    </row>
    <row r="707" spans="5:9" x14ac:dyDescent="0.25">
      <c r="E707" s="15"/>
      <c r="F707" s="15"/>
      <c r="G707" s="15"/>
      <c r="I707" s="15"/>
    </row>
    <row r="708" spans="5:9" x14ac:dyDescent="0.25">
      <c r="E708" s="15"/>
      <c r="F708" s="15"/>
      <c r="G708" s="15"/>
      <c r="I708" s="15"/>
    </row>
    <row r="709" spans="5:9" x14ac:dyDescent="0.25">
      <c r="E709" s="15"/>
      <c r="F709" s="15"/>
      <c r="G709" s="15"/>
      <c r="I709" s="15"/>
    </row>
    <row r="710" spans="5:9" x14ac:dyDescent="0.25">
      <c r="E710" s="15"/>
      <c r="F710" s="15"/>
      <c r="G710" s="15"/>
      <c r="I710" s="15"/>
    </row>
    <row r="711" spans="5:9" x14ac:dyDescent="0.25">
      <c r="E711" s="15"/>
      <c r="F711" s="15"/>
      <c r="G711" s="15"/>
      <c r="I711" s="15"/>
    </row>
    <row r="712" spans="5:9" x14ac:dyDescent="0.25">
      <c r="E712" s="15"/>
      <c r="F712" s="15"/>
      <c r="G712" s="15"/>
      <c r="I712" s="15"/>
    </row>
    <row r="713" spans="5:9" x14ac:dyDescent="0.25">
      <c r="E713" s="15"/>
      <c r="F713" s="15"/>
      <c r="G713" s="15"/>
      <c r="I713" s="15"/>
    </row>
    <row r="714" spans="5:9" x14ac:dyDescent="0.25">
      <c r="E714" s="15"/>
      <c r="F714" s="15"/>
      <c r="G714" s="15"/>
      <c r="I714" s="15"/>
    </row>
    <row r="715" spans="5:9" x14ac:dyDescent="0.25">
      <c r="E715" s="15"/>
      <c r="F715" s="15"/>
      <c r="G715" s="15"/>
      <c r="I715" s="15"/>
    </row>
    <row r="716" spans="5:9" x14ac:dyDescent="0.25">
      <c r="E716" s="15"/>
      <c r="F716" s="15"/>
      <c r="G716" s="15"/>
      <c r="I716" s="15"/>
    </row>
    <row r="717" spans="5:9" x14ac:dyDescent="0.25">
      <c r="E717" s="15"/>
      <c r="F717" s="15"/>
      <c r="G717" s="15"/>
      <c r="I717" s="15"/>
    </row>
    <row r="718" spans="5:9" x14ac:dyDescent="0.25">
      <c r="E718" s="15"/>
      <c r="F718" s="15"/>
      <c r="G718" s="15"/>
      <c r="I718" s="15"/>
    </row>
    <row r="719" spans="5:9" x14ac:dyDescent="0.25">
      <c r="E719" s="15"/>
      <c r="F719" s="15"/>
      <c r="G719" s="15"/>
      <c r="I719" s="15"/>
    </row>
    <row r="720" spans="5:9" x14ac:dyDescent="0.25">
      <c r="E720" s="15"/>
      <c r="F720" s="15"/>
      <c r="G720" s="15"/>
      <c r="I720" s="15"/>
    </row>
    <row r="721" spans="5:9" x14ac:dyDescent="0.25">
      <c r="E721" s="15"/>
      <c r="F721" s="15"/>
      <c r="G721" s="15"/>
      <c r="I721" s="15"/>
    </row>
    <row r="722" spans="5:9" x14ac:dyDescent="0.25">
      <c r="E722" s="15"/>
      <c r="F722" s="15"/>
      <c r="G722" s="15"/>
      <c r="I722" s="15"/>
    </row>
    <row r="723" spans="5:9" x14ac:dyDescent="0.25">
      <c r="E723" s="15"/>
      <c r="F723" s="15"/>
      <c r="G723" s="15"/>
      <c r="I723" s="15"/>
    </row>
    <row r="724" spans="5:9" x14ac:dyDescent="0.25">
      <c r="E724" s="15"/>
      <c r="F724" s="15"/>
      <c r="G724" s="15"/>
      <c r="I724" s="15"/>
    </row>
    <row r="725" spans="5:9" x14ac:dyDescent="0.25">
      <c r="E725" s="15"/>
      <c r="F725" s="15"/>
      <c r="G725" s="15"/>
      <c r="I725" s="15"/>
    </row>
    <row r="726" spans="5:9" x14ac:dyDescent="0.25">
      <c r="E726" s="15"/>
      <c r="F726" s="15"/>
      <c r="G726" s="15"/>
      <c r="I726" s="15"/>
    </row>
    <row r="727" spans="5:9" x14ac:dyDescent="0.25">
      <c r="E727" s="15"/>
      <c r="F727" s="15"/>
      <c r="G727" s="15"/>
      <c r="I727" s="15"/>
    </row>
    <row r="728" spans="5:9" x14ac:dyDescent="0.25">
      <c r="E728" s="15"/>
      <c r="F728" s="15"/>
      <c r="G728" s="15"/>
      <c r="I728" s="15"/>
    </row>
    <row r="729" spans="5:9" x14ac:dyDescent="0.25">
      <c r="E729" s="15"/>
      <c r="F729" s="15"/>
      <c r="G729" s="15"/>
      <c r="I729" s="15"/>
    </row>
    <row r="730" spans="5:9" x14ac:dyDescent="0.25">
      <c r="E730" s="15"/>
      <c r="F730" s="15"/>
      <c r="G730" s="15"/>
      <c r="I730" s="15"/>
    </row>
    <row r="731" spans="5:9" x14ac:dyDescent="0.25">
      <c r="E731" s="15"/>
      <c r="F731" s="15"/>
      <c r="G731" s="15"/>
      <c r="I731" s="15"/>
    </row>
    <row r="732" spans="5:9" x14ac:dyDescent="0.25">
      <c r="E732" s="15"/>
      <c r="F732" s="15"/>
      <c r="G732" s="15"/>
      <c r="I732" s="15"/>
    </row>
    <row r="733" spans="5:9" x14ac:dyDescent="0.25">
      <c r="E733" s="15"/>
      <c r="F733" s="15"/>
      <c r="G733" s="15"/>
      <c r="I733" s="15"/>
    </row>
    <row r="734" spans="5:9" x14ac:dyDescent="0.25">
      <c r="E734" s="15"/>
      <c r="F734" s="15"/>
      <c r="G734" s="15"/>
      <c r="I734" s="15"/>
    </row>
    <row r="735" spans="5:9" x14ac:dyDescent="0.25">
      <c r="E735" s="15"/>
      <c r="F735" s="15"/>
      <c r="G735" s="15"/>
      <c r="I735" s="15"/>
    </row>
    <row r="736" spans="5:9" x14ac:dyDescent="0.25">
      <c r="E736" s="15"/>
      <c r="F736" s="15"/>
      <c r="G736" s="15"/>
      <c r="I736" s="15"/>
    </row>
    <row r="737" spans="5:9" x14ac:dyDescent="0.25">
      <c r="E737" s="15"/>
      <c r="F737" s="15"/>
      <c r="G737" s="15"/>
      <c r="I737" s="15"/>
    </row>
    <row r="738" spans="5:9" x14ac:dyDescent="0.25">
      <c r="E738" s="15"/>
      <c r="F738" s="15"/>
      <c r="G738" s="15"/>
      <c r="I738" s="15"/>
    </row>
    <row r="739" spans="5:9" x14ac:dyDescent="0.25">
      <c r="E739" s="15"/>
      <c r="F739" s="15"/>
      <c r="G739" s="15"/>
      <c r="I739" s="15"/>
    </row>
    <row r="740" spans="5:9" x14ac:dyDescent="0.25">
      <c r="E740" s="15"/>
      <c r="F740" s="15"/>
      <c r="G740" s="15"/>
      <c r="I740" s="15"/>
    </row>
    <row r="741" spans="5:9" x14ac:dyDescent="0.25">
      <c r="E741" s="15"/>
      <c r="F741" s="15"/>
      <c r="G741" s="15"/>
      <c r="I741" s="15"/>
    </row>
    <row r="742" spans="5:9" x14ac:dyDescent="0.25">
      <c r="E742" s="15"/>
      <c r="F742" s="15"/>
      <c r="G742" s="15"/>
      <c r="I742" s="15"/>
    </row>
    <row r="743" spans="5:9" x14ac:dyDescent="0.25">
      <c r="E743" s="15"/>
      <c r="F743" s="15"/>
      <c r="G743" s="15"/>
      <c r="I743" s="15"/>
    </row>
    <row r="744" spans="5:9" x14ac:dyDescent="0.25">
      <c r="E744" s="15"/>
      <c r="F744" s="15"/>
      <c r="G744" s="15"/>
      <c r="I744" s="15"/>
    </row>
    <row r="745" spans="5:9" x14ac:dyDescent="0.25">
      <c r="E745" s="15"/>
      <c r="F745" s="15"/>
      <c r="G745" s="15"/>
      <c r="I745" s="15"/>
    </row>
    <row r="746" spans="5:9" x14ac:dyDescent="0.25">
      <c r="E746" s="15"/>
      <c r="F746" s="15"/>
      <c r="G746" s="15"/>
      <c r="I746" s="15"/>
    </row>
    <row r="747" spans="5:9" x14ac:dyDescent="0.25">
      <c r="E747" s="15"/>
      <c r="F747" s="15"/>
      <c r="G747" s="15"/>
      <c r="I747" s="15"/>
    </row>
    <row r="748" spans="5:9" x14ac:dyDescent="0.25">
      <c r="E748" s="15"/>
      <c r="F748" s="15"/>
      <c r="G748" s="15"/>
      <c r="I748" s="15"/>
    </row>
    <row r="749" spans="5:9" x14ac:dyDescent="0.25">
      <c r="E749" s="15"/>
      <c r="F749" s="15"/>
      <c r="G749" s="15"/>
      <c r="I749" s="15"/>
    </row>
    <row r="750" spans="5:9" x14ac:dyDescent="0.25">
      <c r="E750" s="15"/>
      <c r="F750" s="15"/>
      <c r="G750" s="15"/>
      <c r="I750" s="15"/>
    </row>
    <row r="751" spans="5:9" x14ac:dyDescent="0.25">
      <c r="E751" s="15"/>
      <c r="F751" s="15"/>
      <c r="G751" s="15"/>
      <c r="I751" s="15"/>
    </row>
    <row r="752" spans="5:9" x14ac:dyDescent="0.25">
      <c r="E752" s="15"/>
      <c r="F752" s="15"/>
      <c r="G752" s="15"/>
      <c r="I752" s="15"/>
    </row>
    <row r="753" spans="5:9" x14ac:dyDescent="0.25">
      <c r="E753" s="15"/>
      <c r="F753" s="15"/>
      <c r="G753" s="15"/>
      <c r="I753" s="15"/>
    </row>
    <row r="754" spans="5:9" x14ac:dyDescent="0.25">
      <c r="E754" s="15"/>
      <c r="F754" s="15"/>
      <c r="G754" s="15"/>
      <c r="I754" s="15"/>
    </row>
    <row r="755" spans="5:9" x14ac:dyDescent="0.25">
      <c r="E755" s="15"/>
      <c r="F755" s="15"/>
      <c r="G755" s="15"/>
      <c r="I755" s="15"/>
    </row>
    <row r="756" spans="5:9" x14ac:dyDescent="0.25">
      <c r="E756" s="15"/>
      <c r="F756" s="15"/>
      <c r="G756" s="15"/>
      <c r="I756" s="15"/>
    </row>
    <row r="757" spans="5:9" x14ac:dyDescent="0.25">
      <c r="E757" s="15"/>
      <c r="F757" s="15"/>
      <c r="G757" s="15"/>
      <c r="I757" s="15"/>
    </row>
    <row r="758" spans="5:9" x14ac:dyDescent="0.25">
      <c r="E758" s="15"/>
      <c r="F758" s="15"/>
      <c r="G758" s="15"/>
      <c r="I758" s="15"/>
    </row>
    <row r="759" spans="5:9" x14ac:dyDescent="0.25">
      <c r="E759" s="15"/>
      <c r="F759" s="15"/>
      <c r="G759" s="15"/>
      <c r="I759" s="15"/>
    </row>
    <row r="760" spans="5:9" x14ac:dyDescent="0.25">
      <c r="E760" s="15"/>
      <c r="F760" s="15"/>
      <c r="G760" s="15"/>
      <c r="I760" s="15"/>
    </row>
    <row r="761" spans="5:9" x14ac:dyDescent="0.25">
      <c r="E761" s="15"/>
      <c r="F761" s="15"/>
      <c r="G761" s="15"/>
      <c r="I761" s="15"/>
    </row>
    <row r="762" spans="5:9" x14ac:dyDescent="0.25">
      <c r="E762" s="15"/>
      <c r="F762" s="15"/>
      <c r="G762" s="15"/>
      <c r="I762" s="15"/>
    </row>
    <row r="763" spans="5:9" x14ac:dyDescent="0.25">
      <c r="E763" s="15"/>
      <c r="F763" s="15"/>
      <c r="G763" s="15"/>
      <c r="I763" s="15"/>
    </row>
    <row r="764" spans="5:9" x14ac:dyDescent="0.25">
      <c r="E764" s="15"/>
      <c r="F764" s="15"/>
      <c r="G764" s="15"/>
      <c r="I764" s="15"/>
    </row>
    <row r="765" spans="5:9" x14ac:dyDescent="0.25">
      <c r="E765" s="15"/>
      <c r="F765" s="15"/>
      <c r="G765" s="15"/>
      <c r="I765" s="15"/>
    </row>
    <row r="766" spans="5:9" x14ac:dyDescent="0.25">
      <c r="E766" s="15"/>
      <c r="F766" s="15"/>
      <c r="G766" s="15"/>
      <c r="I766" s="15"/>
    </row>
    <row r="767" spans="5:9" x14ac:dyDescent="0.25">
      <c r="E767" s="15"/>
      <c r="F767" s="15"/>
      <c r="G767" s="15"/>
      <c r="I767" s="15"/>
    </row>
    <row r="768" spans="5:9" x14ac:dyDescent="0.25">
      <c r="E768" s="15"/>
      <c r="F768" s="15"/>
      <c r="G768" s="15"/>
      <c r="I768" s="15"/>
    </row>
    <row r="769" spans="5:9" x14ac:dyDescent="0.25">
      <c r="E769" s="15"/>
      <c r="F769" s="15"/>
      <c r="G769" s="15"/>
      <c r="I769" s="15"/>
    </row>
    <row r="770" spans="5:9" x14ac:dyDescent="0.25">
      <c r="E770" s="15"/>
      <c r="F770" s="15"/>
      <c r="G770" s="15"/>
      <c r="I770" s="15"/>
    </row>
    <row r="771" spans="5:9" x14ac:dyDescent="0.25">
      <c r="E771" s="15"/>
      <c r="F771" s="15"/>
      <c r="G771" s="15"/>
      <c r="I771" s="15"/>
    </row>
    <row r="772" spans="5:9" x14ac:dyDescent="0.25">
      <c r="E772" s="15"/>
      <c r="F772" s="15"/>
      <c r="G772" s="15"/>
      <c r="I772" s="15"/>
    </row>
    <row r="773" spans="5:9" x14ac:dyDescent="0.25">
      <c r="E773" s="15"/>
      <c r="F773" s="15"/>
      <c r="G773" s="15"/>
      <c r="I773" s="15"/>
    </row>
    <row r="774" spans="5:9" x14ac:dyDescent="0.25">
      <c r="E774" s="15"/>
      <c r="F774" s="15"/>
      <c r="G774" s="15"/>
      <c r="I774" s="15"/>
    </row>
    <row r="775" spans="5:9" x14ac:dyDescent="0.25">
      <c r="E775" s="15"/>
      <c r="F775" s="15"/>
      <c r="G775" s="15"/>
      <c r="I775" s="15"/>
    </row>
    <row r="776" spans="5:9" x14ac:dyDescent="0.25">
      <c r="E776" s="15"/>
      <c r="F776" s="15"/>
      <c r="G776" s="15"/>
      <c r="I776" s="15"/>
    </row>
    <row r="777" spans="5:9" x14ac:dyDescent="0.25">
      <c r="E777" s="15"/>
      <c r="F777" s="15"/>
      <c r="G777" s="15"/>
      <c r="I777" s="15"/>
    </row>
    <row r="778" spans="5:9" x14ac:dyDescent="0.25">
      <c r="E778" s="15"/>
      <c r="F778" s="15"/>
      <c r="G778" s="15"/>
      <c r="I778" s="15"/>
    </row>
    <row r="779" spans="5:9" x14ac:dyDescent="0.25">
      <c r="E779" s="15"/>
      <c r="F779" s="15"/>
      <c r="G779" s="15"/>
      <c r="I779" s="15"/>
    </row>
    <row r="780" spans="5:9" x14ac:dyDescent="0.25">
      <c r="E780" s="15"/>
      <c r="F780" s="15"/>
      <c r="G780" s="15"/>
      <c r="I780" s="15"/>
    </row>
    <row r="781" spans="5:9" x14ac:dyDescent="0.25">
      <c r="E781" s="15"/>
      <c r="F781" s="15"/>
      <c r="G781" s="15"/>
      <c r="I781" s="15"/>
    </row>
    <row r="782" spans="5:9" x14ac:dyDescent="0.25">
      <c r="E782" s="15"/>
      <c r="F782" s="15"/>
      <c r="G782" s="15"/>
      <c r="I782" s="15"/>
    </row>
    <row r="783" spans="5:9" x14ac:dyDescent="0.25">
      <c r="E783" s="15"/>
      <c r="F783" s="15"/>
      <c r="G783" s="15"/>
      <c r="I783" s="15"/>
    </row>
    <row r="784" spans="5:9" x14ac:dyDescent="0.25">
      <c r="E784" s="15"/>
      <c r="F784" s="15"/>
      <c r="G784" s="15"/>
      <c r="I784" s="15"/>
    </row>
    <row r="785" spans="5:9" x14ac:dyDescent="0.25">
      <c r="E785" s="15"/>
      <c r="F785" s="15"/>
      <c r="G785" s="15"/>
      <c r="I785" s="15"/>
    </row>
    <row r="786" spans="5:9" x14ac:dyDescent="0.25">
      <c r="E786" s="15"/>
      <c r="F786" s="15"/>
      <c r="G786" s="15"/>
      <c r="I786" s="15"/>
    </row>
    <row r="787" spans="5:9" x14ac:dyDescent="0.25">
      <c r="E787" s="15"/>
      <c r="F787" s="15"/>
      <c r="G787" s="15"/>
      <c r="I787" s="15"/>
    </row>
    <row r="788" spans="5:9" x14ac:dyDescent="0.25">
      <c r="E788" s="15"/>
      <c r="F788" s="15"/>
      <c r="G788" s="15"/>
      <c r="I788" s="15"/>
    </row>
    <row r="789" spans="5:9" x14ac:dyDescent="0.25">
      <c r="E789" s="15"/>
      <c r="F789" s="15"/>
      <c r="G789" s="15"/>
      <c r="I789" s="15"/>
    </row>
    <row r="790" spans="5:9" x14ac:dyDescent="0.25">
      <c r="E790" s="15"/>
      <c r="F790" s="15"/>
      <c r="G790" s="15"/>
      <c r="I790" s="15"/>
    </row>
    <row r="791" spans="5:9" x14ac:dyDescent="0.25">
      <c r="E791" s="15"/>
      <c r="F791" s="15"/>
      <c r="G791" s="15"/>
      <c r="I791" s="15"/>
    </row>
    <row r="792" spans="5:9" x14ac:dyDescent="0.25">
      <c r="E792" s="15"/>
      <c r="F792" s="15"/>
      <c r="G792" s="15"/>
      <c r="I792" s="15"/>
    </row>
    <row r="793" spans="5:9" x14ac:dyDescent="0.25">
      <c r="E793" s="15"/>
      <c r="F793" s="15"/>
      <c r="G793" s="15"/>
      <c r="I793" s="15"/>
    </row>
    <row r="794" spans="5:9" x14ac:dyDescent="0.25">
      <c r="E794" s="15"/>
      <c r="F794" s="15"/>
      <c r="G794" s="15"/>
      <c r="I794" s="15"/>
    </row>
    <row r="795" spans="5:9" x14ac:dyDescent="0.25">
      <c r="E795" s="15"/>
      <c r="F795" s="15"/>
      <c r="G795" s="15"/>
      <c r="I795" s="15"/>
    </row>
    <row r="796" spans="5:9" x14ac:dyDescent="0.25">
      <c r="E796" s="15"/>
      <c r="F796" s="15"/>
      <c r="G796" s="15"/>
      <c r="I796" s="15"/>
    </row>
    <row r="797" spans="5:9" x14ac:dyDescent="0.25">
      <c r="E797" s="15"/>
      <c r="F797" s="15"/>
      <c r="G797" s="15"/>
      <c r="I797" s="15"/>
    </row>
    <row r="798" spans="5:9" x14ac:dyDescent="0.25">
      <c r="E798" s="15"/>
      <c r="F798" s="15"/>
      <c r="G798" s="15"/>
      <c r="I798" s="15"/>
    </row>
    <row r="799" spans="5:9" x14ac:dyDescent="0.25">
      <c r="E799" s="15"/>
      <c r="F799" s="15"/>
      <c r="G799" s="15"/>
      <c r="I799" s="15"/>
    </row>
    <row r="800" spans="5:9" x14ac:dyDescent="0.25">
      <c r="E800" s="15"/>
      <c r="F800" s="15"/>
      <c r="G800" s="15"/>
      <c r="I800" s="15"/>
    </row>
    <row r="801" spans="5:9" x14ac:dyDescent="0.25">
      <c r="E801" s="15"/>
      <c r="F801" s="15"/>
      <c r="G801" s="15"/>
      <c r="I801" s="15"/>
    </row>
    <row r="802" spans="5:9" x14ac:dyDescent="0.25">
      <c r="E802" s="15"/>
      <c r="F802" s="15"/>
      <c r="G802" s="15"/>
      <c r="I802" s="15"/>
    </row>
    <row r="803" spans="5:9" x14ac:dyDescent="0.25">
      <c r="E803" s="15"/>
      <c r="F803" s="15"/>
      <c r="G803" s="15"/>
      <c r="I803" s="15"/>
    </row>
    <row r="804" spans="5:9" x14ac:dyDescent="0.25">
      <c r="E804" s="15"/>
      <c r="F804" s="15"/>
      <c r="G804" s="15"/>
      <c r="I804" s="15"/>
    </row>
    <row r="805" spans="5:9" x14ac:dyDescent="0.25">
      <c r="E805" s="15"/>
      <c r="F805" s="15"/>
      <c r="G805" s="15"/>
      <c r="I805" s="15"/>
    </row>
    <row r="806" spans="5:9" x14ac:dyDescent="0.25">
      <c r="E806" s="15"/>
      <c r="F806" s="15"/>
      <c r="G806" s="15"/>
      <c r="I806" s="15"/>
    </row>
    <row r="807" spans="5:9" x14ac:dyDescent="0.25">
      <c r="E807" s="15"/>
      <c r="F807" s="15"/>
      <c r="G807" s="15"/>
      <c r="I807" s="15"/>
    </row>
    <row r="808" spans="5:9" x14ac:dyDescent="0.25">
      <c r="E808" s="15"/>
      <c r="F808" s="15"/>
      <c r="G808" s="15"/>
      <c r="I808" s="15"/>
    </row>
    <row r="809" spans="5:9" x14ac:dyDescent="0.25">
      <c r="E809" s="15"/>
      <c r="F809" s="15"/>
      <c r="G809" s="15"/>
      <c r="I809" s="15"/>
    </row>
    <row r="810" spans="5:9" x14ac:dyDescent="0.25">
      <c r="E810" s="15"/>
      <c r="F810" s="15"/>
      <c r="G810" s="15"/>
      <c r="I810" s="15"/>
    </row>
    <row r="811" spans="5:9" x14ac:dyDescent="0.25">
      <c r="E811" s="15"/>
      <c r="F811" s="15"/>
      <c r="G811" s="15"/>
      <c r="I811" s="15"/>
    </row>
    <row r="812" spans="5:9" x14ac:dyDescent="0.25">
      <c r="E812" s="15"/>
      <c r="F812" s="15"/>
      <c r="G812" s="15"/>
      <c r="I812" s="15"/>
    </row>
    <row r="813" spans="5:9" x14ac:dyDescent="0.25">
      <c r="E813" s="15"/>
      <c r="F813" s="15"/>
      <c r="G813" s="15"/>
      <c r="I813" s="15"/>
    </row>
    <row r="814" spans="5:9" x14ac:dyDescent="0.25">
      <c r="E814" s="15"/>
      <c r="F814" s="15"/>
      <c r="G814" s="15"/>
      <c r="I814" s="15"/>
    </row>
    <row r="815" spans="5:9" x14ac:dyDescent="0.25">
      <c r="E815" s="15"/>
      <c r="F815" s="15"/>
      <c r="G815" s="15"/>
      <c r="I815" s="15"/>
    </row>
    <row r="816" spans="5:9" x14ac:dyDescent="0.25">
      <c r="E816" s="15"/>
      <c r="F816" s="15"/>
      <c r="G816" s="15"/>
      <c r="I816" s="15"/>
    </row>
    <row r="817" spans="5:9" x14ac:dyDescent="0.25">
      <c r="E817" s="15"/>
      <c r="F817" s="15"/>
      <c r="G817" s="15"/>
      <c r="I817" s="15"/>
    </row>
    <row r="818" spans="5:9" x14ac:dyDescent="0.25">
      <c r="E818" s="15"/>
      <c r="F818" s="15"/>
      <c r="G818" s="15"/>
      <c r="I818" s="15"/>
    </row>
    <row r="819" spans="5:9" x14ac:dyDescent="0.25">
      <c r="E819" s="15"/>
      <c r="F819" s="15"/>
      <c r="G819" s="15"/>
      <c r="I819" s="15"/>
    </row>
    <row r="820" spans="5:9" x14ac:dyDescent="0.25">
      <c r="E820" s="15"/>
      <c r="F820" s="15"/>
      <c r="G820" s="15"/>
      <c r="I820" s="15"/>
    </row>
    <row r="821" spans="5:9" x14ac:dyDescent="0.25">
      <c r="E821" s="15"/>
      <c r="F821" s="15"/>
      <c r="G821" s="15"/>
      <c r="I821" s="15"/>
    </row>
    <row r="822" spans="5:9" x14ac:dyDescent="0.25">
      <c r="E822" s="15"/>
      <c r="F822" s="15"/>
      <c r="G822" s="15"/>
      <c r="I822" s="15"/>
    </row>
    <row r="823" spans="5:9" x14ac:dyDescent="0.25">
      <c r="E823" s="15"/>
      <c r="F823" s="15"/>
      <c r="G823" s="15"/>
      <c r="I823" s="15"/>
    </row>
    <row r="824" spans="5:9" x14ac:dyDescent="0.25">
      <c r="E824" s="15"/>
      <c r="F824" s="15"/>
      <c r="G824" s="15"/>
      <c r="I824" s="15"/>
    </row>
    <row r="825" spans="5:9" x14ac:dyDescent="0.25">
      <c r="E825" s="15"/>
      <c r="F825" s="15"/>
      <c r="G825" s="15"/>
      <c r="I825" s="15"/>
    </row>
    <row r="826" spans="5:9" x14ac:dyDescent="0.25">
      <c r="E826" s="15"/>
      <c r="F826" s="15"/>
      <c r="G826" s="15"/>
      <c r="I826" s="15"/>
    </row>
    <row r="827" spans="5:9" x14ac:dyDescent="0.25">
      <c r="E827" s="15"/>
      <c r="F827" s="15"/>
      <c r="G827" s="15"/>
      <c r="I827" s="15"/>
    </row>
    <row r="828" spans="5:9" x14ac:dyDescent="0.25">
      <c r="E828" s="15"/>
      <c r="F828" s="15"/>
      <c r="G828" s="15"/>
      <c r="I828" s="15"/>
    </row>
    <row r="829" spans="5:9" x14ac:dyDescent="0.25">
      <c r="E829" s="15"/>
      <c r="F829" s="15"/>
      <c r="G829" s="15"/>
      <c r="I829" s="15"/>
    </row>
    <row r="830" spans="5:9" x14ac:dyDescent="0.25">
      <c r="E830" s="15"/>
      <c r="F830" s="15"/>
      <c r="G830" s="15"/>
      <c r="I830" s="15"/>
    </row>
    <row r="831" spans="5:9" x14ac:dyDescent="0.25">
      <c r="E831" s="15"/>
      <c r="F831" s="15"/>
      <c r="G831" s="15"/>
      <c r="I831" s="15"/>
    </row>
    <row r="832" spans="5:9" x14ac:dyDescent="0.25">
      <c r="E832" s="15"/>
      <c r="F832" s="15"/>
      <c r="G832" s="15"/>
      <c r="I832" s="15"/>
    </row>
    <row r="833" spans="5:9" x14ac:dyDescent="0.25">
      <c r="E833" s="15"/>
      <c r="F833" s="15"/>
      <c r="G833" s="15"/>
      <c r="I833" s="15"/>
    </row>
    <row r="834" spans="5:9" x14ac:dyDescent="0.25">
      <c r="E834" s="15"/>
      <c r="F834" s="15"/>
      <c r="G834" s="15"/>
      <c r="I834" s="15"/>
    </row>
    <row r="835" spans="5:9" x14ac:dyDescent="0.25">
      <c r="E835" s="15"/>
      <c r="F835" s="15"/>
      <c r="G835" s="15"/>
      <c r="I835" s="15"/>
    </row>
    <row r="836" spans="5:9" x14ac:dyDescent="0.25">
      <c r="E836" s="15"/>
      <c r="F836" s="15"/>
      <c r="G836" s="15"/>
      <c r="I836" s="15"/>
    </row>
    <row r="837" spans="5:9" x14ac:dyDescent="0.25">
      <c r="E837" s="15"/>
      <c r="F837" s="15"/>
      <c r="G837" s="15"/>
      <c r="I837" s="15"/>
    </row>
    <row r="838" spans="5:9" x14ac:dyDescent="0.25">
      <c r="E838" s="15"/>
      <c r="F838" s="15"/>
      <c r="G838" s="15"/>
      <c r="I838" s="15"/>
    </row>
    <row r="839" spans="5:9" x14ac:dyDescent="0.25">
      <c r="E839" s="15"/>
      <c r="F839" s="15"/>
      <c r="G839" s="15"/>
      <c r="I839" s="15"/>
    </row>
    <row r="840" spans="5:9" x14ac:dyDescent="0.25">
      <c r="E840" s="15"/>
      <c r="F840" s="15"/>
      <c r="G840" s="15"/>
      <c r="I840" s="15"/>
    </row>
    <row r="841" spans="5:9" x14ac:dyDescent="0.25">
      <c r="E841" s="15"/>
      <c r="F841" s="15"/>
      <c r="G841" s="15"/>
      <c r="I841" s="15"/>
    </row>
    <row r="842" spans="5:9" x14ac:dyDescent="0.25">
      <c r="E842" s="15"/>
      <c r="F842" s="15"/>
      <c r="G842" s="15"/>
      <c r="I842" s="15"/>
    </row>
    <row r="843" spans="5:9" x14ac:dyDescent="0.25">
      <c r="E843" s="15"/>
      <c r="F843" s="15"/>
      <c r="G843" s="15"/>
      <c r="I843" s="15"/>
    </row>
    <row r="844" spans="5:9" x14ac:dyDescent="0.25">
      <c r="E844" s="15"/>
      <c r="F844" s="15"/>
      <c r="G844" s="15"/>
      <c r="I844" s="15"/>
    </row>
    <row r="845" spans="5:9" x14ac:dyDescent="0.25">
      <c r="E845" s="15"/>
      <c r="F845" s="15"/>
      <c r="G845" s="15"/>
      <c r="I845" s="15"/>
    </row>
    <row r="846" spans="5:9" x14ac:dyDescent="0.25">
      <c r="E846" s="15"/>
      <c r="F846" s="15"/>
      <c r="G846" s="15"/>
      <c r="I846" s="15"/>
    </row>
    <row r="847" spans="5:9" x14ac:dyDescent="0.25">
      <c r="E847" s="15"/>
      <c r="F847" s="15"/>
      <c r="G847" s="15"/>
      <c r="I847" s="15"/>
    </row>
    <row r="848" spans="5:9" x14ac:dyDescent="0.25">
      <c r="E848" s="15"/>
      <c r="F848" s="15"/>
      <c r="G848" s="15"/>
      <c r="I848" s="15"/>
    </row>
    <row r="849" spans="5:9" x14ac:dyDescent="0.25">
      <c r="E849" s="15"/>
      <c r="F849" s="15"/>
      <c r="G849" s="15"/>
      <c r="I849" s="15"/>
    </row>
    <row r="850" spans="5:9" x14ac:dyDescent="0.25">
      <c r="E850" s="15"/>
      <c r="F850" s="15"/>
      <c r="G850" s="15"/>
      <c r="I850" s="15"/>
    </row>
    <row r="851" spans="5:9" x14ac:dyDescent="0.25">
      <c r="E851" s="15"/>
      <c r="F851" s="15"/>
      <c r="G851" s="15"/>
      <c r="I851" s="15"/>
    </row>
    <row r="852" spans="5:9" x14ac:dyDescent="0.25">
      <c r="E852" s="15"/>
      <c r="F852" s="15"/>
      <c r="G852" s="15"/>
      <c r="I852" s="15"/>
    </row>
    <row r="853" spans="5:9" x14ac:dyDescent="0.25">
      <c r="E853" s="15"/>
      <c r="F853" s="15"/>
      <c r="G853" s="15"/>
      <c r="I853" s="15"/>
    </row>
    <row r="854" spans="5:9" x14ac:dyDescent="0.25">
      <c r="E854" s="15"/>
      <c r="F854" s="15"/>
      <c r="G854" s="15"/>
      <c r="I854" s="15"/>
    </row>
    <row r="855" spans="5:9" x14ac:dyDescent="0.25">
      <c r="E855" s="15"/>
      <c r="F855" s="15"/>
      <c r="G855" s="15"/>
      <c r="I855" s="15"/>
    </row>
    <row r="856" spans="5:9" x14ac:dyDescent="0.25">
      <c r="E856" s="15"/>
      <c r="F856" s="15"/>
      <c r="G856" s="15"/>
      <c r="I856" s="15"/>
    </row>
    <row r="857" spans="5:9" x14ac:dyDescent="0.25">
      <c r="E857" s="15"/>
      <c r="F857" s="15"/>
      <c r="G857" s="15"/>
      <c r="I857" s="15"/>
    </row>
    <row r="858" spans="5:9" x14ac:dyDescent="0.25">
      <c r="E858" s="15"/>
      <c r="F858" s="15"/>
      <c r="G858" s="15"/>
      <c r="I858" s="15"/>
    </row>
    <row r="859" spans="5:9" x14ac:dyDescent="0.25">
      <c r="E859" s="15"/>
      <c r="F859" s="15"/>
      <c r="G859" s="15"/>
      <c r="I859" s="15"/>
    </row>
    <row r="860" spans="5:9" x14ac:dyDescent="0.25">
      <c r="E860" s="15"/>
      <c r="F860" s="15"/>
      <c r="G860" s="15"/>
      <c r="I860" s="15"/>
    </row>
    <row r="861" spans="5:9" x14ac:dyDescent="0.25">
      <c r="E861" s="15"/>
      <c r="F861" s="15"/>
      <c r="G861" s="15"/>
      <c r="I861" s="15"/>
    </row>
    <row r="862" spans="5:9" x14ac:dyDescent="0.25">
      <c r="E862" s="15"/>
      <c r="F862" s="15"/>
      <c r="G862" s="15"/>
      <c r="I862" s="15"/>
    </row>
    <row r="863" spans="5:9" x14ac:dyDescent="0.25">
      <c r="E863" s="15"/>
      <c r="F863" s="15"/>
      <c r="G863" s="15"/>
      <c r="I863" s="15"/>
    </row>
    <row r="864" spans="5:9" x14ac:dyDescent="0.25">
      <c r="E864" s="15"/>
      <c r="F864" s="15"/>
      <c r="G864" s="15"/>
      <c r="I864" s="15"/>
    </row>
    <row r="865" spans="5:9" x14ac:dyDescent="0.25">
      <c r="E865" s="15"/>
      <c r="F865" s="15"/>
      <c r="G865" s="15"/>
      <c r="I865" s="15"/>
    </row>
    <row r="866" spans="5:9" x14ac:dyDescent="0.25">
      <c r="E866" s="15"/>
      <c r="F866" s="15"/>
      <c r="G866" s="15"/>
      <c r="I866" s="15"/>
    </row>
    <row r="867" spans="5:9" x14ac:dyDescent="0.25">
      <c r="E867" s="15"/>
      <c r="F867" s="15"/>
      <c r="G867" s="15"/>
      <c r="I867" s="15"/>
    </row>
    <row r="868" spans="5:9" x14ac:dyDescent="0.25">
      <c r="E868" s="15"/>
      <c r="F868" s="15"/>
      <c r="G868" s="15"/>
      <c r="I868" s="15"/>
    </row>
    <row r="869" spans="5:9" x14ac:dyDescent="0.25">
      <c r="E869" s="15"/>
      <c r="F869" s="15"/>
      <c r="G869" s="15"/>
      <c r="I869" s="15"/>
    </row>
    <row r="870" spans="5:9" x14ac:dyDescent="0.25">
      <c r="E870" s="15"/>
      <c r="F870" s="15"/>
      <c r="G870" s="15"/>
      <c r="I870" s="15"/>
    </row>
    <row r="871" spans="5:9" x14ac:dyDescent="0.25">
      <c r="E871" s="15"/>
      <c r="F871" s="15"/>
      <c r="G871" s="15"/>
      <c r="I871" s="15"/>
    </row>
    <row r="872" spans="5:9" x14ac:dyDescent="0.25">
      <c r="E872" s="15"/>
      <c r="F872" s="15"/>
      <c r="G872" s="15"/>
      <c r="I872" s="15"/>
    </row>
    <row r="873" spans="5:9" x14ac:dyDescent="0.25">
      <c r="E873" s="15"/>
      <c r="F873" s="15"/>
      <c r="G873" s="15"/>
      <c r="I873" s="15"/>
    </row>
    <row r="874" spans="5:9" x14ac:dyDescent="0.25">
      <c r="E874" s="15"/>
      <c r="F874" s="15"/>
      <c r="G874" s="15"/>
      <c r="I874" s="15"/>
    </row>
    <row r="875" spans="5:9" x14ac:dyDescent="0.25">
      <c r="E875" s="15"/>
      <c r="F875" s="15"/>
      <c r="G875" s="15"/>
      <c r="I875" s="15"/>
    </row>
  </sheetData>
  <mergeCells count="5">
    <mergeCell ref="A5:BE5"/>
    <mergeCell ref="H4:BE4"/>
    <mergeCell ref="H3:BE3"/>
    <mergeCell ref="H2:BE2"/>
    <mergeCell ref="H1:BE1"/>
  </mergeCells>
  <pageMargins left="0.59055118110236227" right="0.51181102362204722" top="0.39370078740157483" bottom="0.39370078740157483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66"/>
  </sheetPr>
  <dimension ref="A1:BR385"/>
  <sheetViews>
    <sheetView tabSelected="1" zoomScale="70" zoomScaleNormal="70" workbookViewId="0">
      <pane xSplit="9" ySplit="7" topLeftCell="AT331" activePane="bottomRight" state="frozen"/>
      <selection activeCell="I30" sqref="I30"/>
      <selection pane="topRight" activeCell="I30" sqref="I30"/>
      <selection pane="bottomLeft" activeCell="I30" sqref="I30"/>
      <selection pane="bottomRight" activeCell="BH339" sqref="BH339:BJ341"/>
    </sheetView>
  </sheetViews>
  <sheetFormatPr defaultRowHeight="15.75" x14ac:dyDescent="0.25"/>
  <cols>
    <col min="1" max="1" width="33" style="15" customWidth="1"/>
    <col min="2" max="2" width="4.5703125" style="15" customWidth="1"/>
    <col min="3" max="3" width="5.28515625" style="15" customWidth="1"/>
    <col min="4" max="4" width="4.7109375" style="14" customWidth="1"/>
    <col min="5" max="5" width="5.85546875" style="14" customWidth="1"/>
    <col min="6" max="7" width="3.5703125" style="14" hidden="1" customWidth="1"/>
    <col min="8" max="8" width="8.140625" style="14" customWidth="1"/>
    <col min="9" max="9" width="5.140625" style="15" customWidth="1"/>
    <col min="10" max="21" width="15.140625" style="15" hidden="1" customWidth="1"/>
    <col min="22" max="22" width="13.5703125" style="15" hidden="1" customWidth="1"/>
    <col min="23" max="23" width="13.140625" style="15" hidden="1" customWidth="1"/>
    <col min="24" max="24" width="12.5703125" style="15" hidden="1" customWidth="1"/>
    <col min="25" max="26" width="15.140625" style="15" hidden="1" customWidth="1"/>
    <col min="27" max="27" width="14.28515625" style="15" hidden="1" customWidth="1"/>
    <col min="28" max="28" width="14" style="15" hidden="1" customWidth="1"/>
    <col min="29" max="29" width="12.140625" style="15" hidden="1" customWidth="1"/>
    <col min="30" max="40" width="15.140625" style="15" hidden="1" customWidth="1"/>
    <col min="41" max="41" width="8.140625" style="15" hidden="1" customWidth="1"/>
    <col min="42" max="45" width="15.140625" style="15" hidden="1" customWidth="1"/>
    <col min="46" max="46" width="16.28515625" style="15" customWidth="1"/>
    <col min="47" max="48" width="15.140625" style="15" hidden="1" customWidth="1"/>
    <col min="49" max="49" width="8.140625" style="15" hidden="1" customWidth="1"/>
    <col min="50" max="53" width="15.140625" style="15" hidden="1" customWidth="1"/>
    <col min="54" max="55" width="14.28515625" style="15" customWidth="1"/>
    <col min="56" max="58" width="9.5703125" style="15" bestFit="1" customWidth="1"/>
    <col min="59" max="70" width="10.5703125" style="15" bestFit="1" customWidth="1"/>
    <col min="71" max="223" width="9.140625" style="15"/>
    <col min="224" max="224" width="1.42578125" style="15" customWidth="1"/>
    <col min="225" max="225" width="59.5703125" style="15" customWidth="1"/>
    <col min="226" max="226" width="9.140625" style="15" customWidth="1"/>
    <col min="227" max="228" width="3.85546875" style="15" customWidth="1"/>
    <col min="229" max="229" width="10.5703125" style="15" customWidth="1"/>
    <col min="230" max="230" width="3.85546875" style="15" customWidth="1"/>
    <col min="231" max="233" width="14.42578125" style="15" customWidth="1"/>
    <col min="234" max="234" width="4.140625" style="15" customWidth="1"/>
    <col min="235" max="235" width="15" style="15" customWidth="1"/>
    <col min="236" max="237" width="9.140625" style="15" customWidth="1"/>
    <col min="238" max="238" width="11.5703125" style="15" customWidth="1"/>
    <col min="239" max="239" width="18.140625" style="15" customWidth="1"/>
    <col min="240" max="240" width="13.140625" style="15" customWidth="1"/>
    <col min="241" max="241" width="12.28515625" style="15" customWidth="1"/>
    <col min="242" max="479" width="9.140625" style="15"/>
    <col min="480" max="480" width="1.42578125" style="15" customWidth="1"/>
    <col min="481" max="481" width="59.5703125" style="15" customWidth="1"/>
    <col min="482" max="482" width="9.140625" style="15" customWidth="1"/>
    <col min="483" max="484" width="3.85546875" style="15" customWidth="1"/>
    <col min="485" max="485" width="10.5703125" style="15" customWidth="1"/>
    <col min="486" max="486" width="3.85546875" style="15" customWidth="1"/>
    <col min="487" max="489" width="14.42578125" style="15" customWidth="1"/>
    <col min="490" max="490" width="4.140625" style="15" customWidth="1"/>
    <col min="491" max="491" width="15" style="15" customWidth="1"/>
    <col min="492" max="493" width="9.140625" style="15" customWidth="1"/>
    <col min="494" max="494" width="11.5703125" style="15" customWidth="1"/>
    <col min="495" max="495" width="18.140625" style="15" customWidth="1"/>
    <col min="496" max="496" width="13.140625" style="15" customWidth="1"/>
    <col min="497" max="497" width="12.28515625" style="15" customWidth="1"/>
    <col min="498" max="735" width="9.140625" style="15"/>
    <col min="736" max="736" width="1.42578125" style="15" customWidth="1"/>
    <col min="737" max="737" width="59.5703125" style="15" customWidth="1"/>
    <col min="738" max="738" width="9.140625" style="15" customWidth="1"/>
    <col min="739" max="740" width="3.85546875" style="15" customWidth="1"/>
    <col min="741" max="741" width="10.5703125" style="15" customWidth="1"/>
    <col min="742" max="742" width="3.85546875" style="15" customWidth="1"/>
    <col min="743" max="745" width="14.42578125" style="15" customWidth="1"/>
    <col min="746" max="746" width="4.140625" style="15" customWidth="1"/>
    <col min="747" max="747" width="15" style="15" customWidth="1"/>
    <col min="748" max="749" width="9.140625" style="15" customWidth="1"/>
    <col min="750" max="750" width="11.5703125" style="15" customWidth="1"/>
    <col min="751" max="751" width="18.140625" style="15" customWidth="1"/>
    <col min="752" max="752" width="13.140625" style="15" customWidth="1"/>
    <col min="753" max="753" width="12.28515625" style="15" customWidth="1"/>
    <col min="754" max="991" width="9.140625" style="15"/>
    <col min="992" max="992" width="1.42578125" style="15" customWidth="1"/>
    <col min="993" max="993" width="59.5703125" style="15" customWidth="1"/>
    <col min="994" max="994" width="9.140625" style="15" customWidth="1"/>
    <col min="995" max="996" width="3.85546875" style="15" customWidth="1"/>
    <col min="997" max="997" width="10.5703125" style="15" customWidth="1"/>
    <col min="998" max="998" width="3.85546875" style="15" customWidth="1"/>
    <col min="999" max="1001" width="14.42578125" style="15" customWidth="1"/>
    <col min="1002" max="1002" width="4.140625" style="15" customWidth="1"/>
    <col min="1003" max="1003" width="15" style="15" customWidth="1"/>
    <col min="1004" max="1005" width="9.140625" style="15" customWidth="1"/>
    <col min="1006" max="1006" width="11.5703125" style="15" customWidth="1"/>
    <col min="1007" max="1007" width="18.140625" style="15" customWidth="1"/>
    <col min="1008" max="1008" width="13.140625" style="15" customWidth="1"/>
    <col min="1009" max="1009" width="12.28515625" style="15" customWidth="1"/>
    <col min="1010" max="1247" width="9.140625" style="15"/>
    <col min="1248" max="1248" width="1.42578125" style="15" customWidth="1"/>
    <col min="1249" max="1249" width="59.5703125" style="15" customWidth="1"/>
    <col min="1250" max="1250" width="9.140625" style="15" customWidth="1"/>
    <col min="1251" max="1252" width="3.85546875" style="15" customWidth="1"/>
    <col min="1253" max="1253" width="10.5703125" style="15" customWidth="1"/>
    <col min="1254" max="1254" width="3.85546875" style="15" customWidth="1"/>
    <col min="1255" max="1257" width="14.42578125" style="15" customWidth="1"/>
    <col min="1258" max="1258" width="4.140625" style="15" customWidth="1"/>
    <col min="1259" max="1259" width="15" style="15" customWidth="1"/>
    <col min="1260" max="1261" width="9.140625" style="15" customWidth="1"/>
    <col min="1262" max="1262" width="11.5703125" style="15" customWidth="1"/>
    <col min="1263" max="1263" width="18.140625" style="15" customWidth="1"/>
    <col min="1264" max="1264" width="13.140625" style="15" customWidth="1"/>
    <col min="1265" max="1265" width="12.28515625" style="15" customWidth="1"/>
    <col min="1266" max="1503" width="9.140625" style="15"/>
    <col min="1504" max="1504" width="1.42578125" style="15" customWidth="1"/>
    <col min="1505" max="1505" width="59.5703125" style="15" customWidth="1"/>
    <col min="1506" max="1506" width="9.140625" style="15" customWidth="1"/>
    <col min="1507" max="1508" width="3.85546875" style="15" customWidth="1"/>
    <col min="1509" max="1509" width="10.5703125" style="15" customWidth="1"/>
    <col min="1510" max="1510" width="3.85546875" style="15" customWidth="1"/>
    <col min="1511" max="1513" width="14.42578125" style="15" customWidth="1"/>
    <col min="1514" max="1514" width="4.140625" style="15" customWidth="1"/>
    <col min="1515" max="1515" width="15" style="15" customWidth="1"/>
    <col min="1516" max="1517" width="9.140625" style="15" customWidth="1"/>
    <col min="1518" max="1518" width="11.5703125" style="15" customWidth="1"/>
    <col min="1519" max="1519" width="18.140625" style="15" customWidth="1"/>
    <col min="1520" max="1520" width="13.140625" style="15" customWidth="1"/>
    <col min="1521" max="1521" width="12.28515625" style="15" customWidth="1"/>
    <col min="1522" max="1759" width="9.140625" style="15"/>
    <col min="1760" max="1760" width="1.42578125" style="15" customWidth="1"/>
    <col min="1761" max="1761" width="59.5703125" style="15" customWidth="1"/>
    <col min="1762" max="1762" width="9.140625" style="15" customWidth="1"/>
    <col min="1763" max="1764" width="3.85546875" style="15" customWidth="1"/>
    <col min="1765" max="1765" width="10.5703125" style="15" customWidth="1"/>
    <col min="1766" max="1766" width="3.85546875" style="15" customWidth="1"/>
    <col min="1767" max="1769" width="14.42578125" style="15" customWidth="1"/>
    <col min="1770" max="1770" width="4.140625" style="15" customWidth="1"/>
    <col min="1771" max="1771" width="15" style="15" customWidth="1"/>
    <col min="1772" max="1773" width="9.140625" style="15" customWidth="1"/>
    <col min="1774" max="1774" width="11.5703125" style="15" customWidth="1"/>
    <col min="1775" max="1775" width="18.140625" style="15" customWidth="1"/>
    <col min="1776" max="1776" width="13.140625" style="15" customWidth="1"/>
    <col min="1777" max="1777" width="12.28515625" style="15" customWidth="1"/>
    <col min="1778" max="2015" width="9.140625" style="15"/>
    <col min="2016" max="2016" width="1.42578125" style="15" customWidth="1"/>
    <col min="2017" max="2017" width="59.5703125" style="15" customWidth="1"/>
    <col min="2018" max="2018" width="9.140625" style="15" customWidth="1"/>
    <col min="2019" max="2020" width="3.85546875" style="15" customWidth="1"/>
    <col min="2021" max="2021" width="10.5703125" style="15" customWidth="1"/>
    <col min="2022" max="2022" width="3.85546875" style="15" customWidth="1"/>
    <col min="2023" max="2025" width="14.42578125" style="15" customWidth="1"/>
    <col min="2026" max="2026" width="4.140625" style="15" customWidth="1"/>
    <col min="2027" max="2027" width="15" style="15" customWidth="1"/>
    <col min="2028" max="2029" width="9.140625" style="15" customWidth="1"/>
    <col min="2030" max="2030" width="11.5703125" style="15" customWidth="1"/>
    <col min="2031" max="2031" width="18.140625" style="15" customWidth="1"/>
    <col min="2032" max="2032" width="13.140625" style="15" customWidth="1"/>
    <col min="2033" max="2033" width="12.28515625" style="15" customWidth="1"/>
    <col min="2034" max="2271" width="9.140625" style="15"/>
    <col min="2272" max="2272" width="1.42578125" style="15" customWidth="1"/>
    <col min="2273" max="2273" width="59.5703125" style="15" customWidth="1"/>
    <col min="2274" max="2274" width="9.140625" style="15" customWidth="1"/>
    <col min="2275" max="2276" width="3.85546875" style="15" customWidth="1"/>
    <col min="2277" max="2277" width="10.5703125" style="15" customWidth="1"/>
    <col min="2278" max="2278" width="3.85546875" style="15" customWidth="1"/>
    <col min="2279" max="2281" width="14.42578125" style="15" customWidth="1"/>
    <col min="2282" max="2282" width="4.140625" style="15" customWidth="1"/>
    <col min="2283" max="2283" width="15" style="15" customWidth="1"/>
    <col min="2284" max="2285" width="9.140625" style="15" customWidth="1"/>
    <col min="2286" max="2286" width="11.5703125" style="15" customWidth="1"/>
    <col min="2287" max="2287" width="18.140625" style="15" customWidth="1"/>
    <col min="2288" max="2288" width="13.140625" style="15" customWidth="1"/>
    <col min="2289" max="2289" width="12.28515625" style="15" customWidth="1"/>
    <col min="2290" max="2527" width="9.140625" style="15"/>
    <col min="2528" max="2528" width="1.42578125" style="15" customWidth="1"/>
    <col min="2529" max="2529" width="59.5703125" style="15" customWidth="1"/>
    <col min="2530" max="2530" width="9.140625" style="15" customWidth="1"/>
    <col min="2531" max="2532" width="3.85546875" style="15" customWidth="1"/>
    <col min="2533" max="2533" width="10.5703125" style="15" customWidth="1"/>
    <col min="2534" max="2534" width="3.85546875" style="15" customWidth="1"/>
    <col min="2535" max="2537" width="14.42578125" style="15" customWidth="1"/>
    <col min="2538" max="2538" width="4.140625" style="15" customWidth="1"/>
    <col min="2539" max="2539" width="15" style="15" customWidth="1"/>
    <col min="2540" max="2541" width="9.140625" style="15" customWidth="1"/>
    <col min="2542" max="2542" width="11.5703125" style="15" customWidth="1"/>
    <col min="2543" max="2543" width="18.140625" style="15" customWidth="1"/>
    <col min="2544" max="2544" width="13.140625" style="15" customWidth="1"/>
    <col min="2545" max="2545" width="12.28515625" style="15" customWidth="1"/>
    <col min="2546" max="2783" width="9.140625" style="15"/>
    <col min="2784" max="2784" width="1.42578125" style="15" customWidth="1"/>
    <col min="2785" max="2785" width="59.5703125" style="15" customWidth="1"/>
    <col min="2786" max="2786" width="9.140625" style="15" customWidth="1"/>
    <col min="2787" max="2788" width="3.85546875" style="15" customWidth="1"/>
    <col min="2789" max="2789" width="10.5703125" style="15" customWidth="1"/>
    <col min="2790" max="2790" width="3.85546875" style="15" customWidth="1"/>
    <col min="2791" max="2793" width="14.42578125" style="15" customWidth="1"/>
    <col min="2794" max="2794" width="4.140625" style="15" customWidth="1"/>
    <col min="2795" max="2795" width="15" style="15" customWidth="1"/>
    <col min="2796" max="2797" width="9.140625" style="15" customWidth="1"/>
    <col min="2798" max="2798" width="11.5703125" style="15" customWidth="1"/>
    <col min="2799" max="2799" width="18.140625" style="15" customWidth="1"/>
    <col min="2800" max="2800" width="13.140625" style="15" customWidth="1"/>
    <col min="2801" max="2801" width="12.28515625" style="15" customWidth="1"/>
    <col min="2802" max="3039" width="9.140625" style="15"/>
    <col min="3040" max="3040" width="1.42578125" style="15" customWidth="1"/>
    <col min="3041" max="3041" width="59.5703125" style="15" customWidth="1"/>
    <col min="3042" max="3042" width="9.140625" style="15" customWidth="1"/>
    <col min="3043" max="3044" width="3.85546875" style="15" customWidth="1"/>
    <col min="3045" max="3045" width="10.5703125" style="15" customWidth="1"/>
    <col min="3046" max="3046" width="3.85546875" style="15" customWidth="1"/>
    <col min="3047" max="3049" width="14.42578125" style="15" customWidth="1"/>
    <col min="3050" max="3050" width="4.140625" style="15" customWidth="1"/>
    <col min="3051" max="3051" width="15" style="15" customWidth="1"/>
    <col min="3052" max="3053" width="9.140625" style="15" customWidth="1"/>
    <col min="3054" max="3054" width="11.5703125" style="15" customWidth="1"/>
    <col min="3055" max="3055" width="18.140625" style="15" customWidth="1"/>
    <col min="3056" max="3056" width="13.140625" style="15" customWidth="1"/>
    <col min="3057" max="3057" width="12.28515625" style="15" customWidth="1"/>
    <col min="3058" max="3295" width="9.140625" style="15"/>
    <col min="3296" max="3296" width="1.42578125" style="15" customWidth="1"/>
    <col min="3297" max="3297" width="59.5703125" style="15" customWidth="1"/>
    <col min="3298" max="3298" width="9.140625" style="15" customWidth="1"/>
    <col min="3299" max="3300" width="3.85546875" style="15" customWidth="1"/>
    <col min="3301" max="3301" width="10.5703125" style="15" customWidth="1"/>
    <col min="3302" max="3302" width="3.85546875" style="15" customWidth="1"/>
    <col min="3303" max="3305" width="14.42578125" style="15" customWidth="1"/>
    <col min="3306" max="3306" width="4.140625" style="15" customWidth="1"/>
    <col min="3307" max="3307" width="15" style="15" customWidth="1"/>
    <col min="3308" max="3309" width="9.140625" style="15" customWidth="1"/>
    <col min="3310" max="3310" width="11.5703125" style="15" customWidth="1"/>
    <col min="3311" max="3311" width="18.140625" style="15" customWidth="1"/>
    <col min="3312" max="3312" width="13.140625" style="15" customWidth="1"/>
    <col min="3313" max="3313" width="12.28515625" style="15" customWidth="1"/>
    <col min="3314" max="3551" width="9.140625" style="15"/>
    <col min="3552" max="3552" width="1.42578125" style="15" customWidth="1"/>
    <col min="3553" max="3553" width="59.5703125" style="15" customWidth="1"/>
    <col min="3554" max="3554" width="9.140625" style="15" customWidth="1"/>
    <col min="3555" max="3556" width="3.85546875" style="15" customWidth="1"/>
    <col min="3557" max="3557" width="10.5703125" style="15" customWidth="1"/>
    <col min="3558" max="3558" width="3.85546875" style="15" customWidth="1"/>
    <col min="3559" max="3561" width="14.42578125" style="15" customWidth="1"/>
    <col min="3562" max="3562" width="4.140625" style="15" customWidth="1"/>
    <col min="3563" max="3563" width="15" style="15" customWidth="1"/>
    <col min="3564" max="3565" width="9.140625" style="15" customWidth="1"/>
    <col min="3566" max="3566" width="11.5703125" style="15" customWidth="1"/>
    <col min="3567" max="3567" width="18.140625" style="15" customWidth="1"/>
    <col min="3568" max="3568" width="13.140625" style="15" customWidth="1"/>
    <col min="3569" max="3569" width="12.28515625" style="15" customWidth="1"/>
    <col min="3570" max="3807" width="9.140625" style="15"/>
    <col min="3808" max="3808" width="1.42578125" style="15" customWidth="1"/>
    <col min="3809" max="3809" width="59.5703125" style="15" customWidth="1"/>
    <col min="3810" max="3810" width="9.140625" style="15" customWidth="1"/>
    <col min="3811" max="3812" width="3.85546875" style="15" customWidth="1"/>
    <col min="3813" max="3813" width="10.5703125" style="15" customWidth="1"/>
    <col min="3814" max="3814" width="3.85546875" style="15" customWidth="1"/>
    <col min="3815" max="3817" width="14.42578125" style="15" customWidth="1"/>
    <col min="3818" max="3818" width="4.140625" style="15" customWidth="1"/>
    <col min="3819" max="3819" width="15" style="15" customWidth="1"/>
    <col min="3820" max="3821" width="9.140625" style="15" customWidth="1"/>
    <col min="3822" max="3822" width="11.5703125" style="15" customWidth="1"/>
    <col min="3823" max="3823" width="18.140625" style="15" customWidth="1"/>
    <col min="3824" max="3824" width="13.140625" style="15" customWidth="1"/>
    <col min="3825" max="3825" width="12.28515625" style="15" customWidth="1"/>
    <col min="3826" max="4063" width="9.140625" style="15"/>
    <col min="4064" max="4064" width="1.42578125" style="15" customWidth="1"/>
    <col min="4065" max="4065" width="59.5703125" style="15" customWidth="1"/>
    <col min="4066" max="4066" width="9.140625" style="15" customWidth="1"/>
    <col min="4067" max="4068" width="3.85546875" style="15" customWidth="1"/>
    <col min="4069" max="4069" width="10.5703125" style="15" customWidth="1"/>
    <col min="4070" max="4070" width="3.85546875" style="15" customWidth="1"/>
    <col min="4071" max="4073" width="14.42578125" style="15" customWidth="1"/>
    <col min="4074" max="4074" width="4.140625" style="15" customWidth="1"/>
    <col min="4075" max="4075" width="15" style="15" customWidth="1"/>
    <col min="4076" max="4077" width="9.140625" style="15" customWidth="1"/>
    <col min="4078" max="4078" width="11.5703125" style="15" customWidth="1"/>
    <col min="4079" max="4079" width="18.140625" style="15" customWidth="1"/>
    <col min="4080" max="4080" width="13.140625" style="15" customWidth="1"/>
    <col min="4081" max="4081" width="12.28515625" style="15" customWidth="1"/>
    <col min="4082" max="4319" width="9.140625" style="15"/>
    <col min="4320" max="4320" width="1.42578125" style="15" customWidth="1"/>
    <col min="4321" max="4321" width="59.5703125" style="15" customWidth="1"/>
    <col min="4322" max="4322" width="9.140625" style="15" customWidth="1"/>
    <col min="4323" max="4324" width="3.85546875" style="15" customWidth="1"/>
    <col min="4325" max="4325" width="10.5703125" style="15" customWidth="1"/>
    <col min="4326" max="4326" width="3.85546875" style="15" customWidth="1"/>
    <col min="4327" max="4329" width="14.42578125" style="15" customWidth="1"/>
    <col min="4330" max="4330" width="4.140625" style="15" customWidth="1"/>
    <col min="4331" max="4331" width="15" style="15" customWidth="1"/>
    <col min="4332" max="4333" width="9.140625" style="15" customWidth="1"/>
    <col min="4334" max="4334" width="11.5703125" style="15" customWidth="1"/>
    <col min="4335" max="4335" width="18.140625" style="15" customWidth="1"/>
    <col min="4336" max="4336" width="13.140625" style="15" customWidth="1"/>
    <col min="4337" max="4337" width="12.28515625" style="15" customWidth="1"/>
    <col min="4338" max="4575" width="9.140625" style="15"/>
    <col min="4576" max="4576" width="1.42578125" style="15" customWidth="1"/>
    <col min="4577" max="4577" width="59.5703125" style="15" customWidth="1"/>
    <col min="4578" max="4578" width="9.140625" style="15" customWidth="1"/>
    <col min="4579" max="4580" width="3.85546875" style="15" customWidth="1"/>
    <col min="4581" max="4581" width="10.5703125" style="15" customWidth="1"/>
    <col min="4582" max="4582" width="3.85546875" style="15" customWidth="1"/>
    <col min="4583" max="4585" width="14.42578125" style="15" customWidth="1"/>
    <col min="4586" max="4586" width="4.140625" style="15" customWidth="1"/>
    <col min="4587" max="4587" width="15" style="15" customWidth="1"/>
    <col min="4588" max="4589" width="9.140625" style="15" customWidth="1"/>
    <col min="4590" max="4590" width="11.5703125" style="15" customWidth="1"/>
    <col min="4591" max="4591" width="18.140625" style="15" customWidth="1"/>
    <col min="4592" max="4592" width="13.140625" style="15" customWidth="1"/>
    <col min="4593" max="4593" width="12.28515625" style="15" customWidth="1"/>
    <col min="4594" max="4831" width="9.140625" style="15"/>
    <col min="4832" max="4832" width="1.42578125" style="15" customWidth="1"/>
    <col min="4833" max="4833" width="59.5703125" style="15" customWidth="1"/>
    <col min="4834" max="4834" width="9.140625" style="15" customWidth="1"/>
    <col min="4835" max="4836" width="3.85546875" style="15" customWidth="1"/>
    <col min="4837" max="4837" width="10.5703125" style="15" customWidth="1"/>
    <col min="4838" max="4838" width="3.85546875" style="15" customWidth="1"/>
    <col min="4839" max="4841" width="14.42578125" style="15" customWidth="1"/>
    <col min="4842" max="4842" width="4.140625" style="15" customWidth="1"/>
    <col min="4843" max="4843" width="15" style="15" customWidth="1"/>
    <col min="4844" max="4845" width="9.140625" style="15" customWidth="1"/>
    <col min="4846" max="4846" width="11.5703125" style="15" customWidth="1"/>
    <col min="4847" max="4847" width="18.140625" style="15" customWidth="1"/>
    <col min="4848" max="4848" width="13.140625" style="15" customWidth="1"/>
    <col min="4849" max="4849" width="12.28515625" style="15" customWidth="1"/>
    <col min="4850" max="5087" width="9.140625" style="15"/>
    <col min="5088" max="5088" width="1.42578125" style="15" customWidth="1"/>
    <col min="5089" max="5089" width="59.5703125" style="15" customWidth="1"/>
    <col min="5090" max="5090" width="9.140625" style="15" customWidth="1"/>
    <col min="5091" max="5092" width="3.85546875" style="15" customWidth="1"/>
    <col min="5093" max="5093" width="10.5703125" style="15" customWidth="1"/>
    <col min="5094" max="5094" width="3.85546875" style="15" customWidth="1"/>
    <col min="5095" max="5097" width="14.42578125" style="15" customWidth="1"/>
    <col min="5098" max="5098" width="4.140625" style="15" customWidth="1"/>
    <col min="5099" max="5099" width="15" style="15" customWidth="1"/>
    <col min="5100" max="5101" width="9.140625" style="15" customWidth="1"/>
    <col min="5102" max="5102" width="11.5703125" style="15" customWidth="1"/>
    <col min="5103" max="5103" width="18.140625" style="15" customWidth="1"/>
    <col min="5104" max="5104" width="13.140625" style="15" customWidth="1"/>
    <col min="5105" max="5105" width="12.28515625" style="15" customWidth="1"/>
    <col min="5106" max="5343" width="9.140625" style="15"/>
    <col min="5344" max="5344" width="1.42578125" style="15" customWidth="1"/>
    <col min="5345" max="5345" width="59.5703125" style="15" customWidth="1"/>
    <col min="5346" max="5346" width="9.140625" style="15" customWidth="1"/>
    <col min="5347" max="5348" width="3.85546875" style="15" customWidth="1"/>
    <col min="5349" max="5349" width="10.5703125" style="15" customWidth="1"/>
    <col min="5350" max="5350" width="3.85546875" style="15" customWidth="1"/>
    <col min="5351" max="5353" width="14.42578125" style="15" customWidth="1"/>
    <col min="5354" max="5354" width="4.140625" style="15" customWidth="1"/>
    <col min="5355" max="5355" width="15" style="15" customWidth="1"/>
    <col min="5356" max="5357" width="9.140625" style="15" customWidth="1"/>
    <col min="5358" max="5358" width="11.5703125" style="15" customWidth="1"/>
    <col min="5359" max="5359" width="18.140625" style="15" customWidth="1"/>
    <col min="5360" max="5360" width="13.140625" style="15" customWidth="1"/>
    <col min="5361" max="5361" width="12.28515625" style="15" customWidth="1"/>
    <col min="5362" max="5599" width="9.140625" style="15"/>
    <col min="5600" max="5600" width="1.42578125" style="15" customWidth="1"/>
    <col min="5601" max="5601" width="59.5703125" style="15" customWidth="1"/>
    <col min="5602" max="5602" width="9.140625" style="15" customWidth="1"/>
    <col min="5603" max="5604" width="3.85546875" style="15" customWidth="1"/>
    <col min="5605" max="5605" width="10.5703125" style="15" customWidth="1"/>
    <col min="5606" max="5606" width="3.85546875" style="15" customWidth="1"/>
    <col min="5607" max="5609" width="14.42578125" style="15" customWidth="1"/>
    <col min="5610" max="5610" width="4.140625" style="15" customWidth="1"/>
    <col min="5611" max="5611" width="15" style="15" customWidth="1"/>
    <col min="5612" max="5613" width="9.140625" style="15" customWidth="1"/>
    <col min="5614" max="5614" width="11.5703125" style="15" customWidth="1"/>
    <col min="5615" max="5615" width="18.140625" style="15" customWidth="1"/>
    <col min="5616" max="5616" width="13.140625" style="15" customWidth="1"/>
    <col min="5617" max="5617" width="12.28515625" style="15" customWidth="1"/>
    <col min="5618" max="5855" width="9.140625" style="15"/>
    <col min="5856" max="5856" width="1.42578125" style="15" customWidth="1"/>
    <col min="5857" max="5857" width="59.5703125" style="15" customWidth="1"/>
    <col min="5858" max="5858" width="9.140625" style="15" customWidth="1"/>
    <col min="5859" max="5860" width="3.85546875" style="15" customWidth="1"/>
    <col min="5861" max="5861" width="10.5703125" style="15" customWidth="1"/>
    <col min="5862" max="5862" width="3.85546875" style="15" customWidth="1"/>
    <col min="5863" max="5865" width="14.42578125" style="15" customWidth="1"/>
    <col min="5866" max="5866" width="4.140625" style="15" customWidth="1"/>
    <col min="5867" max="5867" width="15" style="15" customWidth="1"/>
    <col min="5868" max="5869" width="9.140625" style="15" customWidth="1"/>
    <col min="5870" max="5870" width="11.5703125" style="15" customWidth="1"/>
    <col min="5871" max="5871" width="18.140625" style="15" customWidth="1"/>
    <col min="5872" max="5872" width="13.140625" style="15" customWidth="1"/>
    <col min="5873" max="5873" width="12.28515625" style="15" customWidth="1"/>
    <col min="5874" max="6111" width="9.140625" style="15"/>
    <col min="6112" max="6112" width="1.42578125" style="15" customWidth="1"/>
    <col min="6113" max="6113" width="59.5703125" style="15" customWidth="1"/>
    <col min="6114" max="6114" width="9.140625" style="15" customWidth="1"/>
    <col min="6115" max="6116" width="3.85546875" style="15" customWidth="1"/>
    <col min="6117" max="6117" width="10.5703125" style="15" customWidth="1"/>
    <col min="6118" max="6118" width="3.85546875" style="15" customWidth="1"/>
    <col min="6119" max="6121" width="14.42578125" style="15" customWidth="1"/>
    <col min="6122" max="6122" width="4.140625" style="15" customWidth="1"/>
    <col min="6123" max="6123" width="15" style="15" customWidth="1"/>
    <col min="6124" max="6125" width="9.140625" style="15" customWidth="1"/>
    <col min="6126" max="6126" width="11.5703125" style="15" customWidth="1"/>
    <col min="6127" max="6127" width="18.140625" style="15" customWidth="1"/>
    <col min="6128" max="6128" width="13.140625" style="15" customWidth="1"/>
    <col min="6129" max="6129" width="12.28515625" style="15" customWidth="1"/>
    <col min="6130" max="6367" width="9.140625" style="15"/>
    <col min="6368" max="6368" width="1.42578125" style="15" customWidth="1"/>
    <col min="6369" max="6369" width="59.5703125" style="15" customWidth="1"/>
    <col min="6370" max="6370" width="9.140625" style="15" customWidth="1"/>
    <col min="6371" max="6372" width="3.85546875" style="15" customWidth="1"/>
    <col min="6373" max="6373" width="10.5703125" style="15" customWidth="1"/>
    <col min="6374" max="6374" width="3.85546875" style="15" customWidth="1"/>
    <col min="6375" max="6377" width="14.42578125" style="15" customWidth="1"/>
    <col min="6378" max="6378" width="4.140625" style="15" customWidth="1"/>
    <col min="6379" max="6379" width="15" style="15" customWidth="1"/>
    <col min="6380" max="6381" width="9.140625" style="15" customWidth="1"/>
    <col min="6382" max="6382" width="11.5703125" style="15" customWidth="1"/>
    <col min="6383" max="6383" width="18.140625" style="15" customWidth="1"/>
    <col min="6384" max="6384" width="13.140625" style="15" customWidth="1"/>
    <col min="6385" max="6385" width="12.28515625" style="15" customWidth="1"/>
    <col min="6386" max="6623" width="9.140625" style="15"/>
    <col min="6624" max="6624" width="1.42578125" style="15" customWidth="1"/>
    <col min="6625" max="6625" width="59.5703125" style="15" customWidth="1"/>
    <col min="6626" max="6626" width="9.140625" style="15" customWidth="1"/>
    <col min="6627" max="6628" width="3.85546875" style="15" customWidth="1"/>
    <col min="6629" max="6629" width="10.5703125" style="15" customWidth="1"/>
    <col min="6630" max="6630" width="3.85546875" style="15" customWidth="1"/>
    <col min="6631" max="6633" width="14.42578125" style="15" customWidth="1"/>
    <col min="6634" max="6634" width="4.140625" style="15" customWidth="1"/>
    <col min="6635" max="6635" width="15" style="15" customWidth="1"/>
    <col min="6636" max="6637" width="9.140625" style="15" customWidth="1"/>
    <col min="6638" max="6638" width="11.5703125" style="15" customWidth="1"/>
    <col min="6639" max="6639" width="18.140625" style="15" customWidth="1"/>
    <col min="6640" max="6640" width="13.140625" style="15" customWidth="1"/>
    <col min="6641" max="6641" width="12.28515625" style="15" customWidth="1"/>
    <col min="6642" max="6879" width="9.140625" style="15"/>
    <col min="6880" max="6880" width="1.42578125" style="15" customWidth="1"/>
    <col min="6881" max="6881" width="59.5703125" style="15" customWidth="1"/>
    <col min="6882" max="6882" width="9.140625" style="15" customWidth="1"/>
    <col min="6883" max="6884" width="3.85546875" style="15" customWidth="1"/>
    <col min="6885" max="6885" width="10.5703125" style="15" customWidth="1"/>
    <col min="6886" max="6886" width="3.85546875" style="15" customWidth="1"/>
    <col min="6887" max="6889" width="14.42578125" style="15" customWidth="1"/>
    <col min="6890" max="6890" width="4.140625" style="15" customWidth="1"/>
    <col min="6891" max="6891" width="15" style="15" customWidth="1"/>
    <col min="6892" max="6893" width="9.140625" style="15" customWidth="1"/>
    <col min="6894" max="6894" width="11.5703125" style="15" customWidth="1"/>
    <col min="6895" max="6895" width="18.140625" style="15" customWidth="1"/>
    <col min="6896" max="6896" width="13.140625" style="15" customWidth="1"/>
    <col min="6897" max="6897" width="12.28515625" style="15" customWidth="1"/>
    <col min="6898" max="7135" width="9.140625" style="15"/>
    <col min="7136" max="7136" width="1.42578125" style="15" customWidth="1"/>
    <col min="7137" max="7137" width="59.5703125" style="15" customWidth="1"/>
    <col min="7138" max="7138" width="9.140625" style="15" customWidth="1"/>
    <col min="7139" max="7140" width="3.85546875" style="15" customWidth="1"/>
    <col min="7141" max="7141" width="10.5703125" style="15" customWidth="1"/>
    <col min="7142" max="7142" width="3.85546875" style="15" customWidth="1"/>
    <col min="7143" max="7145" width="14.42578125" style="15" customWidth="1"/>
    <col min="7146" max="7146" width="4.140625" style="15" customWidth="1"/>
    <col min="7147" max="7147" width="15" style="15" customWidth="1"/>
    <col min="7148" max="7149" width="9.140625" style="15" customWidth="1"/>
    <col min="7150" max="7150" width="11.5703125" style="15" customWidth="1"/>
    <col min="7151" max="7151" width="18.140625" style="15" customWidth="1"/>
    <col min="7152" max="7152" width="13.140625" style="15" customWidth="1"/>
    <col min="7153" max="7153" width="12.28515625" style="15" customWidth="1"/>
    <col min="7154" max="7391" width="9.140625" style="15"/>
    <col min="7392" max="7392" width="1.42578125" style="15" customWidth="1"/>
    <col min="7393" max="7393" width="59.5703125" style="15" customWidth="1"/>
    <col min="7394" max="7394" width="9.140625" style="15" customWidth="1"/>
    <col min="7395" max="7396" width="3.85546875" style="15" customWidth="1"/>
    <col min="7397" max="7397" width="10.5703125" style="15" customWidth="1"/>
    <col min="7398" max="7398" width="3.85546875" style="15" customWidth="1"/>
    <col min="7399" max="7401" width="14.42578125" style="15" customWidth="1"/>
    <col min="7402" max="7402" width="4.140625" style="15" customWidth="1"/>
    <col min="7403" max="7403" width="15" style="15" customWidth="1"/>
    <col min="7404" max="7405" width="9.140625" style="15" customWidth="1"/>
    <col min="7406" max="7406" width="11.5703125" style="15" customWidth="1"/>
    <col min="7407" max="7407" width="18.140625" style="15" customWidth="1"/>
    <col min="7408" max="7408" width="13.140625" style="15" customWidth="1"/>
    <col min="7409" max="7409" width="12.28515625" style="15" customWidth="1"/>
    <col min="7410" max="7647" width="9.140625" style="15"/>
    <col min="7648" max="7648" width="1.42578125" style="15" customWidth="1"/>
    <col min="7649" max="7649" width="59.5703125" style="15" customWidth="1"/>
    <col min="7650" max="7650" width="9.140625" style="15" customWidth="1"/>
    <col min="7651" max="7652" width="3.85546875" style="15" customWidth="1"/>
    <col min="7653" max="7653" width="10.5703125" style="15" customWidth="1"/>
    <col min="7654" max="7654" width="3.85546875" style="15" customWidth="1"/>
    <col min="7655" max="7657" width="14.42578125" style="15" customWidth="1"/>
    <col min="7658" max="7658" width="4.140625" style="15" customWidth="1"/>
    <col min="7659" max="7659" width="15" style="15" customWidth="1"/>
    <col min="7660" max="7661" width="9.140625" style="15" customWidth="1"/>
    <col min="7662" max="7662" width="11.5703125" style="15" customWidth="1"/>
    <col min="7663" max="7663" width="18.140625" style="15" customWidth="1"/>
    <col min="7664" max="7664" width="13.140625" style="15" customWidth="1"/>
    <col min="7665" max="7665" width="12.28515625" style="15" customWidth="1"/>
    <col min="7666" max="7903" width="9.140625" style="15"/>
    <col min="7904" max="7904" width="1.42578125" style="15" customWidth="1"/>
    <col min="7905" max="7905" width="59.5703125" style="15" customWidth="1"/>
    <col min="7906" max="7906" width="9.140625" style="15" customWidth="1"/>
    <col min="7907" max="7908" width="3.85546875" style="15" customWidth="1"/>
    <col min="7909" max="7909" width="10.5703125" style="15" customWidth="1"/>
    <col min="7910" max="7910" width="3.85546875" style="15" customWidth="1"/>
    <col min="7911" max="7913" width="14.42578125" style="15" customWidth="1"/>
    <col min="7914" max="7914" width="4.140625" style="15" customWidth="1"/>
    <col min="7915" max="7915" width="15" style="15" customWidth="1"/>
    <col min="7916" max="7917" width="9.140625" style="15" customWidth="1"/>
    <col min="7918" max="7918" width="11.5703125" style="15" customWidth="1"/>
    <col min="7919" max="7919" width="18.140625" style="15" customWidth="1"/>
    <col min="7920" max="7920" width="13.140625" style="15" customWidth="1"/>
    <col min="7921" max="7921" width="12.28515625" style="15" customWidth="1"/>
    <col min="7922" max="8159" width="9.140625" style="15"/>
    <col min="8160" max="8160" width="1.42578125" style="15" customWidth="1"/>
    <col min="8161" max="8161" width="59.5703125" style="15" customWidth="1"/>
    <col min="8162" max="8162" width="9.140625" style="15" customWidth="1"/>
    <col min="8163" max="8164" width="3.85546875" style="15" customWidth="1"/>
    <col min="8165" max="8165" width="10.5703125" style="15" customWidth="1"/>
    <col min="8166" max="8166" width="3.85546875" style="15" customWidth="1"/>
    <col min="8167" max="8169" width="14.42578125" style="15" customWidth="1"/>
    <col min="8170" max="8170" width="4.140625" style="15" customWidth="1"/>
    <col min="8171" max="8171" width="15" style="15" customWidth="1"/>
    <col min="8172" max="8173" width="9.140625" style="15" customWidth="1"/>
    <col min="8174" max="8174" width="11.5703125" style="15" customWidth="1"/>
    <col min="8175" max="8175" width="18.140625" style="15" customWidth="1"/>
    <col min="8176" max="8176" width="13.140625" style="15" customWidth="1"/>
    <col min="8177" max="8177" width="12.28515625" style="15" customWidth="1"/>
    <col min="8178" max="8415" width="9.140625" style="15"/>
    <col min="8416" max="8416" width="1.42578125" style="15" customWidth="1"/>
    <col min="8417" max="8417" width="59.5703125" style="15" customWidth="1"/>
    <col min="8418" max="8418" width="9.140625" style="15" customWidth="1"/>
    <col min="8419" max="8420" width="3.85546875" style="15" customWidth="1"/>
    <col min="8421" max="8421" width="10.5703125" style="15" customWidth="1"/>
    <col min="8422" max="8422" width="3.85546875" style="15" customWidth="1"/>
    <col min="8423" max="8425" width="14.42578125" style="15" customWidth="1"/>
    <col min="8426" max="8426" width="4.140625" style="15" customWidth="1"/>
    <col min="8427" max="8427" width="15" style="15" customWidth="1"/>
    <col min="8428" max="8429" width="9.140625" style="15" customWidth="1"/>
    <col min="8430" max="8430" width="11.5703125" style="15" customWidth="1"/>
    <col min="8431" max="8431" width="18.140625" style="15" customWidth="1"/>
    <col min="8432" max="8432" width="13.140625" style="15" customWidth="1"/>
    <col min="8433" max="8433" width="12.28515625" style="15" customWidth="1"/>
    <col min="8434" max="8671" width="9.140625" style="15"/>
    <col min="8672" max="8672" width="1.42578125" style="15" customWidth="1"/>
    <col min="8673" max="8673" width="59.5703125" style="15" customWidth="1"/>
    <col min="8674" max="8674" width="9.140625" style="15" customWidth="1"/>
    <col min="8675" max="8676" width="3.85546875" style="15" customWidth="1"/>
    <col min="8677" max="8677" width="10.5703125" style="15" customWidth="1"/>
    <col min="8678" max="8678" width="3.85546875" style="15" customWidth="1"/>
    <col min="8679" max="8681" width="14.42578125" style="15" customWidth="1"/>
    <col min="8682" max="8682" width="4.140625" style="15" customWidth="1"/>
    <col min="8683" max="8683" width="15" style="15" customWidth="1"/>
    <col min="8684" max="8685" width="9.140625" style="15" customWidth="1"/>
    <col min="8686" max="8686" width="11.5703125" style="15" customWidth="1"/>
    <col min="8687" max="8687" width="18.140625" style="15" customWidth="1"/>
    <col min="8688" max="8688" width="13.140625" style="15" customWidth="1"/>
    <col min="8689" max="8689" width="12.28515625" style="15" customWidth="1"/>
    <col min="8690" max="8927" width="9.140625" style="15"/>
    <col min="8928" max="8928" width="1.42578125" style="15" customWidth="1"/>
    <col min="8929" max="8929" width="59.5703125" style="15" customWidth="1"/>
    <col min="8930" max="8930" width="9.140625" style="15" customWidth="1"/>
    <col min="8931" max="8932" width="3.85546875" style="15" customWidth="1"/>
    <col min="8933" max="8933" width="10.5703125" style="15" customWidth="1"/>
    <col min="8934" max="8934" width="3.85546875" style="15" customWidth="1"/>
    <col min="8935" max="8937" width="14.42578125" style="15" customWidth="1"/>
    <col min="8938" max="8938" width="4.140625" style="15" customWidth="1"/>
    <col min="8939" max="8939" width="15" style="15" customWidth="1"/>
    <col min="8940" max="8941" width="9.140625" style="15" customWidth="1"/>
    <col min="8942" max="8942" width="11.5703125" style="15" customWidth="1"/>
    <col min="8943" max="8943" width="18.140625" style="15" customWidth="1"/>
    <col min="8944" max="8944" width="13.140625" style="15" customWidth="1"/>
    <col min="8945" max="8945" width="12.28515625" style="15" customWidth="1"/>
    <col min="8946" max="9183" width="9.140625" style="15"/>
    <col min="9184" max="9184" width="1.42578125" style="15" customWidth="1"/>
    <col min="9185" max="9185" width="59.5703125" style="15" customWidth="1"/>
    <col min="9186" max="9186" width="9.140625" style="15" customWidth="1"/>
    <col min="9187" max="9188" width="3.85546875" style="15" customWidth="1"/>
    <col min="9189" max="9189" width="10.5703125" style="15" customWidth="1"/>
    <col min="9190" max="9190" width="3.85546875" style="15" customWidth="1"/>
    <col min="9191" max="9193" width="14.42578125" style="15" customWidth="1"/>
    <col min="9194" max="9194" width="4.140625" style="15" customWidth="1"/>
    <col min="9195" max="9195" width="15" style="15" customWidth="1"/>
    <col min="9196" max="9197" width="9.140625" style="15" customWidth="1"/>
    <col min="9198" max="9198" width="11.5703125" style="15" customWidth="1"/>
    <col min="9199" max="9199" width="18.140625" style="15" customWidth="1"/>
    <col min="9200" max="9200" width="13.140625" style="15" customWidth="1"/>
    <col min="9201" max="9201" width="12.28515625" style="15" customWidth="1"/>
    <col min="9202" max="9439" width="9.140625" style="15"/>
    <col min="9440" max="9440" width="1.42578125" style="15" customWidth="1"/>
    <col min="9441" max="9441" width="59.5703125" style="15" customWidth="1"/>
    <col min="9442" max="9442" width="9.140625" style="15" customWidth="1"/>
    <col min="9443" max="9444" width="3.85546875" style="15" customWidth="1"/>
    <col min="9445" max="9445" width="10.5703125" style="15" customWidth="1"/>
    <col min="9446" max="9446" width="3.85546875" style="15" customWidth="1"/>
    <col min="9447" max="9449" width="14.42578125" style="15" customWidth="1"/>
    <col min="9450" max="9450" width="4.140625" style="15" customWidth="1"/>
    <col min="9451" max="9451" width="15" style="15" customWidth="1"/>
    <col min="9452" max="9453" width="9.140625" style="15" customWidth="1"/>
    <col min="9454" max="9454" width="11.5703125" style="15" customWidth="1"/>
    <col min="9455" max="9455" width="18.140625" style="15" customWidth="1"/>
    <col min="9456" max="9456" width="13.140625" style="15" customWidth="1"/>
    <col min="9457" max="9457" width="12.28515625" style="15" customWidth="1"/>
    <col min="9458" max="9695" width="9.140625" style="15"/>
    <col min="9696" max="9696" width="1.42578125" style="15" customWidth="1"/>
    <col min="9697" max="9697" width="59.5703125" style="15" customWidth="1"/>
    <col min="9698" max="9698" width="9.140625" style="15" customWidth="1"/>
    <col min="9699" max="9700" width="3.85546875" style="15" customWidth="1"/>
    <col min="9701" max="9701" width="10.5703125" style="15" customWidth="1"/>
    <col min="9702" max="9702" width="3.85546875" style="15" customWidth="1"/>
    <col min="9703" max="9705" width="14.42578125" style="15" customWidth="1"/>
    <col min="9706" max="9706" width="4.140625" style="15" customWidth="1"/>
    <col min="9707" max="9707" width="15" style="15" customWidth="1"/>
    <col min="9708" max="9709" width="9.140625" style="15" customWidth="1"/>
    <col min="9710" max="9710" width="11.5703125" style="15" customWidth="1"/>
    <col min="9711" max="9711" width="18.140625" style="15" customWidth="1"/>
    <col min="9712" max="9712" width="13.140625" style="15" customWidth="1"/>
    <col min="9713" max="9713" width="12.28515625" style="15" customWidth="1"/>
    <col min="9714" max="9951" width="9.140625" style="15"/>
    <col min="9952" max="9952" width="1.42578125" style="15" customWidth="1"/>
    <col min="9953" max="9953" width="59.5703125" style="15" customWidth="1"/>
    <col min="9954" max="9954" width="9.140625" style="15" customWidth="1"/>
    <col min="9955" max="9956" width="3.85546875" style="15" customWidth="1"/>
    <col min="9957" max="9957" width="10.5703125" style="15" customWidth="1"/>
    <col min="9958" max="9958" width="3.85546875" style="15" customWidth="1"/>
    <col min="9959" max="9961" width="14.42578125" style="15" customWidth="1"/>
    <col min="9962" max="9962" width="4.140625" style="15" customWidth="1"/>
    <col min="9963" max="9963" width="15" style="15" customWidth="1"/>
    <col min="9964" max="9965" width="9.140625" style="15" customWidth="1"/>
    <col min="9966" max="9966" width="11.5703125" style="15" customWidth="1"/>
    <col min="9967" max="9967" width="18.140625" style="15" customWidth="1"/>
    <col min="9968" max="9968" width="13.140625" style="15" customWidth="1"/>
    <col min="9969" max="9969" width="12.28515625" style="15" customWidth="1"/>
    <col min="9970" max="10207" width="9.140625" style="15"/>
    <col min="10208" max="10208" width="1.42578125" style="15" customWidth="1"/>
    <col min="10209" max="10209" width="59.5703125" style="15" customWidth="1"/>
    <col min="10210" max="10210" width="9.140625" style="15" customWidth="1"/>
    <col min="10211" max="10212" width="3.85546875" style="15" customWidth="1"/>
    <col min="10213" max="10213" width="10.5703125" style="15" customWidth="1"/>
    <col min="10214" max="10214" width="3.85546875" style="15" customWidth="1"/>
    <col min="10215" max="10217" width="14.42578125" style="15" customWidth="1"/>
    <col min="10218" max="10218" width="4.140625" style="15" customWidth="1"/>
    <col min="10219" max="10219" width="15" style="15" customWidth="1"/>
    <col min="10220" max="10221" width="9.140625" style="15" customWidth="1"/>
    <col min="10222" max="10222" width="11.5703125" style="15" customWidth="1"/>
    <col min="10223" max="10223" width="18.140625" style="15" customWidth="1"/>
    <col min="10224" max="10224" width="13.140625" style="15" customWidth="1"/>
    <col min="10225" max="10225" width="12.28515625" style="15" customWidth="1"/>
    <col min="10226" max="10463" width="9.140625" style="15"/>
    <col min="10464" max="10464" width="1.42578125" style="15" customWidth="1"/>
    <col min="10465" max="10465" width="59.5703125" style="15" customWidth="1"/>
    <col min="10466" max="10466" width="9.140625" style="15" customWidth="1"/>
    <col min="10467" max="10468" width="3.85546875" style="15" customWidth="1"/>
    <col min="10469" max="10469" width="10.5703125" style="15" customWidth="1"/>
    <col min="10470" max="10470" width="3.85546875" style="15" customWidth="1"/>
    <col min="10471" max="10473" width="14.42578125" style="15" customWidth="1"/>
    <col min="10474" max="10474" width="4.140625" style="15" customWidth="1"/>
    <col min="10475" max="10475" width="15" style="15" customWidth="1"/>
    <col min="10476" max="10477" width="9.140625" style="15" customWidth="1"/>
    <col min="10478" max="10478" width="11.5703125" style="15" customWidth="1"/>
    <col min="10479" max="10479" width="18.140625" style="15" customWidth="1"/>
    <col min="10480" max="10480" width="13.140625" style="15" customWidth="1"/>
    <col min="10481" max="10481" width="12.28515625" style="15" customWidth="1"/>
    <col min="10482" max="10719" width="9.140625" style="15"/>
    <col min="10720" max="10720" width="1.42578125" style="15" customWidth="1"/>
    <col min="10721" max="10721" width="59.5703125" style="15" customWidth="1"/>
    <col min="10722" max="10722" width="9.140625" style="15" customWidth="1"/>
    <col min="10723" max="10724" width="3.85546875" style="15" customWidth="1"/>
    <col min="10725" max="10725" width="10.5703125" style="15" customWidth="1"/>
    <col min="10726" max="10726" width="3.85546875" style="15" customWidth="1"/>
    <col min="10727" max="10729" width="14.42578125" style="15" customWidth="1"/>
    <col min="10730" max="10730" width="4.140625" style="15" customWidth="1"/>
    <col min="10731" max="10731" width="15" style="15" customWidth="1"/>
    <col min="10732" max="10733" width="9.140625" style="15" customWidth="1"/>
    <col min="10734" max="10734" width="11.5703125" style="15" customWidth="1"/>
    <col min="10735" max="10735" width="18.140625" style="15" customWidth="1"/>
    <col min="10736" max="10736" width="13.140625" style="15" customWidth="1"/>
    <col min="10737" max="10737" width="12.28515625" style="15" customWidth="1"/>
    <col min="10738" max="10975" width="9.140625" style="15"/>
    <col min="10976" max="10976" width="1.42578125" style="15" customWidth="1"/>
    <col min="10977" max="10977" width="59.5703125" style="15" customWidth="1"/>
    <col min="10978" max="10978" width="9.140625" style="15" customWidth="1"/>
    <col min="10979" max="10980" width="3.85546875" style="15" customWidth="1"/>
    <col min="10981" max="10981" width="10.5703125" style="15" customWidth="1"/>
    <col min="10982" max="10982" width="3.85546875" style="15" customWidth="1"/>
    <col min="10983" max="10985" width="14.42578125" style="15" customWidth="1"/>
    <col min="10986" max="10986" width="4.140625" style="15" customWidth="1"/>
    <col min="10987" max="10987" width="15" style="15" customWidth="1"/>
    <col min="10988" max="10989" width="9.140625" style="15" customWidth="1"/>
    <col min="10990" max="10990" width="11.5703125" style="15" customWidth="1"/>
    <col min="10991" max="10991" width="18.140625" style="15" customWidth="1"/>
    <col min="10992" max="10992" width="13.140625" style="15" customWidth="1"/>
    <col min="10993" max="10993" width="12.28515625" style="15" customWidth="1"/>
    <col min="10994" max="11231" width="9.140625" style="15"/>
    <col min="11232" max="11232" width="1.42578125" style="15" customWidth="1"/>
    <col min="11233" max="11233" width="59.5703125" style="15" customWidth="1"/>
    <col min="11234" max="11234" width="9.140625" style="15" customWidth="1"/>
    <col min="11235" max="11236" width="3.85546875" style="15" customWidth="1"/>
    <col min="11237" max="11237" width="10.5703125" style="15" customWidth="1"/>
    <col min="11238" max="11238" width="3.85546875" style="15" customWidth="1"/>
    <col min="11239" max="11241" width="14.42578125" style="15" customWidth="1"/>
    <col min="11242" max="11242" width="4.140625" style="15" customWidth="1"/>
    <col min="11243" max="11243" width="15" style="15" customWidth="1"/>
    <col min="11244" max="11245" width="9.140625" style="15" customWidth="1"/>
    <col min="11246" max="11246" width="11.5703125" style="15" customWidth="1"/>
    <col min="11247" max="11247" width="18.140625" style="15" customWidth="1"/>
    <col min="11248" max="11248" width="13.140625" style="15" customWidth="1"/>
    <col min="11249" max="11249" width="12.28515625" style="15" customWidth="1"/>
    <col min="11250" max="11487" width="9.140625" style="15"/>
    <col min="11488" max="11488" width="1.42578125" style="15" customWidth="1"/>
    <col min="11489" max="11489" width="59.5703125" style="15" customWidth="1"/>
    <col min="11490" max="11490" width="9.140625" style="15" customWidth="1"/>
    <col min="11491" max="11492" width="3.85546875" style="15" customWidth="1"/>
    <col min="11493" max="11493" width="10.5703125" style="15" customWidth="1"/>
    <col min="11494" max="11494" width="3.85546875" style="15" customWidth="1"/>
    <col min="11495" max="11497" width="14.42578125" style="15" customWidth="1"/>
    <col min="11498" max="11498" width="4.140625" style="15" customWidth="1"/>
    <col min="11499" max="11499" width="15" style="15" customWidth="1"/>
    <col min="11500" max="11501" width="9.140625" style="15" customWidth="1"/>
    <col min="11502" max="11502" width="11.5703125" style="15" customWidth="1"/>
    <col min="11503" max="11503" width="18.140625" style="15" customWidth="1"/>
    <col min="11504" max="11504" width="13.140625" style="15" customWidth="1"/>
    <col min="11505" max="11505" width="12.28515625" style="15" customWidth="1"/>
    <col min="11506" max="11743" width="9.140625" style="15"/>
    <col min="11744" max="11744" width="1.42578125" style="15" customWidth="1"/>
    <col min="11745" max="11745" width="59.5703125" style="15" customWidth="1"/>
    <col min="11746" max="11746" width="9.140625" style="15" customWidth="1"/>
    <col min="11747" max="11748" width="3.85546875" style="15" customWidth="1"/>
    <col min="11749" max="11749" width="10.5703125" style="15" customWidth="1"/>
    <col min="11750" max="11750" width="3.85546875" style="15" customWidth="1"/>
    <col min="11751" max="11753" width="14.42578125" style="15" customWidth="1"/>
    <col min="11754" max="11754" width="4.140625" style="15" customWidth="1"/>
    <col min="11755" max="11755" width="15" style="15" customWidth="1"/>
    <col min="11756" max="11757" width="9.140625" style="15" customWidth="1"/>
    <col min="11758" max="11758" width="11.5703125" style="15" customWidth="1"/>
    <col min="11759" max="11759" width="18.140625" style="15" customWidth="1"/>
    <col min="11760" max="11760" width="13.140625" style="15" customWidth="1"/>
    <col min="11761" max="11761" width="12.28515625" style="15" customWidth="1"/>
    <col min="11762" max="11999" width="9.140625" style="15"/>
    <col min="12000" max="12000" width="1.42578125" style="15" customWidth="1"/>
    <col min="12001" max="12001" width="59.5703125" style="15" customWidth="1"/>
    <col min="12002" max="12002" width="9.140625" style="15" customWidth="1"/>
    <col min="12003" max="12004" width="3.85546875" style="15" customWidth="1"/>
    <col min="12005" max="12005" width="10.5703125" style="15" customWidth="1"/>
    <col min="12006" max="12006" width="3.85546875" style="15" customWidth="1"/>
    <col min="12007" max="12009" width="14.42578125" style="15" customWidth="1"/>
    <col min="12010" max="12010" width="4.140625" style="15" customWidth="1"/>
    <col min="12011" max="12011" width="15" style="15" customWidth="1"/>
    <col min="12012" max="12013" width="9.140625" style="15" customWidth="1"/>
    <col min="12014" max="12014" width="11.5703125" style="15" customWidth="1"/>
    <col min="12015" max="12015" width="18.140625" style="15" customWidth="1"/>
    <col min="12016" max="12016" width="13.140625" style="15" customWidth="1"/>
    <col min="12017" max="12017" width="12.28515625" style="15" customWidth="1"/>
    <col min="12018" max="12255" width="9.140625" style="15"/>
    <col min="12256" max="12256" width="1.42578125" style="15" customWidth="1"/>
    <col min="12257" max="12257" width="59.5703125" style="15" customWidth="1"/>
    <col min="12258" max="12258" width="9.140625" style="15" customWidth="1"/>
    <col min="12259" max="12260" width="3.85546875" style="15" customWidth="1"/>
    <col min="12261" max="12261" width="10.5703125" style="15" customWidth="1"/>
    <col min="12262" max="12262" width="3.85546875" style="15" customWidth="1"/>
    <col min="12263" max="12265" width="14.42578125" style="15" customWidth="1"/>
    <col min="12266" max="12266" width="4.140625" style="15" customWidth="1"/>
    <col min="12267" max="12267" width="15" style="15" customWidth="1"/>
    <col min="12268" max="12269" width="9.140625" style="15" customWidth="1"/>
    <col min="12270" max="12270" width="11.5703125" style="15" customWidth="1"/>
    <col min="12271" max="12271" width="18.140625" style="15" customWidth="1"/>
    <col min="12272" max="12272" width="13.140625" style="15" customWidth="1"/>
    <col min="12273" max="12273" width="12.28515625" style="15" customWidth="1"/>
    <col min="12274" max="12511" width="9.140625" style="15"/>
    <col min="12512" max="12512" width="1.42578125" style="15" customWidth="1"/>
    <col min="12513" max="12513" width="59.5703125" style="15" customWidth="1"/>
    <col min="12514" max="12514" width="9.140625" style="15" customWidth="1"/>
    <col min="12515" max="12516" width="3.85546875" style="15" customWidth="1"/>
    <col min="12517" max="12517" width="10.5703125" style="15" customWidth="1"/>
    <col min="12518" max="12518" width="3.85546875" style="15" customWidth="1"/>
    <col min="12519" max="12521" width="14.42578125" style="15" customWidth="1"/>
    <col min="12522" max="12522" width="4.140625" style="15" customWidth="1"/>
    <col min="12523" max="12523" width="15" style="15" customWidth="1"/>
    <col min="12524" max="12525" width="9.140625" style="15" customWidth="1"/>
    <col min="12526" max="12526" width="11.5703125" style="15" customWidth="1"/>
    <col min="12527" max="12527" width="18.140625" style="15" customWidth="1"/>
    <col min="12528" max="12528" width="13.140625" style="15" customWidth="1"/>
    <col min="12529" max="12529" width="12.28515625" style="15" customWidth="1"/>
    <col min="12530" max="12767" width="9.140625" style="15"/>
    <col min="12768" max="12768" width="1.42578125" style="15" customWidth="1"/>
    <col min="12769" max="12769" width="59.5703125" style="15" customWidth="1"/>
    <col min="12770" max="12770" width="9.140625" style="15" customWidth="1"/>
    <col min="12771" max="12772" width="3.85546875" style="15" customWidth="1"/>
    <col min="12773" max="12773" width="10.5703125" style="15" customWidth="1"/>
    <col min="12774" max="12774" width="3.85546875" style="15" customWidth="1"/>
    <col min="12775" max="12777" width="14.42578125" style="15" customWidth="1"/>
    <col min="12778" max="12778" width="4.140625" style="15" customWidth="1"/>
    <col min="12779" max="12779" width="15" style="15" customWidth="1"/>
    <col min="12780" max="12781" width="9.140625" style="15" customWidth="1"/>
    <col min="12782" max="12782" width="11.5703125" style="15" customWidth="1"/>
    <col min="12783" max="12783" width="18.140625" style="15" customWidth="1"/>
    <col min="12784" max="12784" width="13.140625" style="15" customWidth="1"/>
    <col min="12785" max="12785" width="12.28515625" style="15" customWidth="1"/>
    <col min="12786" max="13023" width="9.140625" style="15"/>
    <col min="13024" max="13024" width="1.42578125" style="15" customWidth="1"/>
    <col min="13025" max="13025" width="59.5703125" style="15" customWidth="1"/>
    <col min="13026" max="13026" width="9.140625" style="15" customWidth="1"/>
    <col min="13027" max="13028" width="3.85546875" style="15" customWidth="1"/>
    <col min="13029" max="13029" width="10.5703125" style="15" customWidth="1"/>
    <col min="13030" max="13030" width="3.85546875" style="15" customWidth="1"/>
    <col min="13031" max="13033" width="14.42578125" style="15" customWidth="1"/>
    <col min="13034" max="13034" width="4.140625" style="15" customWidth="1"/>
    <col min="13035" max="13035" width="15" style="15" customWidth="1"/>
    <col min="13036" max="13037" width="9.140625" style="15" customWidth="1"/>
    <col min="13038" max="13038" width="11.5703125" style="15" customWidth="1"/>
    <col min="13039" max="13039" width="18.140625" style="15" customWidth="1"/>
    <col min="13040" max="13040" width="13.140625" style="15" customWidth="1"/>
    <col min="13041" max="13041" width="12.28515625" style="15" customWidth="1"/>
    <col min="13042" max="13279" width="9.140625" style="15"/>
    <col min="13280" max="13280" width="1.42578125" style="15" customWidth="1"/>
    <col min="13281" max="13281" width="59.5703125" style="15" customWidth="1"/>
    <col min="13282" max="13282" width="9.140625" style="15" customWidth="1"/>
    <col min="13283" max="13284" width="3.85546875" style="15" customWidth="1"/>
    <col min="13285" max="13285" width="10.5703125" style="15" customWidth="1"/>
    <col min="13286" max="13286" width="3.85546875" style="15" customWidth="1"/>
    <col min="13287" max="13289" width="14.42578125" style="15" customWidth="1"/>
    <col min="13290" max="13290" width="4.140625" style="15" customWidth="1"/>
    <col min="13291" max="13291" width="15" style="15" customWidth="1"/>
    <col min="13292" max="13293" width="9.140625" style="15" customWidth="1"/>
    <col min="13294" max="13294" width="11.5703125" style="15" customWidth="1"/>
    <col min="13295" max="13295" width="18.140625" style="15" customWidth="1"/>
    <col min="13296" max="13296" width="13.140625" style="15" customWidth="1"/>
    <col min="13297" max="13297" width="12.28515625" style="15" customWidth="1"/>
    <col min="13298" max="13535" width="9.140625" style="15"/>
    <col min="13536" max="13536" width="1.42578125" style="15" customWidth="1"/>
    <col min="13537" max="13537" width="59.5703125" style="15" customWidth="1"/>
    <col min="13538" max="13538" width="9.140625" style="15" customWidth="1"/>
    <col min="13539" max="13540" width="3.85546875" style="15" customWidth="1"/>
    <col min="13541" max="13541" width="10.5703125" style="15" customWidth="1"/>
    <col min="13542" max="13542" width="3.85546875" style="15" customWidth="1"/>
    <col min="13543" max="13545" width="14.42578125" style="15" customWidth="1"/>
    <col min="13546" max="13546" width="4.140625" style="15" customWidth="1"/>
    <col min="13547" max="13547" width="15" style="15" customWidth="1"/>
    <col min="13548" max="13549" width="9.140625" style="15" customWidth="1"/>
    <col min="13550" max="13550" width="11.5703125" style="15" customWidth="1"/>
    <col min="13551" max="13551" width="18.140625" style="15" customWidth="1"/>
    <col min="13552" max="13552" width="13.140625" style="15" customWidth="1"/>
    <col min="13553" max="13553" width="12.28515625" style="15" customWidth="1"/>
    <col min="13554" max="13791" width="9.140625" style="15"/>
    <col min="13792" max="13792" width="1.42578125" style="15" customWidth="1"/>
    <col min="13793" max="13793" width="59.5703125" style="15" customWidth="1"/>
    <col min="13794" max="13794" width="9.140625" style="15" customWidth="1"/>
    <col min="13795" max="13796" width="3.85546875" style="15" customWidth="1"/>
    <col min="13797" max="13797" width="10.5703125" style="15" customWidth="1"/>
    <col min="13798" max="13798" width="3.85546875" style="15" customWidth="1"/>
    <col min="13799" max="13801" width="14.42578125" style="15" customWidth="1"/>
    <col min="13802" max="13802" width="4.140625" style="15" customWidth="1"/>
    <col min="13803" max="13803" width="15" style="15" customWidth="1"/>
    <col min="13804" max="13805" width="9.140625" style="15" customWidth="1"/>
    <col min="13806" max="13806" width="11.5703125" style="15" customWidth="1"/>
    <col min="13807" max="13807" width="18.140625" style="15" customWidth="1"/>
    <col min="13808" max="13808" width="13.140625" style="15" customWidth="1"/>
    <col min="13809" max="13809" width="12.28515625" style="15" customWidth="1"/>
    <col min="13810" max="14047" width="9.140625" style="15"/>
    <col min="14048" max="14048" width="1.42578125" style="15" customWidth="1"/>
    <col min="14049" max="14049" width="59.5703125" style="15" customWidth="1"/>
    <col min="14050" max="14050" width="9.140625" style="15" customWidth="1"/>
    <col min="14051" max="14052" width="3.85546875" style="15" customWidth="1"/>
    <col min="14053" max="14053" width="10.5703125" style="15" customWidth="1"/>
    <col min="14054" max="14054" width="3.85546875" style="15" customWidth="1"/>
    <col min="14055" max="14057" width="14.42578125" style="15" customWidth="1"/>
    <col min="14058" max="14058" width="4.140625" style="15" customWidth="1"/>
    <col min="14059" max="14059" width="15" style="15" customWidth="1"/>
    <col min="14060" max="14061" width="9.140625" style="15" customWidth="1"/>
    <col min="14062" max="14062" width="11.5703125" style="15" customWidth="1"/>
    <col min="14063" max="14063" width="18.140625" style="15" customWidth="1"/>
    <col min="14064" max="14064" width="13.140625" style="15" customWidth="1"/>
    <col min="14065" max="14065" width="12.28515625" style="15" customWidth="1"/>
    <col min="14066" max="14303" width="9.140625" style="15"/>
    <col min="14304" max="14304" width="1.42578125" style="15" customWidth="1"/>
    <col min="14305" max="14305" width="59.5703125" style="15" customWidth="1"/>
    <col min="14306" max="14306" width="9.140625" style="15" customWidth="1"/>
    <col min="14307" max="14308" width="3.85546875" style="15" customWidth="1"/>
    <col min="14309" max="14309" width="10.5703125" style="15" customWidth="1"/>
    <col min="14310" max="14310" width="3.85546875" style="15" customWidth="1"/>
    <col min="14311" max="14313" width="14.42578125" style="15" customWidth="1"/>
    <col min="14314" max="14314" width="4.140625" style="15" customWidth="1"/>
    <col min="14315" max="14315" width="15" style="15" customWidth="1"/>
    <col min="14316" max="14317" width="9.140625" style="15" customWidth="1"/>
    <col min="14318" max="14318" width="11.5703125" style="15" customWidth="1"/>
    <col min="14319" max="14319" width="18.140625" style="15" customWidth="1"/>
    <col min="14320" max="14320" width="13.140625" style="15" customWidth="1"/>
    <col min="14321" max="14321" width="12.28515625" style="15" customWidth="1"/>
    <col min="14322" max="14559" width="9.140625" style="15"/>
    <col min="14560" max="14560" width="1.42578125" style="15" customWidth="1"/>
    <col min="14561" max="14561" width="59.5703125" style="15" customWidth="1"/>
    <col min="14562" max="14562" width="9.140625" style="15" customWidth="1"/>
    <col min="14563" max="14564" width="3.85546875" style="15" customWidth="1"/>
    <col min="14565" max="14565" width="10.5703125" style="15" customWidth="1"/>
    <col min="14566" max="14566" width="3.85546875" style="15" customWidth="1"/>
    <col min="14567" max="14569" width="14.42578125" style="15" customWidth="1"/>
    <col min="14570" max="14570" width="4.140625" style="15" customWidth="1"/>
    <col min="14571" max="14571" width="15" style="15" customWidth="1"/>
    <col min="14572" max="14573" width="9.140625" style="15" customWidth="1"/>
    <col min="14574" max="14574" width="11.5703125" style="15" customWidth="1"/>
    <col min="14575" max="14575" width="18.140625" style="15" customWidth="1"/>
    <col min="14576" max="14576" width="13.140625" style="15" customWidth="1"/>
    <col min="14577" max="14577" width="12.28515625" style="15" customWidth="1"/>
    <col min="14578" max="14815" width="9.140625" style="15"/>
    <col min="14816" max="14816" width="1.42578125" style="15" customWidth="1"/>
    <col min="14817" max="14817" width="59.5703125" style="15" customWidth="1"/>
    <col min="14818" max="14818" width="9.140625" style="15" customWidth="1"/>
    <col min="14819" max="14820" width="3.85546875" style="15" customWidth="1"/>
    <col min="14821" max="14821" width="10.5703125" style="15" customWidth="1"/>
    <col min="14822" max="14822" width="3.85546875" style="15" customWidth="1"/>
    <col min="14823" max="14825" width="14.42578125" style="15" customWidth="1"/>
    <col min="14826" max="14826" width="4.140625" style="15" customWidth="1"/>
    <col min="14827" max="14827" width="15" style="15" customWidth="1"/>
    <col min="14828" max="14829" width="9.140625" style="15" customWidth="1"/>
    <col min="14830" max="14830" width="11.5703125" style="15" customWidth="1"/>
    <col min="14831" max="14831" width="18.140625" style="15" customWidth="1"/>
    <col min="14832" max="14832" width="13.140625" style="15" customWidth="1"/>
    <col min="14833" max="14833" width="12.28515625" style="15" customWidth="1"/>
    <col min="14834" max="15071" width="9.140625" style="15"/>
    <col min="15072" max="15072" width="1.42578125" style="15" customWidth="1"/>
    <col min="15073" max="15073" width="59.5703125" style="15" customWidth="1"/>
    <col min="15074" max="15074" width="9.140625" style="15" customWidth="1"/>
    <col min="15075" max="15076" width="3.85546875" style="15" customWidth="1"/>
    <col min="15077" max="15077" width="10.5703125" style="15" customWidth="1"/>
    <col min="15078" max="15078" width="3.85546875" style="15" customWidth="1"/>
    <col min="15079" max="15081" width="14.42578125" style="15" customWidth="1"/>
    <col min="15082" max="15082" width="4.140625" style="15" customWidth="1"/>
    <col min="15083" max="15083" width="15" style="15" customWidth="1"/>
    <col min="15084" max="15085" width="9.140625" style="15" customWidth="1"/>
    <col min="15086" max="15086" width="11.5703125" style="15" customWidth="1"/>
    <col min="15087" max="15087" width="18.140625" style="15" customWidth="1"/>
    <col min="15088" max="15088" width="13.140625" style="15" customWidth="1"/>
    <col min="15089" max="15089" width="12.28515625" style="15" customWidth="1"/>
    <col min="15090" max="15327" width="9.140625" style="15"/>
    <col min="15328" max="15328" width="1.42578125" style="15" customWidth="1"/>
    <col min="15329" max="15329" width="59.5703125" style="15" customWidth="1"/>
    <col min="15330" max="15330" width="9.140625" style="15" customWidth="1"/>
    <col min="15331" max="15332" width="3.85546875" style="15" customWidth="1"/>
    <col min="15333" max="15333" width="10.5703125" style="15" customWidth="1"/>
    <col min="15334" max="15334" width="3.85546875" style="15" customWidth="1"/>
    <col min="15335" max="15337" width="14.42578125" style="15" customWidth="1"/>
    <col min="15338" max="15338" width="4.140625" style="15" customWidth="1"/>
    <col min="15339" max="15339" width="15" style="15" customWidth="1"/>
    <col min="15340" max="15341" width="9.140625" style="15" customWidth="1"/>
    <col min="15342" max="15342" width="11.5703125" style="15" customWidth="1"/>
    <col min="15343" max="15343" width="18.140625" style="15" customWidth="1"/>
    <col min="15344" max="15344" width="13.140625" style="15" customWidth="1"/>
    <col min="15345" max="15345" width="12.28515625" style="15" customWidth="1"/>
    <col min="15346" max="15583" width="9.140625" style="15"/>
    <col min="15584" max="15584" width="1.42578125" style="15" customWidth="1"/>
    <col min="15585" max="15585" width="59.5703125" style="15" customWidth="1"/>
    <col min="15586" max="15586" width="9.140625" style="15" customWidth="1"/>
    <col min="15587" max="15588" width="3.85546875" style="15" customWidth="1"/>
    <col min="15589" max="15589" width="10.5703125" style="15" customWidth="1"/>
    <col min="15590" max="15590" width="3.85546875" style="15" customWidth="1"/>
    <col min="15591" max="15593" width="14.42578125" style="15" customWidth="1"/>
    <col min="15594" max="15594" width="4.140625" style="15" customWidth="1"/>
    <col min="15595" max="15595" width="15" style="15" customWidth="1"/>
    <col min="15596" max="15597" width="9.140625" style="15" customWidth="1"/>
    <col min="15598" max="15598" width="11.5703125" style="15" customWidth="1"/>
    <col min="15599" max="15599" width="18.140625" style="15" customWidth="1"/>
    <col min="15600" max="15600" width="13.140625" style="15" customWidth="1"/>
    <col min="15601" max="15601" width="12.28515625" style="15" customWidth="1"/>
    <col min="15602" max="15839" width="9.140625" style="15"/>
    <col min="15840" max="15840" width="1.42578125" style="15" customWidth="1"/>
    <col min="15841" max="15841" width="59.5703125" style="15" customWidth="1"/>
    <col min="15842" max="15842" width="9.140625" style="15" customWidth="1"/>
    <col min="15843" max="15844" width="3.85546875" style="15" customWidth="1"/>
    <col min="15845" max="15845" width="10.5703125" style="15" customWidth="1"/>
    <col min="15846" max="15846" width="3.85546875" style="15" customWidth="1"/>
    <col min="15847" max="15849" width="14.42578125" style="15" customWidth="1"/>
    <col min="15850" max="15850" width="4.140625" style="15" customWidth="1"/>
    <col min="15851" max="15851" width="15" style="15" customWidth="1"/>
    <col min="15852" max="15853" width="9.140625" style="15" customWidth="1"/>
    <col min="15854" max="15854" width="11.5703125" style="15" customWidth="1"/>
    <col min="15855" max="15855" width="18.140625" style="15" customWidth="1"/>
    <col min="15856" max="15856" width="13.140625" style="15" customWidth="1"/>
    <col min="15857" max="15857" width="12.28515625" style="15" customWidth="1"/>
    <col min="15858" max="16095" width="9.140625" style="15"/>
    <col min="16096" max="16096" width="1.42578125" style="15" customWidth="1"/>
    <col min="16097" max="16097" width="59.5703125" style="15" customWidth="1"/>
    <col min="16098" max="16098" width="9.140625" style="15" customWidth="1"/>
    <col min="16099" max="16100" width="3.85546875" style="15" customWidth="1"/>
    <col min="16101" max="16101" width="10.5703125" style="15" customWidth="1"/>
    <col min="16102" max="16102" width="3.85546875" style="15" customWidth="1"/>
    <col min="16103" max="16105" width="14.42578125" style="15" customWidth="1"/>
    <col min="16106" max="16106" width="4.140625" style="15" customWidth="1"/>
    <col min="16107" max="16107" width="15" style="15" customWidth="1"/>
    <col min="16108" max="16109" width="9.140625" style="15" customWidth="1"/>
    <col min="16110" max="16110" width="11.5703125" style="15" customWidth="1"/>
    <col min="16111" max="16111" width="18.140625" style="15" customWidth="1"/>
    <col min="16112" max="16112" width="13.140625" style="15" customWidth="1"/>
    <col min="16113" max="16113" width="12.28515625" style="15" customWidth="1"/>
    <col min="16114" max="16384" width="9.140625" style="15"/>
  </cols>
  <sheetData>
    <row r="1" spans="1:70" ht="15" customHeight="1" x14ac:dyDescent="0.25">
      <c r="H1" s="56" t="s">
        <v>339</v>
      </c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1:70" ht="84" customHeight="1" x14ac:dyDescent="0.25">
      <c r="H2" s="55" t="s">
        <v>434</v>
      </c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</row>
    <row r="3" spans="1:70" ht="18.75" customHeight="1" x14ac:dyDescent="0.25">
      <c r="H3" s="56" t="s">
        <v>447</v>
      </c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</row>
    <row r="4" spans="1:70" ht="70.5" customHeight="1" x14ac:dyDescent="0.25">
      <c r="H4" s="55" t="s">
        <v>0</v>
      </c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</row>
    <row r="5" spans="1:70" ht="58.5" customHeight="1" x14ac:dyDescent="0.25">
      <c r="A5" s="57" t="s">
        <v>446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</row>
    <row r="6" spans="1:70" ht="19.5" customHeight="1" x14ac:dyDescent="0.25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3" t="s">
        <v>337</v>
      </c>
    </row>
    <row r="7" spans="1:70" s="16" customFormat="1" ht="31.5" x14ac:dyDescent="0.25">
      <c r="A7" s="9" t="s">
        <v>1</v>
      </c>
      <c r="B7" s="9" t="s">
        <v>223</v>
      </c>
      <c r="C7" s="9" t="s">
        <v>224</v>
      </c>
      <c r="D7" s="10" t="s">
        <v>225</v>
      </c>
      <c r="E7" s="9" t="s">
        <v>226</v>
      </c>
      <c r="F7" s="10" t="s">
        <v>3</v>
      </c>
      <c r="G7" s="10" t="s">
        <v>4</v>
      </c>
      <c r="H7" s="10" t="s">
        <v>227</v>
      </c>
      <c r="I7" s="10" t="s">
        <v>6</v>
      </c>
      <c r="J7" s="9" t="s">
        <v>10</v>
      </c>
      <c r="K7" s="9" t="s">
        <v>7</v>
      </c>
      <c r="L7" s="9" t="s">
        <v>8</v>
      </c>
      <c r="M7" s="9" t="s">
        <v>9</v>
      </c>
      <c r="N7" s="9" t="s">
        <v>10</v>
      </c>
      <c r="O7" s="9" t="s">
        <v>7</v>
      </c>
      <c r="P7" s="9" t="s">
        <v>8</v>
      </c>
      <c r="Q7" s="9" t="s">
        <v>9</v>
      </c>
      <c r="R7" s="9" t="s">
        <v>372</v>
      </c>
      <c r="S7" s="9" t="s">
        <v>7</v>
      </c>
      <c r="T7" s="9" t="s">
        <v>8</v>
      </c>
      <c r="U7" s="9" t="s">
        <v>9</v>
      </c>
      <c r="V7" s="9" t="s">
        <v>10</v>
      </c>
      <c r="W7" s="9" t="s">
        <v>7</v>
      </c>
      <c r="X7" s="9" t="s">
        <v>8</v>
      </c>
      <c r="Y7" s="9" t="s">
        <v>9</v>
      </c>
      <c r="Z7" s="9" t="s">
        <v>406</v>
      </c>
      <c r="AA7" s="9" t="s">
        <v>7</v>
      </c>
      <c r="AB7" s="9" t="s">
        <v>8</v>
      </c>
      <c r="AC7" s="9" t="s">
        <v>9</v>
      </c>
      <c r="AD7" s="9" t="s">
        <v>10</v>
      </c>
      <c r="AE7" s="9" t="s">
        <v>7</v>
      </c>
      <c r="AF7" s="9" t="s">
        <v>8</v>
      </c>
      <c r="AG7" s="9" t="s">
        <v>9</v>
      </c>
      <c r="AH7" s="9" t="s">
        <v>421</v>
      </c>
      <c r="AI7" s="9" t="s">
        <v>7</v>
      </c>
      <c r="AJ7" s="9" t="s">
        <v>8</v>
      </c>
      <c r="AK7" s="9" t="s">
        <v>9</v>
      </c>
      <c r="AL7" s="9" t="s">
        <v>10</v>
      </c>
      <c r="AM7" s="9" t="s">
        <v>7</v>
      </c>
      <c r="AN7" s="9" t="s">
        <v>8</v>
      </c>
      <c r="AO7" s="9" t="s">
        <v>9</v>
      </c>
      <c r="AP7" s="9" t="s">
        <v>423</v>
      </c>
      <c r="AQ7" s="9" t="s">
        <v>7</v>
      </c>
      <c r="AR7" s="9" t="s">
        <v>8</v>
      </c>
      <c r="AS7" s="9" t="s">
        <v>9</v>
      </c>
      <c r="AT7" s="9" t="s">
        <v>10</v>
      </c>
      <c r="AU7" s="9" t="s">
        <v>228</v>
      </c>
      <c r="AV7" s="9" t="s">
        <v>331</v>
      </c>
      <c r="AW7" s="9" t="s">
        <v>436</v>
      </c>
      <c r="AX7" s="9" t="s">
        <v>437</v>
      </c>
      <c r="AY7" s="9" t="s">
        <v>438</v>
      </c>
      <c r="AZ7" s="9" t="s">
        <v>439</v>
      </c>
      <c r="BA7" s="9" t="s">
        <v>440</v>
      </c>
      <c r="BB7" s="9" t="s">
        <v>228</v>
      </c>
      <c r="BC7" s="9" t="s">
        <v>445</v>
      </c>
      <c r="BD7" s="15"/>
      <c r="BE7" s="15"/>
      <c r="BF7" s="15"/>
    </row>
    <row r="8" spans="1:70" ht="63" x14ac:dyDescent="0.25">
      <c r="A8" s="4" t="s">
        <v>343</v>
      </c>
      <c r="B8" s="9">
        <v>51</v>
      </c>
      <c r="C8" s="9"/>
      <c r="D8" s="11"/>
      <c r="E8" s="9"/>
      <c r="F8" s="11"/>
      <c r="G8" s="11"/>
      <c r="H8" s="11"/>
      <c r="I8" s="11"/>
      <c r="J8" s="7">
        <f t="shared" ref="J8:AK8" si="0">J9+J57+J66+J74+J83+J88+J117+J122+J134+J139+J145+J184+J190+J211+J225</f>
        <v>68259285.200000003</v>
      </c>
      <c r="K8" s="7">
        <f t="shared" si="0"/>
        <v>13287563.199999999</v>
      </c>
      <c r="L8" s="7">
        <f t="shared" si="0"/>
        <v>50421230</v>
      </c>
      <c r="M8" s="7">
        <f t="shared" si="0"/>
        <v>4550492</v>
      </c>
      <c r="N8" s="7">
        <f t="shared" si="0"/>
        <v>13704688.050000001</v>
      </c>
      <c r="O8" s="7">
        <f t="shared" si="0"/>
        <v>8023126</v>
      </c>
      <c r="P8" s="7">
        <f t="shared" si="0"/>
        <v>5681562.0499999998</v>
      </c>
      <c r="Q8" s="7">
        <f t="shared" si="0"/>
        <v>0</v>
      </c>
      <c r="R8" s="7">
        <f t="shared" si="0"/>
        <v>81963973.25</v>
      </c>
      <c r="S8" s="7">
        <f t="shared" si="0"/>
        <v>21310689.199999999</v>
      </c>
      <c r="T8" s="7">
        <f t="shared" si="0"/>
        <v>56102792.049999997</v>
      </c>
      <c r="U8" s="7">
        <f t="shared" si="0"/>
        <v>4550492</v>
      </c>
      <c r="V8" s="7">
        <f t="shared" si="0"/>
        <v>5800122.5099999998</v>
      </c>
      <c r="W8" s="7">
        <f t="shared" si="0"/>
        <v>5442224.5</v>
      </c>
      <c r="X8" s="7">
        <f t="shared" si="0"/>
        <v>357898.00999999995</v>
      </c>
      <c r="Y8" s="7">
        <f t="shared" si="0"/>
        <v>0</v>
      </c>
      <c r="Z8" s="7">
        <f t="shared" si="0"/>
        <v>87764095.75999999</v>
      </c>
      <c r="AA8" s="7">
        <f t="shared" si="0"/>
        <v>26752913.699999999</v>
      </c>
      <c r="AB8" s="7">
        <f t="shared" si="0"/>
        <v>56460690.060000002</v>
      </c>
      <c r="AC8" s="7">
        <f t="shared" si="0"/>
        <v>4550492</v>
      </c>
      <c r="AD8" s="7">
        <f t="shared" si="0"/>
        <v>1000000</v>
      </c>
      <c r="AE8" s="7">
        <f t="shared" si="0"/>
        <v>850000</v>
      </c>
      <c r="AF8" s="7">
        <f t="shared" si="0"/>
        <v>150000</v>
      </c>
      <c r="AG8" s="7">
        <f t="shared" si="0"/>
        <v>0</v>
      </c>
      <c r="AH8" s="7">
        <f t="shared" si="0"/>
        <v>88764095.75999999</v>
      </c>
      <c r="AI8" s="7">
        <f t="shared" si="0"/>
        <v>27602913.699999999</v>
      </c>
      <c r="AJ8" s="7">
        <f t="shared" si="0"/>
        <v>56610690.060000002</v>
      </c>
      <c r="AK8" s="7">
        <f t="shared" si="0"/>
        <v>4550492</v>
      </c>
      <c r="AL8" s="7">
        <f t="shared" ref="AL8:AS8" si="1">AL9+AL57+AL66+AL74+AL83+AL88+AL117+AL122+AL134+AL139+AL145+AL184+AL190+AL211+AL225</f>
        <v>4890912.74</v>
      </c>
      <c r="AM8" s="7">
        <f t="shared" si="1"/>
        <v>-275124.37</v>
      </c>
      <c r="AN8" s="7">
        <f t="shared" si="1"/>
        <v>5166037.1100000003</v>
      </c>
      <c r="AO8" s="7">
        <f t="shared" si="1"/>
        <v>0</v>
      </c>
      <c r="AP8" s="7">
        <f t="shared" si="1"/>
        <v>93655008.5</v>
      </c>
      <c r="AQ8" s="7">
        <f t="shared" si="1"/>
        <v>27327789.329999998</v>
      </c>
      <c r="AR8" s="7">
        <f t="shared" si="1"/>
        <v>61776727.170000002</v>
      </c>
      <c r="AS8" s="7">
        <f t="shared" si="1"/>
        <v>4550492</v>
      </c>
      <c r="AT8" s="7">
        <f t="shared" ref="AT8:BA8" si="2">AT9+AT57+AT66+AT74+AT83+AT88+AT117+AT122+AT134+AT139+AT145+AT184+AT190+AT211+AT225</f>
        <v>-888747.89000000048</v>
      </c>
      <c r="AU8" s="7">
        <f t="shared" si="2"/>
        <v>3838662.11</v>
      </c>
      <c r="AV8" s="7">
        <f t="shared" si="2"/>
        <v>-4755642.95</v>
      </c>
      <c r="AW8" s="7">
        <f t="shared" si="2"/>
        <v>28232.949999999997</v>
      </c>
      <c r="AX8" s="7">
        <f t="shared" si="2"/>
        <v>92766260.609999985</v>
      </c>
      <c r="AY8" s="7">
        <f t="shared" si="2"/>
        <v>31166451.439999998</v>
      </c>
      <c r="AZ8" s="7">
        <f t="shared" si="2"/>
        <v>57021084.219999999</v>
      </c>
      <c r="BA8" s="7">
        <f t="shared" si="2"/>
        <v>4578724.95</v>
      </c>
      <c r="BB8" s="12">
        <v>0</v>
      </c>
      <c r="BC8" s="12">
        <v>0</v>
      </c>
    </row>
    <row r="9" spans="1:70" ht="79.5" customHeight="1" x14ac:dyDescent="0.25">
      <c r="A9" s="4" t="s">
        <v>229</v>
      </c>
      <c r="B9" s="33">
        <v>51</v>
      </c>
      <c r="C9" s="33">
        <v>0</v>
      </c>
      <c r="D9" s="11" t="s">
        <v>151</v>
      </c>
      <c r="E9" s="33"/>
      <c r="F9" s="11"/>
      <c r="G9" s="11"/>
      <c r="H9" s="11"/>
      <c r="I9" s="11"/>
      <c r="J9" s="7">
        <f t="shared" ref="J9:BA9" si="3">J10</f>
        <v>19037048</v>
      </c>
      <c r="K9" s="7">
        <f t="shared" si="3"/>
        <v>938248</v>
      </c>
      <c r="L9" s="7">
        <f t="shared" si="3"/>
        <v>18096300</v>
      </c>
      <c r="M9" s="7">
        <f t="shared" si="3"/>
        <v>2500</v>
      </c>
      <c r="N9" s="7">
        <f t="shared" si="3"/>
        <v>2176900</v>
      </c>
      <c r="O9" s="7">
        <f t="shared" si="3"/>
        <v>0</v>
      </c>
      <c r="P9" s="7">
        <f t="shared" si="3"/>
        <v>2176900</v>
      </c>
      <c r="Q9" s="7">
        <f t="shared" si="3"/>
        <v>0</v>
      </c>
      <c r="R9" s="7">
        <f t="shared" si="3"/>
        <v>21213948</v>
      </c>
      <c r="S9" s="7">
        <f t="shared" si="3"/>
        <v>938248</v>
      </c>
      <c r="T9" s="7">
        <f t="shared" si="3"/>
        <v>20273200</v>
      </c>
      <c r="U9" s="7">
        <f t="shared" si="3"/>
        <v>2500</v>
      </c>
      <c r="V9" s="7">
        <f t="shared" si="3"/>
        <v>263640</v>
      </c>
      <c r="W9" s="7">
        <f t="shared" si="3"/>
        <v>0</v>
      </c>
      <c r="X9" s="7">
        <f t="shared" si="3"/>
        <v>263640</v>
      </c>
      <c r="Y9" s="7">
        <f t="shared" si="3"/>
        <v>0</v>
      </c>
      <c r="Z9" s="7">
        <f t="shared" si="3"/>
        <v>21477588</v>
      </c>
      <c r="AA9" s="7">
        <f t="shared" si="3"/>
        <v>938248</v>
      </c>
      <c r="AB9" s="7">
        <f t="shared" si="3"/>
        <v>20536840</v>
      </c>
      <c r="AC9" s="7">
        <f t="shared" si="3"/>
        <v>2500</v>
      </c>
      <c r="AD9" s="7">
        <f t="shared" si="3"/>
        <v>0</v>
      </c>
      <c r="AE9" s="7">
        <f t="shared" si="3"/>
        <v>0</v>
      </c>
      <c r="AF9" s="7">
        <f t="shared" si="3"/>
        <v>0</v>
      </c>
      <c r="AG9" s="7">
        <f t="shared" si="3"/>
        <v>0</v>
      </c>
      <c r="AH9" s="7">
        <f t="shared" si="3"/>
        <v>21477588</v>
      </c>
      <c r="AI9" s="7">
        <f t="shared" si="3"/>
        <v>938248</v>
      </c>
      <c r="AJ9" s="7">
        <f t="shared" si="3"/>
        <v>20536840</v>
      </c>
      <c r="AK9" s="7">
        <f t="shared" si="3"/>
        <v>2500</v>
      </c>
      <c r="AL9" s="7">
        <f t="shared" si="3"/>
        <v>4248467</v>
      </c>
      <c r="AM9" s="7">
        <f t="shared" si="3"/>
        <v>0</v>
      </c>
      <c r="AN9" s="7">
        <f t="shared" si="3"/>
        <v>4248467</v>
      </c>
      <c r="AO9" s="7">
        <f t="shared" si="3"/>
        <v>0</v>
      </c>
      <c r="AP9" s="7">
        <f t="shared" si="3"/>
        <v>25726055</v>
      </c>
      <c r="AQ9" s="7">
        <f t="shared" si="3"/>
        <v>938248</v>
      </c>
      <c r="AR9" s="7">
        <f t="shared" si="3"/>
        <v>24785307</v>
      </c>
      <c r="AS9" s="7">
        <f t="shared" si="3"/>
        <v>2500</v>
      </c>
      <c r="AT9" s="7">
        <f t="shared" si="3"/>
        <v>-3196756.79</v>
      </c>
      <c r="AU9" s="7">
        <f t="shared" si="3"/>
        <v>0</v>
      </c>
      <c r="AV9" s="7">
        <f t="shared" si="3"/>
        <v>-3196756.79</v>
      </c>
      <c r="AW9" s="7">
        <f t="shared" si="3"/>
        <v>0</v>
      </c>
      <c r="AX9" s="7">
        <f t="shared" si="3"/>
        <v>22529298.210000001</v>
      </c>
      <c r="AY9" s="7">
        <f t="shared" si="3"/>
        <v>938248</v>
      </c>
      <c r="AZ9" s="7">
        <f t="shared" si="3"/>
        <v>21588550.210000001</v>
      </c>
      <c r="BA9" s="7">
        <f t="shared" si="3"/>
        <v>2500</v>
      </c>
      <c r="BB9" s="12">
        <v>0</v>
      </c>
      <c r="BC9" s="12">
        <v>0</v>
      </c>
    </row>
    <row r="10" spans="1:70" ht="31.5" x14ac:dyDescent="0.25">
      <c r="A10" s="4" t="s">
        <v>11</v>
      </c>
      <c r="B10" s="33">
        <v>51</v>
      </c>
      <c r="C10" s="33">
        <v>0</v>
      </c>
      <c r="D10" s="11" t="s">
        <v>151</v>
      </c>
      <c r="E10" s="33">
        <v>851</v>
      </c>
      <c r="F10" s="11"/>
      <c r="G10" s="11"/>
      <c r="H10" s="11"/>
      <c r="I10" s="11"/>
      <c r="J10" s="7">
        <f>J11+J18+J23+J26+J33+J36+J39+J42+J45+J48+J53+J54</f>
        <v>19037048</v>
      </c>
      <c r="K10" s="7">
        <f>K11+K18+K23+K26+K33+K36+K39+K42+K45+K48+K53+K54</f>
        <v>938248</v>
      </c>
      <c r="L10" s="7">
        <f t="shared" ref="L10:Q10" si="4">L11+L18+L23+L26+L33+L36+L39+L42+L45+L48+L53+L54</f>
        <v>18096300</v>
      </c>
      <c r="M10" s="7">
        <f t="shared" si="4"/>
        <v>2500</v>
      </c>
      <c r="N10" s="7">
        <f t="shared" si="4"/>
        <v>2176900</v>
      </c>
      <c r="O10" s="7">
        <f t="shared" si="4"/>
        <v>0</v>
      </c>
      <c r="P10" s="7">
        <f t="shared" si="4"/>
        <v>2176900</v>
      </c>
      <c r="Q10" s="7">
        <f t="shared" si="4"/>
        <v>0</v>
      </c>
      <c r="R10" s="7">
        <f t="shared" ref="R10" si="5">R11+R18+R23+R26+R33+R36+R39+R42+R45+R48+R53+R54</f>
        <v>21213948</v>
      </c>
      <c r="S10" s="7">
        <f t="shared" ref="S10" si="6">S11+S18+S23+S26+S33+S36+S39+S42+S45+S48+S53+S54</f>
        <v>938248</v>
      </c>
      <c r="T10" s="7">
        <f t="shared" ref="T10" si="7">T11+T18+T23+T26+T33+T36+T39+T42+T45+T48+T53+T54</f>
        <v>20273200</v>
      </c>
      <c r="U10" s="7">
        <f t="shared" ref="U10:AB10" si="8">U11+U18+U23+U26+U33+U36+U39+U42+U45+U48+U53+U54</f>
        <v>2500</v>
      </c>
      <c r="V10" s="7">
        <f t="shared" si="8"/>
        <v>263640</v>
      </c>
      <c r="W10" s="7">
        <f t="shared" si="8"/>
        <v>0</v>
      </c>
      <c r="X10" s="7">
        <f t="shared" si="8"/>
        <v>263640</v>
      </c>
      <c r="Y10" s="7">
        <f t="shared" si="8"/>
        <v>0</v>
      </c>
      <c r="Z10" s="7">
        <f t="shared" si="8"/>
        <v>21477588</v>
      </c>
      <c r="AA10" s="7">
        <f t="shared" si="8"/>
        <v>938248</v>
      </c>
      <c r="AB10" s="7">
        <f t="shared" si="8"/>
        <v>20536840</v>
      </c>
      <c r="AC10" s="7">
        <f t="shared" ref="AC10:AJ10" si="9">AC11+AC18+AC23+AC26+AC33+AC36+AC39+AC42+AC45+AC48+AC53+AC54</f>
        <v>2500</v>
      </c>
      <c r="AD10" s="7">
        <f t="shared" si="9"/>
        <v>0</v>
      </c>
      <c r="AE10" s="7">
        <f t="shared" si="9"/>
        <v>0</v>
      </c>
      <c r="AF10" s="7">
        <f t="shared" si="9"/>
        <v>0</v>
      </c>
      <c r="AG10" s="7">
        <f t="shared" si="9"/>
        <v>0</v>
      </c>
      <c r="AH10" s="7">
        <f t="shared" si="9"/>
        <v>21477588</v>
      </c>
      <c r="AI10" s="7">
        <f t="shared" si="9"/>
        <v>938248</v>
      </c>
      <c r="AJ10" s="7">
        <f t="shared" si="9"/>
        <v>20536840</v>
      </c>
      <c r="AK10" s="7">
        <f t="shared" ref="AK10:AR10" si="10">AK11+AK18+AK23+AK26+AK33+AK36+AK39+AK42+AK45+AK48+AK53+AK54</f>
        <v>2500</v>
      </c>
      <c r="AL10" s="7">
        <f t="shared" si="10"/>
        <v>4248467</v>
      </c>
      <c r="AM10" s="7">
        <f t="shared" si="10"/>
        <v>0</v>
      </c>
      <c r="AN10" s="7">
        <f t="shared" si="10"/>
        <v>4248467</v>
      </c>
      <c r="AO10" s="7">
        <f t="shared" si="10"/>
        <v>0</v>
      </c>
      <c r="AP10" s="7">
        <f t="shared" si="10"/>
        <v>25726055</v>
      </c>
      <c r="AQ10" s="7">
        <f t="shared" si="10"/>
        <v>938248</v>
      </c>
      <c r="AR10" s="7">
        <f t="shared" si="10"/>
        <v>24785307</v>
      </c>
      <c r="AS10" s="7">
        <f t="shared" ref="AS10:AZ10" si="11">AS11+AS18+AS23+AS26+AS33+AS36+AS39+AS42+AS45+AS48+AS53+AS54</f>
        <v>2500</v>
      </c>
      <c r="AT10" s="7">
        <f t="shared" si="11"/>
        <v>-3196756.79</v>
      </c>
      <c r="AU10" s="7">
        <f t="shared" si="11"/>
        <v>0</v>
      </c>
      <c r="AV10" s="7">
        <f t="shared" si="11"/>
        <v>-3196756.79</v>
      </c>
      <c r="AW10" s="7">
        <f t="shared" si="11"/>
        <v>0</v>
      </c>
      <c r="AX10" s="7">
        <f t="shared" si="11"/>
        <v>22529298.210000001</v>
      </c>
      <c r="AY10" s="7">
        <f t="shared" si="11"/>
        <v>938248</v>
      </c>
      <c r="AZ10" s="7">
        <f t="shared" si="11"/>
        <v>21588550.210000001</v>
      </c>
      <c r="BA10" s="7">
        <f t="shared" ref="BA10" si="12">BA11+BA18+BA23+BA26+BA33+BA36+BA39+BA42+BA45+BA48+BA53+BA54</f>
        <v>2500</v>
      </c>
      <c r="BB10" s="12">
        <v>0</v>
      </c>
      <c r="BC10" s="12">
        <v>0</v>
      </c>
    </row>
    <row r="11" spans="1:70" ht="189" hidden="1" x14ac:dyDescent="0.25">
      <c r="A11" s="4" t="s">
        <v>45</v>
      </c>
      <c r="B11" s="9">
        <v>51</v>
      </c>
      <c r="C11" s="9">
        <v>0</v>
      </c>
      <c r="D11" s="11" t="s">
        <v>151</v>
      </c>
      <c r="E11" s="9">
        <v>851</v>
      </c>
      <c r="F11" s="10" t="s">
        <v>319</v>
      </c>
      <c r="G11" s="10" t="s">
        <v>318</v>
      </c>
      <c r="H11" s="11" t="s">
        <v>230</v>
      </c>
      <c r="I11" s="11"/>
      <c r="J11" s="12">
        <f t="shared" ref="J11" si="13">J12+J14+J16</f>
        <v>781940</v>
      </c>
      <c r="K11" s="12">
        <f t="shared" ref="K11:M11" si="14">K12+K14+K16</f>
        <v>781940</v>
      </c>
      <c r="L11" s="12">
        <f t="shared" si="14"/>
        <v>0</v>
      </c>
      <c r="M11" s="12">
        <f t="shared" si="14"/>
        <v>0</v>
      </c>
      <c r="N11" s="12">
        <f t="shared" ref="N11:U11" si="15">N12+N14+N16</f>
        <v>0</v>
      </c>
      <c r="O11" s="12">
        <f t="shared" si="15"/>
        <v>0</v>
      </c>
      <c r="P11" s="12">
        <f t="shared" si="15"/>
        <v>0</v>
      </c>
      <c r="Q11" s="12">
        <f t="shared" si="15"/>
        <v>0</v>
      </c>
      <c r="R11" s="12">
        <f t="shared" si="15"/>
        <v>781940</v>
      </c>
      <c r="S11" s="12">
        <f t="shared" si="15"/>
        <v>781940</v>
      </c>
      <c r="T11" s="12">
        <f t="shared" si="15"/>
        <v>0</v>
      </c>
      <c r="U11" s="12">
        <f t="shared" si="15"/>
        <v>0</v>
      </c>
      <c r="V11" s="12">
        <f t="shared" ref="V11:AC11" si="16">V12+V14+V16</f>
        <v>0</v>
      </c>
      <c r="W11" s="12">
        <f t="shared" si="16"/>
        <v>0</v>
      </c>
      <c r="X11" s="12">
        <f t="shared" si="16"/>
        <v>0</v>
      </c>
      <c r="Y11" s="12">
        <f t="shared" si="16"/>
        <v>0</v>
      </c>
      <c r="Z11" s="12">
        <f t="shared" si="16"/>
        <v>781940</v>
      </c>
      <c r="AA11" s="12">
        <f t="shared" si="16"/>
        <v>781940</v>
      </c>
      <c r="AB11" s="12">
        <f t="shared" si="16"/>
        <v>0</v>
      </c>
      <c r="AC11" s="12">
        <f t="shared" si="16"/>
        <v>0</v>
      </c>
      <c r="AD11" s="12">
        <f t="shared" ref="AD11:AK11" si="17">AD12+AD14+AD16</f>
        <v>0</v>
      </c>
      <c r="AE11" s="12">
        <f t="shared" si="17"/>
        <v>0</v>
      </c>
      <c r="AF11" s="12">
        <f t="shared" si="17"/>
        <v>0</v>
      </c>
      <c r="AG11" s="12">
        <f t="shared" si="17"/>
        <v>0</v>
      </c>
      <c r="AH11" s="12">
        <f t="shared" si="17"/>
        <v>781940</v>
      </c>
      <c r="AI11" s="12">
        <f t="shared" si="17"/>
        <v>781940</v>
      </c>
      <c r="AJ11" s="12">
        <f t="shared" si="17"/>
        <v>0</v>
      </c>
      <c r="AK11" s="12">
        <f t="shared" si="17"/>
        <v>0</v>
      </c>
      <c r="AL11" s="12">
        <f t="shared" ref="AL11:AS11" si="18">AL12+AL14+AL16</f>
        <v>0</v>
      </c>
      <c r="AM11" s="12">
        <f t="shared" si="18"/>
        <v>0</v>
      </c>
      <c r="AN11" s="12">
        <f t="shared" si="18"/>
        <v>0</v>
      </c>
      <c r="AO11" s="12">
        <f t="shared" si="18"/>
        <v>0</v>
      </c>
      <c r="AP11" s="12">
        <f t="shared" si="18"/>
        <v>781940</v>
      </c>
      <c r="AQ11" s="12">
        <f t="shared" si="18"/>
        <v>781940</v>
      </c>
      <c r="AR11" s="12">
        <f t="shared" si="18"/>
        <v>0</v>
      </c>
      <c r="AS11" s="12">
        <f t="shared" si="18"/>
        <v>0</v>
      </c>
      <c r="AT11" s="12">
        <f t="shared" ref="AT11:BA11" si="19">AT12+AT14+AT16</f>
        <v>0</v>
      </c>
      <c r="AU11" s="12">
        <f t="shared" si="19"/>
        <v>0</v>
      </c>
      <c r="AV11" s="12">
        <f t="shared" si="19"/>
        <v>0</v>
      </c>
      <c r="AW11" s="12">
        <f t="shared" si="19"/>
        <v>0</v>
      </c>
      <c r="AX11" s="12">
        <f t="shared" si="19"/>
        <v>781940</v>
      </c>
      <c r="AY11" s="12">
        <f t="shared" si="19"/>
        <v>781940</v>
      </c>
      <c r="AZ11" s="12">
        <f t="shared" si="19"/>
        <v>0</v>
      </c>
      <c r="BA11" s="12">
        <f t="shared" si="19"/>
        <v>0</v>
      </c>
      <c r="BB11" s="12">
        <v>0</v>
      </c>
      <c r="BC11" s="12">
        <v>0</v>
      </c>
    </row>
    <row r="12" spans="1:70" ht="129" customHeight="1" x14ac:dyDescent="0.25">
      <c r="A12" s="4" t="s">
        <v>21</v>
      </c>
      <c r="B12" s="9">
        <v>51</v>
      </c>
      <c r="C12" s="9">
        <v>0</v>
      </c>
      <c r="D12" s="11" t="s">
        <v>151</v>
      </c>
      <c r="E12" s="9">
        <v>851</v>
      </c>
      <c r="F12" s="10" t="s">
        <v>16</v>
      </c>
      <c r="G12" s="10" t="s">
        <v>44</v>
      </c>
      <c r="H12" s="11" t="s">
        <v>230</v>
      </c>
      <c r="I12" s="11" t="s">
        <v>23</v>
      </c>
      <c r="J12" s="12">
        <f t="shared" ref="J12:BA12" si="20">J13</f>
        <v>610337</v>
      </c>
      <c r="K12" s="12">
        <f t="shared" si="20"/>
        <v>610337</v>
      </c>
      <c r="L12" s="12">
        <f t="shared" si="20"/>
        <v>0</v>
      </c>
      <c r="M12" s="12">
        <f t="shared" si="20"/>
        <v>0</v>
      </c>
      <c r="N12" s="12">
        <f t="shared" si="20"/>
        <v>0</v>
      </c>
      <c r="O12" s="12">
        <f t="shared" si="20"/>
        <v>0</v>
      </c>
      <c r="P12" s="12">
        <f t="shared" si="20"/>
        <v>0</v>
      </c>
      <c r="Q12" s="12">
        <f t="shared" si="20"/>
        <v>0</v>
      </c>
      <c r="R12" s="12">
        <f t="shared" si="20"/>
        <v>610337</v>
      </c>
      <c r="S12" s="12">
        <f t="shared" si="20"/>
        <v>610337</v>
      </c>
      <c r="T12" s="12">
        <f t="shared" si="20"/>
        <v>0</v>
      </c>
      <c r="U12" s="12">
        <f t="shared" si="20"/>
        <v>0</v>
      </c>
      <c r="V12" s="12">
        <f t="shared" si="20"/>
        <v>0</v>
      </c>
      <c r="W12" s="12">
        <f t="shared" si="20"/>
        <v>0</v>
      </c>
      <c r="X12" s="12">
        <f t="shared" si="20"/>
        <v>0</v>
      </c>
      <c r="Y12" s="12">
        <f t="shared" si="20"/>
        <v>0</v>
      </c>
      <c r="Z12" s="12">
        <f t="shared" si="20"/>
        <v>610337</v>
      </c>
      <c r="AA12" s="12">
        <f t="shared" si="20"/>
        <v>610337</v>
      </c>
      <c r="AB12" s="12">
        <f t="shared" si="20"/>
        <v>0</v>
      </c>
      <c r="AC12" s="12">
        <f t="shared" si="20"/>
        <v>0</v>
      </c>
      <c r="AD12" s="12">
        <f t="shared" si="20"/>
        <v>0</v>
      </c>
      <c r="AE12" s="12">
        <f t="shared" si="20"/>
        <v>0</v>
      </c>
      <c r="AF12" s="12">
        <f t="shared" si="20"/>
        <v>0</v>
      </c>
      <c r="AG12" s="12">
        <f t="shared" si="20"/>
        <v>0</v>
      </c>
      <c r="AH12" s="12">
        <f t="shared" si="20"/>
        <v>610337</v>
      </c>
      <c r="AI12" s="12">
        <f t="shared" si="20"/>
        <v>610337</v>
      </c>
      <c r="AJ12" s="12">
        <f t="shared" si="20"/>
        <v>0</v>
      </c>
      <c r="AK12" s="12">
        <f t="shared" si="20"/>
        <v>0</v>
      </c>
      <c r="AL12" s="12">
        <f t="shared" si="20"/>
        <v>0</v>
      </c>
      <c r="AM12" s="12">
        <f t="shared" si="20"/>
        <v>0</v>
      </c>
      <c r="AN12" s="12">
        <f t="shared" si="20"/>
        <v>0</v>
      </c>
      <c r="AO12" s="12">
        <f t="shared" si="20"/>
        <v>0</v>
      </c>
      <c r="AP12" s="12">
        <f t="shared" si="20"/>
        <v>610337</v>
      </c>
      <c r="AQ12" s="12">
        <f t="shared" si="20"/>
        <v>610337</v>
      </c>
      <c r="AR12" s="12">
        <f t="shared" si="20"/>
        <v>0</v>
      </c>
      <c r="AS12" s="12">
        <f t="shared" si="20"/>
        <v>0</v>
      </c>
      <c r="AT12" s="12">
        <f t="shared" si="20"/>
        <v>-56931.58</v>
      </c>
      <c r="AU12" s="12">
        <f t="shared" si="20"/>
        <v>-56931.58</v>
      </c>
      <c r="AV12" s="12">
        <f t="shared" si="20"/>
        <v>0</v>
      </c>
      <c r="AW12" s="12">
        <f t="shared" si="20"/>
        <v>0</v>
      </c>
      <c r="AX12" s="12">
        <f t="shared" si="20"/>
        <v>553405.42000000004</v>
      </c>
      <c r="AY12" s="12">
        <f t="shared" si="20"/>
        <v>553405.42000000004</v>
      </c>
      <c r="AZ12" s="12">
        <f t="shared" si="20"/>
        <v>0</v>
      </c>
      <c r="BA12" s="12">
        <f t="shared" si="20"/>
        <v>0</v>
      </c>
      <c r="BB12" s="12">
        <v>0</v>
      </c>
      <c r="BC12" s="12">
        <v>0</v>
      </c>
    </row>
    <row r="13" spans="1:70" ht="47.25" x14ac:dyDescent="0.25">
      <c r="A13" s="4" t="s">
        <v>13</v>
      </c>
      <c r="B13" s="9">
        <v>51</v>
      </c>
      <c r="C13" s="9">
        <v>0</v>
      </c>
      <c r="D13" s="11" t="s">
        <v>151</v>
      </c>
      <c r="E13" s="9">
        <v>851</v>
      </c>
      <c r="F13" s="10" t="s">
        <v>16</v>
      </c>
      <c r="G13" s="10" t="s">
        <v>44</v>
      </c>
      <c r="H13" s="11" t="s">
        <v>230</v>
      </c>
      <c r="I13" s="11" t="s">
        <v>24</v>
      </c>
      <c r="J13" s="12">
        <f>'6.ВС'!J38+'6.ВС'!J213</f>
        <v>610337</v>
      </c>
      <c r="K13" s="12">
        <f>'6.ВС'!K38+'6.ВС'!K213</f>
        <v>610337</v>
      </c>
      <c r="L13" s="12">
        <f>'6.ВС'!L38+'6.ВС'!L213</f>
        <v>0</v>
      </c>
      <c r="M13" s="12">
        <f>'6.ВС'!M38+'6.ВС'!M213</f>
        <v>0</v>
      </c>
      <c r="N13" s="12">
        <f>'6.ВС'!N38+'6.ВС'!N213</f>
        <v>0</v>
      </c>
      <c r="O13" s="12">
        <f>'6.ВС'!O38+'6.ВС'!O213</f>
        <v>0</v>
      </c>
      <c r="P13" s="12">
        <f>'6.ВС'!P38+'6.ВС'!P213</f>
        <v>0</v>
      </c>
      <c r="Q13" s="12">
        <f>'6.ВС'!Q38+'6.ВС'!Q213</f>
        <v>0</v>
      </c>
      <c r="R13" s="12">
        <f>'6.ВС'!R38+'6.ВС'!R213</f>
        <v>610337</v>
      </c>
      <c r="S13" s="12">
        <f>'6.ВС'!S38+'6.ВС'!S213</f>
        <v>610337</v>
      </c>
      <c r="T13" s="12">
        <f>'6.ВС'!T38+'6.ВС'!T213</f>
        <v>0</v>
      </c>
      <c r="U13" s="12">
        <f>'6.ВС'!U38+'6.ВС'!U213</f>
        <v>0</v>
      </c>
      <c r="V13" s="12">
        <f>'6.ВС'!V38+'6.ВС'!V213</f>
        <v>0</v>
      </c>
      <c r="W13" s="12">
        <f>'6.ВС'!W38+'6.ВС'!W213</f>
        <v>0</v>
      </c>
      <c r="X13" s="12">
        <f>'6.ВС'!X38+'6.ВС'!X213</f>
        <v>0</v>
      </c>
      <c r="Y13" s="12">
        <f>'6.ВС'!Y38+'6.ВС'!Y213</f>
        <v>0</v>
      </c>
      <c r="Z13" s="12">
        <f>'6.ВС'!Z38+'6.ВС'!Z213</f>
        <v>610337</v>
      </c>
      <c r="AA13" s="12">
        <f>'6.ВС'!AA38+'6.ВС'!AA213</f>
        <v>610337</v>
      </c>
      <c r="AB13" s="12">
        <f>'6.ВС'!AB38+'6.ВС'!AB213</f>
        <v>0</v>
      </c>
      <c r="AC13" s="12">
        <f>'6.ВС'!AC38+'6.ВС'!AC213</f>
        <v>0</v>
      </c>
      <c r="AD13" s="12">
        <f>'6.ВС'!AD38+'6.ВС'!AD213</f>
        <v>0</v>
      </c>
      <c r="AE13" s="12">
        <f>'6.ВС'!AE38+'6.ВС'!AE213</f>
        <v>0</v>
      </c>
      <c r="AF13" s="12">
        <f>'6.ВС'!AF38+'6.ВС'!AF213</f>
        <v>0</v>
      </c>
      <c r="AG13" s="12">
        <f>'6.ВС'!AG38+'6.ВС'!AG213</f>
        <v>0</v>
      </c>
      <c r="AH13" s="12">
        <f>'6.ВС'!AH38+'6.ВС'!AH213</f>
        <v>610337</v>
      </c>
      <c r="AI13" s="12">
        <f>'6.ВС'!AI38+'6.ВС'!AI213</f>
        <v>610337</v>
      </c>
      <c r="AJ13" s="12">
        <f>'6.ВС'!AJ38+'6.ВС'!AJ213</f>
        <v>0</v>
      </c>
      <c r="AK13" s="12">
        <f>'6.ВС'!AK38+'6.ВС'!AK213</f>
        <v>0</v>
      </c>
      <c r="AL13" s="12">
        <f>'6.ВС'!AL38+'6.ВС'!AL213</f>
        <v>0</v>
      </c>
      <c r="AM13" s="12">
        <f>'6.ВС'!AM38+'6.ВС'!AM213</f>
        <v>0</v>
      </c>
      <c r="AN13" s="12">
        <f>'6.ВС'!AN38+'6.ВС'!AN213</f>
        <v>0</v>
      </c>
      <c r="AO13" s="12">
        <f>'6.ВС'!AO38+'6.ВС'!AO213</f>
        <v>0</v>
      </c>
      <c r="AP13" s="12">
        <f>'6.ВС'!AP38+'6.ВС'!AP213</f>
        <v>610337</v>
      </c>
      <c r="AQ13" s="12">
        <f>'6.ВС'!AQ38+'6.ВС'!AQ213</f>
        <v>610337</v>
      </c>
      <c r="AR13" s="12">
        <f>'6.ВС'!AR38+'6.ВС'!AR213</f>
        <v>0</v>
      </c>
      <c r="AS13" s="12">
        <f>'6.ВС'!AS38+'6.ВС'!AS213</f>
        <v>0</v>
      </c>
      <c r="AT13" s="12">
        <f>'6.ВС'!AT38+'6.ВС'!AT213</f>
        <v>-56931.58</v>
      </c>
      <c r="AU13" s="12">
        <f>'6.ВС'!AU38+'6.ВС'!AU213</f>
        <v>-56931.58</v>
      </c>
      <c r="AV13" s="12">
        <f>'6.ВС'!AV38+'6.ВС'!AV213</f>
        <v>0</v>
      </c>
      <c r="AW13" s="12">
        <f>'6.ВС'!AW38+'6.ВС'!AW213</f>
        <v>0</v>
      </c>
      <c r="AX13" s="12">
        <f>'6.ВС'!AX38+'6.ВС'!AX213</f>
        <v>553405.42000000004</v>
      </c>
      <c r="AY13" s="12">
        <f>'6.ВС'!AY38+'6.ВС'!AY213</f>
        <v>553405.42000000004</v>
      </c>
      <c r="AZ13" s="12">
        <f>'6.ВС'!AZ38+'6.ВС'!AZ213</f>
        <v>0</v>
      </c>
      <c r="BA13" s="12">
        <f>'6.ВС'!BA38+'6.ВС'!BA213</f>
        <v>0</v>
      </c>
      <c r="BB13" s="12">
        <v>0</v>
      </c>
      <c r="BC13" s="12">
        <v>0</v>
      </c>
    </row>
    <row r="14" spans="1:70" ht="50.25" customHeight="1" x14ac:dyDescent="0.25">
      <c r="A14" s="6" t="s">
        <v>27</v>
      </c>
      <c r="B14" s="9">
        <v>51</v>
      </c>
      <c r="C14" s="9">
        <v>0</v>
      </c>
      <c r="D14" s="11" t="s">
        <v>151</v>
      </c>
      <c r="E14" s="9">
        <v>851</v>
      </c>
      <c r="F14" s="10" t="s">
        <v>16</v>
      </c>
      <c r="G14" s="10" t="s">
        <v>44</v>
      </c>
      <c r="H14" s="11" t="s">
        <v>230</v>
      </c>
      <c r="I14" s="11" t="s">
        <v>28</v>
      </c>
      <c r="J14" s="12">
        <f t="shared" ref="J14:BA14" si="21">J15</f>
        <v>171403</v>
      </c>
      <c r="K14" s="12">
        <f t="shared" si="21"/>
        <v>171403</v>
      </c>
      <c r="L14" s="12">
        <f t="shared" si="21"/>
        <v>0</v>
      </c>
      <c r="M14" s="12">
        <f t="shared" si="21"/>
        <v>0</v>
      </c>
      <c r="N14" s="12">
        <f t="shared" si="21"/>
        <v>0</v>
      </c>
      <c r="O14" s="12">
        <f t="shared" si="21"/>
        <v>0</v>
      </c>
      <c r="P14" s="12">
        <f t="shared" si="21"/>
        <v>0</v>
      </c>
      <c r="Q14" s="12">
        <f t="shared" si="21"/>
        <v>0</v>
      </c>
      <c r="R14" s="12">
        <f t="shared" si="21"/>
        <v>171403</v>
      </c>
      <c r="S14" s="12">
        <f t="shared" si="21"/>
        <v>171403</v>
      </c>
      <c r="T14" s="12">
        <f t="shared" si="21"/>
        <v>0</v>
      </c>
      <c r="U14" s="12">
        <f t="shared" si="21"/>
        <v>0</v>
      </c>
      <c r="V14" s="12">
        <f t="shared" si="21"/>
        <v>0</v>
      </c>
      <c r="W14" s="12">
        <f t="shared" si="21"/>
        <v>0</v>
      </c>
      <c r="X14" s="12">
        <f t="shared" si="21"/>
        <v>0</v>
      </c>
      <c r="Y14" s="12">
        <f t="shared" si="21"/>
        <v>0</v>
      </c>
      <c r="Z14" s="12">
        <f t="shared" si="21"/>
        <v>171403</v>
      </c>
      <c r="AA14" s="12">
        <f t="shared" si="21"/>
        <v>171403</v>
      </c>
      <c r="AB14" s="12">
        <f t="shared" si="21"/>
        <v>0</v>
      </c>
      <c r="AC14" s="12">
        <f t="shared" si="21"/>
        <v>0</v>
      </c>
      <c r="AD14" s="12">
        <f t="shared" si="21"/>
        <v>0</v>
      </c>
      <c r="AE14" s="12">
        <f t="shared" si="21"/>
        <v>0</v>
      </c>
      <c r="AF14" s="12">
        <f t="shared" si="21"/>
        <v>0</v>
      </c>
      <c r="AG14" s="12">
        <f t="shared" si="21"/>
        <v>0</v>
      </c>
      <c r="AH14" s="12">
        <f t="shared" si="21"/>
        <v>171403</v>
      </c>
      <c r="AI14" s="12">
        <f t="shared" si="21"/>
        <v>171403</v>
      </c>
      <c r="AJ14" s="12">
        <f t="shared" si="21"/>
        <v>0</v>
      </c>
      <c r="AK14" s="12">
        <f t="shared" si="21"/>
        <v>0</v>
      </c>
      <c r="AL14" s="12">
        <f t="shared" si="21"/>
        <v>0</v>
      </c>
      <c r="AM14" s="12">
        <f t="shared" si="21"/>
        <v>0</v>
      </c>
      <c r="AN14" s="12">
        <f t="shared" si="21"/>
        <v>0</v>
      </c>
      <c r="AO14" s="12">
        <f t="shared" si="21"/>
        <v>0</v>
      </c>
      <c r="AP14" s="12">
        <f t="shared" si="21"/>
        <v>171403</v>
      </c>
      <c r="AQ14" s="12">
        <f t="shared" si="21"/>
        <v>171403</v>
      </c>
      <c r="AR14" s="12">
        <f t="shared" si="21"/>
        <v>0</v>
      </c>
      <c r="AS14" s="12">
        <f t="shared" si="21"/>
        <v>0</v>
      </c>
      <c r="AT14" s="12">
        <f t="shared" si="21"/>
        <v>56931.58</v>
      </c>
      <c r="AU14" s="12">
        <f t="shared" si="21"/>
        <v>56931.58</v>
      </c>
      <c r="AV14" s="12">
        <f t="shared" si="21"/>
        <v>0</v>
      </c>
      <c r="AW14" s="12">
        <f t="shared" si="21"/>
        <v>0</v>
      </c>
      <c r="AX14" s="12">
        <f t="shared" si="21"/>
        <v>228334.58</v>
      </c>
      <c r="AY14" s="12">
        <f t="shared" si="21"/>
        <v>228334.58</v>
      </c>
      <c r="AZ14" s="12">
        <f t="shared" si="21"/>
        <v>0</v>
      </c>
      <c r="BA14" s="12">
        <f t="shared" si="21"/>
        <v>0</v>
      </c>
      <c r="BB14" s="12">
        <v>0</v>
      </c>
      <c r="BC14" s="12">
        <v>0</v>
      </c>
    </row>
    <row r="15" spans="1:70" ht="63" x14ac:dyDescent="0.25">
      <c r="A15" s="6" t="s">
        <v>14</v>
      </c>
      <c r="B15" s="9">
        <v>51</v>
      </c>
      <c r="C15" s="9">
        <v>0</v>
      </c>
      <c r="D15" s="11" t="s">
        <v>151</v>
      </c>
      <c r="E15" s="9">
        <v>851</v>
      </c>
      <c r="F15" s="10" t="s">
        <v>16</v>
      </c>
      <c r="G15" s="10" t="s">
        <v>44</v>
      </c>
      <c r="H15" s="11" t="s">
        <v>230</v>
      </c>
      <c r="I15" s="11" t="s">
        <v>29</v>
      </c>
      <c r="J15" s="12">
        <f>'6.ВС'!J40+'6.ВС'!J215</f>
        <v>171403</v>
      </c>
      <c r="K15" s="12">
        <f>'6.ВС'!K40+'6.ВС'!K215</f>
        <v>171403</v>
      </c>
      <c r="L15" s="12">
        <f>'6.ВС'!L40+'6.ВС'!L215</f>
        <v>0</v>
      </c>
      <c r="M15" s="12">
        <f>'6.ВС'!M40+'6.ВС'!M215</f>
        <v>0</v>
      </c>
      <c r="N15" s="12">
        <f>'6.ВС'!N40+'6.ВС'!N215</f>
        <v>0</v>
      </c>
      <c r="O15" s="12">
        <f>'6.ВС'!O40+'6.ВС'!O215</f>
        <v>0</v>
      </c>
      <c r="P15" s="12">
        <f>'6.ВС'!P40+'6.ВС'!P215</f>
        <v>0</v>
      </c>
      <c r="Q15" s="12">
        <f>'6.ВС'!Q40+'6.ВС'!Q215</f>
        <v>0</v>
      </c>
      <c r="R15" s="12">
        <f>'6.ВС'!R40+'6.ВС'!R215</f>
        <v>171403</v>
      </c>
      <c r="S15" s="12">
        <f>'6.ВС'!S40+'6.ВС'!S215</f>
        <v>171403</v>
      </c>
      <c r="T15" s="12">
        <f>'6.ВС'!T40+'6.ВС'!T215</f>
        <v>0</v>
      </c>
      <c r="U15" s="12">
        <f>'6.ВС'!U40+'6.ВС'!U215</f>
        <v>0</v>
      </c>
      <c r="V15" s="12">
        <f>'6.ВС'!V40+'6.ВС'!V215</f>
        <v>0</v>
      </c>
      <c r="W15" s="12">
        <f>'6.ВС'!W40+'6.ВС'!W215</f>
        <v>0</v>
      </c>
      <c r="X15" s="12">
        <f>'6.ВС'!X40+'6.ВС'!X215</f>
        <v>0</v>
      </c>
      <c r="Y15" s="12">
        <f>'6.ВС'!Y40+'6.ВС'!Y215</f>
        <v>0</v>
      </c>
      <c r="Z15" s="12">
        <f>'6.ВС'!Z40+'6.ВС'!Z215</f>
        <v>171403</v>
      </c>
      <c r="AA15" s="12">
        <f>'6.ВС'!AA40+'6.ВС'!AA215</f>
        <v>171403</v>
      </c>
      <c r="AB15" s="12">
        <f>'6.ВС'!AB40+'6.ВС'!AB215</f>
        <v>0</v>
      </c>
      <c r="AC15" s="12">
        <f>'6.ВС'!AC40+'6.ВС'!AC215</f>
        <v>0</v>
      </c>
      <c r="AD15" s="12">
        <f>'6.ВС'!AD40+'6.ВС'!AD215</f>
        <v>0</v>
      </c>
      <c r="AE15" s="12">
        <f>'6.ВС'!AE40+'6.ВС'!AE215</f>
        <v>0</v>
      </c>
      <c r="AF15" s="12">
        <f>'6.ВС'!AF40+'6.ВС'!AF215</f>
        <v>0</v>
      </c>
      <c r="AG15" s="12">
        <f>'6.ВС'!AG40+'6.ВС'!AG215</f>
        <v>0</v>
      </c>
      <c r="AH15" s="12">
        <f>'6.ВС'!AH40+'6.ВС'!AH215</f>
        <v>171403</v>
      </c>
      <c r="AI15" s="12">
        <f>'6.ВС'!AI40+'6.ВС'!AI215</f>
        <v>171403</v>
      </c>
      <c r="AJ15" s="12">
        <f>'6.ВС'!AJ40+'6.ВС'!AJ215</f>
        <v>0</v>
      </c>
      <c r="AK15" s="12">
        <f>'6.ВС'!AK40+'6.ВС'!AK215</f>
        <v>0</v>
      </c>
      <c r="AL15" s="12">
        <f>'6.ВС'!AL40+'6.ВС'!AL215</f>
        <v>0</v>
      </c>
      <c r="AM15" s="12">
        <f>'6.ВС'!AM40+'6.ВС'!AM215</f>
        <v>0</v>
      </c>
      <c r="AN15" s="12">
        <f>'6.ВС'!AN40+'6.ВС'!AN215</f>
        <v>0</v>
      </c>
      <c r="AO15" s="12">
        <f>'6.ВС'!AO40+'6.ВС'!AO215</f>
        <v>0</v>
      </c>
      <c r="AP15" s="12">
        <f>'6.ВС'!AP40+'6.ВС'!AP215</f>
        <v>171403</v>
      </c>
      <c r="AQ15" s="12">
        <f>'6.ВС'!AQ40+'6.ВС'!AQ215</f>
        <v>171403</v>
      </c>
      <c r="AR15" s="12">
        <f>'6.ВС'!AR40+'6.ВС'!AR215</f>
        <v>0</v>
      </c>
      <c r="AS15" s="12">
        <f>'6.ВС'!AS40+'6.ВС'!AS215</f>
        <v>0</v>
      </c>
      <c r="AT15" s="12">
        <f>'6.ВС'!AT40+'6.ВС'!AT215</f>
        <v>56931.58</v>
      </c>
      <c r="AU15" s="12">
        <f>'6.ВС'!AU40+'6.ВС'!AU215</f>
        <v>56931.58</v>
      </c>
      <c r="AV15" s="12">
        <f>'6.ВС'!AV40+'6.ВС'!AV215</f>
        <v>0</v>
      </c>
      <c r="AW15" s="12">
        <f>'6.ВС'!AW40+'6.ВС'!AW215</f>
        <v>0</v>
      </c>
      <c r="AX15" s="12">
        <f>'6.ВС'!AX40+'6.ВС'!AX215</f>
        <v>228334.58</v>
      </c>
      <c r="AY15" s="12">
        <f>'6.ВС'!AY40+'6.ВС'!AY215</f>
        <v>228334.58</v>
      </c>
      <c r="AZ15" s="12">
        <f>'6.ВС'!AZ40+'6.ВС'!AZ215</f>
        <v>0</v>
      </c>
      <c r="BA15" s="12">
        <f>'6.ВС'!BA40+'6.ВС'!BA215</f>
        <v>0</v>
      </c>
      <c r="BB15" s="12">
        <v>0</v>
      </c>
      <c r="BC15" s="12">
        <v>0</v>
      </c>
    </row>
    <row r="16" spans="1:70" hidden="1" x14ac:dyDescent="0.25">
      <c r="A16" s="4" t="s">
        <v>47</v>
      </c>
      <c r="B16" s="9">
        <v>51</v>
      </c>
      <c r="C16" s="9">
        <v>0</v>
      </c>
      <c r="D16" s="11" t="s">
        <v>151</v>
      </c>
      <c r="E16" s="9">
        <v>851</v>
      </c>
      <c r="F16" s="10" t="s">
        <v>16</v>
      </c>
      <c r="G16" s="10" t="s">
        <v>44</v>
      </c>
      <c r="H16" s="11" t="s">
        <v>230</v>
      </c>
      <c r="I16" s="11" t="s">
        <v>48</v>
      </c>
      <c r="J16" s="12">
        <f t="shared" ref="J16:BA16" si="22">J17</f>
        <v>200</v>
      </c>
      <c r="K16" s="12">
        <f t="shared" si="22"/>
        <v>200</v>
      </c>
      <c r="L16" s="12">
        <f t="shared" si="22"/>
        <v>0</v>
      </c>
      <c r="M16" s="12">
        <f t="shared" si="22"/>
        <v>0</v>
      </c>
      <c r="N16" s="12">
        <f t="shared" si="22"/>
        <v>0</v>
      </c>
      <c r="O16" s="12">
        <f t="shared" si="22"/>
        <v>0</v>
      </c>
      <c r="P16" s="12">
        <f t="shared" si="22"/>
        <v>0</v>
      </c>
      <c r="Q16" s="12">
        <f t="shared" si="22"/>
        <v>0</v>
      </c>
      <c r="R16" s="12">
        <f t="shared" si="22"/>
        <v>200</v>
      </c>
      <c r="S16" s="12">
        <f t="shared" si="22"/>
        <v>200</v>
      </c>
      <c r="T16" s="12">
        <f t="shared" si="22"/>
        <v>0</v>
      </c>
      <c r="U16" s="12">
        <f t="shared" si="22"/>
        <v>0</v>
      </c>
      <c r="V16" s="12">
        <f t="shared" si="22"/>
        <v>0</v>
      </c>
      <c r="W16" s="12">
        <f t="shared" si="22"/>
        <v>0</v>
      </c>
      <c r="X16" s="12">
        <f t="shared" si="22"/>
        <v>0</v>
      </c>
      <c r="Y16" s="12">
        <f t="shared" si="22"/>
        <v>0</v>
      </c>
      <c r="Z16" s="12">
        <f t="shared" si="22"/>
        <v>200</v>
      </c>
      <c r="AA16" s="12">
        <f t="shared" si="22"/>
        <v>200</v>
      </c>
      <c r="AB16" s="12">
        <f t="shared" si="22"/>
        <v>0</v>
      </c>
      <c r="AC16" s="12">
        <f t="shared" si="22"/>
        <v>0</v>
      </c>
      <c r="AD16" s="12">
        <f t="shared" si="22"/>
        <v>0</v>
      </c>
      <c r="AE16" s="12">
        <f t="shared" si="22"/>
        <v>0</v>
      </c>
      <c r="AF16" s="12">
        <f t="shared" si="22"/>
        <v>0</v>
      </c>
      <c r="AG16" s="12">
        <f t="shared" si="22"/>
        <v>0</v>
      </c>
      <c r="AH16" s="12">
        <f t="shared" si="22"/>
        <v>200</v>
      </c>
      <c r="AI16" s="12">
        <f t="shared" si="22"/>
        <v>200</v>
      </c>
      <c r="AJ16" s="12">
        <f t="shared" si="22"/>
        <v>0</v>
      </c>
      <c r="AK16" s="12">
        <f t="shared" si="22"/>
        <v>0</v>
      </c>
      <c r="AL16" s="12">
        <f t="shared" si="22"/>
        <v>0</v>
      </c>
      <c r="AM16" s="12">
        <f t="shared" si="22"/>
        <v>0</v>
      </c>
      <c r="AN16" s="12">
        <f t="shared" si="22"/>
        <v>0</v>
      </c>
      <c r="AO16" s="12">
        <f t="shared" si="22"/>
        <v>0</v>
      </c>
      <c r="AP16" s="12">
        <f t="shared" si="22"/>
        <v>200</v>
      </c>
      <c r="AQ16" s="12">
        <f t="shared" si="22"/>
        <v>200</v>
      </c>
      <c r="AR16" s="12">
        <f t="shared" si="22"/>
        <v>0</v>
      </c>
      <c r="AS16" s="12">
        <f t="shared" si="22"/>
        <v>0</v>
      </c>
      <c r="AT16" s="12">
        <f t="shared" si="22"/>
        <v>0</v>
      </c>
      <c r="AU16" s="12">
        <f t="shared" si="22"/>
        <v>0</v>
      </c>
      <c r="AV16" s="12">
        <f t="shared" si="22"/>
        <v>0</v>
      </c>
      <c r="AW16" s="12">
        <f t="shared" si="22"/>
        <v>0</v>
      </c>
      <c r="AX16" s="12">
        <f t="shared" si="22"/>
        <v>200</v>
      </c>
      <c r="AY16" s="12">
        <f t="shared" si="22"/>
        <v>200</v>
      </c>
      <c r="AZ16" s="12">
        <f t="shared" si="22"/>
        <v>0</v>
      </c>
      <c r="BA16" s="12">
        <f t="shared" si="22"/>
        <v>0</v>
      </c>
      <c r="BB16" s="12">
        <v>0</v>
      </c>
      <c r="BC16" s="12">
        <v>0</v>
      </c>
    </row>
    <row r="17" spans="1:55" hidden="1" x14ac:dyDescent="0.25">
      <c r="A17" s="4" t="s">
        <v>49</v>
      </c>
      <c r="B17" s="9">
        <v>51</v>
      </c>
      <c r="C17" s="9">
        <v>0</v>
      </c>
      <c r="D17" s="11" t="s">
        <v>151</v>
      </c>
      <c r="E17" s="9">
        <v>851</v>
      </c>
      <c r="F17" s="10" t="s">
        <v>16</v>
      </c>
      <c r="G17" s="10" t="s">
        <v>44</v>
      </c>
      <c r="H17" s="11" t="s">
        <v>230</v>
      </c>
      <c r="I17" s="11" t="s">
        <v>50</v>
      </c>
      <c r="J17" s="12">
        <f>'6.ВС'!J42</f>
        <v>200</v>
      </c>
      <c r="K17" s="12">
        <f>'6.ВС'!K42</f>
        <v>200</v>
      </c>
      <c r="L17" s="12">
        <f>'6.ВС'!L42</f>
        <v>0</v>
      </c>
      <c r="M17" s="12">
        <f>'6.ВС'!M42</f>
        <v>0</v>
      </c>
      <c r="N17" s="12">
        <f>'6.ВС'!N42</f>
        <v>0</v>
      </c>
      <c r="O17" s="12">
        <f>'6.ВС'!O42</f>
        <v>0</v>
      </c>
      <c r="P17" s="12">
        <f>'6.ВС'!P42</f>
        <v>0</v>
      </c>
      <c r="Q17" s="12">
        <f>'6.ВС'!Q42</f>
        <v>0</v>
      </c>
      <c r="R17" s="12">
        <f>'6.ВС'!R42</f>
        <v>200</v>
      </c>
      <c r="S17" s="12">
        <f>'6.ВС'!S42</f>
        <v>200</v>
      </c>
      <c r="T17" s="12">
        <f>'6.ВС'!T42</f>
        <v>0</v>
      </c>
      <c r="U17" s="12">
        <f>'6.ВС'!U42</f>
        <v>0</v>
      </c>
      <c r="V17" s="12">
        <f>'6.ВС'!V42</f>
        <v>0</v>
      </c>
      <c r="W17" s="12">
        <f>'6.ВС'!W42</f>
        <v>0</v>
      </c>
      <c r="X17" s="12">
        <f>'6.ВС'!X42</f>
        <v>0</v>
      </c>
      <c r="Y17" s="12">
        <f>'6.ВС'!Y42</f>
        <v>0</v>
      </c>
      <c r="Z17" s="12">
        <f>'6.ВС'!Z42</f>
        <v>200</v>
      </c>
      <c r="AA17" s="12">
        <f>'6.ВС'!AA42</f>
        <v>200</v>
      </c>
      <c r="AB17" s="12">
        <f>'6.ВС'!AB42</f>
        <v>0</v>
      </c>
      <c r="AC17" s="12">
        <f>'6.ВС'!AC42</f>
        <v>0</v>
      </c>
      <c r="AD17" s="12">
        <f>'6.ВС'!AD42</f>
        <v>0</v>
      </c>
      <c r="AE17" s="12">
        <f>'6.ВС'!AE42</f>
        <v>0</v>
      </c>
      <c r="AF17" s="12">
        <f>'6.ВС'!AF42</f>
        <v>0</v>
      </c>
      <c r="AG17" s="12">
        <f>'6.ВС'!AG42</f>
        <v>0</v>
      </c>
      <c r="AH17" s="12">
        <f>'6.ВС'!AH42</f>
        <v>200</v>
      </c>
      <c r="AI17" s="12">
        <f>'6.ВС'!AI42</f>
        <v>200</v>
      </c>
      <c r="AJ17" s="12">
        <f>'6.ВС'!AJ42</f>
        <v>0</v>
      </c>
      <c r="AK17" s="12">
        <f>'6.ВС'!AK42</f>
        <v>0</v>
      </c>
      <c r="AL17" s="12">
        <f>'6.ВС'!AL42</f>
        <v>0</v>
      </c>
      <c r="AM17" s="12">
        <f>'6.ВС'!AM42</f>
        <v>0</v>
      </c>
      <c r="AN17" s="12">
        <f>'6.ВС'!AN42</f>
        <v>0</v>
      </c>
      <c r="AO17" s="12">
        <f>'6.ВС'!AO42</f>
        <v>0</v>
      </c>
      <c r="AP17" s="12">
        <f>'6.ВС'!AP42</f>
        <v>200</v>
      </c>
      <c r="AQ17" s="12">
        <f>'6.ВС'!AQ42</f>
        <v>200</v>
      </c>
      <c r="AR17" s="12">
        <f>'6.ВС'!AR42</f>
        <v>0</v>
      </c>
      <c r="AS17" s="12">
        <f>'6.ВС'!AS42</f>
        <v>0</v>
      </c>
      <c r="AT17" s="12">
        <f>'6.ВС'!AT42</f>
        <v>0</v>
      </c>
      <c r="AU17" s="12">
        <f>'6.ВС'!AU42</f>
        <v>0</v>
      </c>
      <c r="AV17" s="12">
        <f>'6.ВС'!AV42</f>
        <v>0</v>
      </c>
      <c r="AW17" s="12">
        <f>'6.ВС'!AW42</f>
        <v>0</v>
      </c>
      <c r="AX17" s="12">
        <f>'6.ВС'!AX42</f>
        <v>200</v>
      </c>
      <c r="AY17" s="12">
        <f>'6.ВС'!AY42</f>
        <v>200</v>
      </c>
      <c r="AZ17" s="12">
        <f>'6.ВС'!AZ42</f>
        <v>0</v>
      </c>
      <c r="BA17" s="12">
        <f>'6.ВС'!BA42</f>
        <v>0</v>
      </c>
      <c r="BB17" s="12">
        <v>0</v>
      </c>
      <c r="BC17" s="12">
        <v>0</v>
      </c>
    </row>
    <row r="18" spans="1:55" ht="94.5" hidden="1" x14ac:dyDescent="0.25">
      <c r="A18" s="4" t="s">
        <v>90</v>
      </c>
      <c r="B18" s="9">
        <v>51</v>
      </c>
      <c r="C18" s="9">
        <v>0</v>
      </c>
      <c r="D18" s="11" t="s">
        <v>151</v>
      </c>
      <c r="E18" s="9">
        <v>851</v>
      </c>
      <c r="F18" s="10" t="s">
        <v>18</v>
      </c>
      <c r="G18" s="10" t="s">
        <v>89</v>
      </c>
      <c r="H18" s="10" t="s">
        <v>231</v>
      </c>
      <c r="I18" s="10"/>
      <c r="J18" s="12">
        <f t="shared" ref="J18" si="23">J19+J21</f>
        <v>156308</v>
      </c>
      <c r="K18" s="12">
        <f t="shared" ref="K18:M18" si="24">K19+K21</f>
        <v>156308</v>
      </c>
      <c r="L18" s="12">
        <f t="shared" si="24"/>
        <v>0</v>
      </c>
      <c r="M18" s="12">
        <f t="shared" si="24"/>
        <v>0</v>
      </c>
      <c r="N18" s="12">
        <f t="shared" ref="N18:U18" si="25">N19+N21</f>
        <v>0</v>
      </c>
      <c r="O18" s="12">
        <f t="shared" si="25"/>
        <v>0</v>
      </c>
      <c r="P18" s="12">
        <f t="shared" si="25"/>
        <v>0</v>
      </c>
      <c r="Q18" s="12">
        <f t="shared" si="25"/>
        <v>0</v>
      </c>
      <c r="R18" s="12">
        <f t="shared" si="25"/>
        <v>156308</v>
      </c>
      <c r="S18" s="12">
        <f t="shared" si="25"/>
        <v>156308</v>
      </c>
      <c r="T18" s="12">
        <f t="shared" si="25"/>
        <v>0</v>
      </c>
      <c r="U18" s="12">
        <f t="shared" si="25"/>
        <v>0</v>
      </c>
      <c r="V18" s="12">
        <f t="shared" ref="V18:AC18" si="26">V19+V21</f>
        <v>0</v>
      </c>
      <c r="W18" s="12">
        <f t="shared" si="26"/>
        <v>0</v>
      </c>
      <c r="X18" s="12">
        <f t="shared" si="26"/>
        <v>0</v>
      </c>
      <c r="Y18" s="12">
        <f t="shared" si="26"/>
        <v>0</v>
      </c>
      <c r="Z18" s="12">
        <f t="shared" si="26"/>
        <v>156308</v>
      </c>
      <c r="AA18" s="12">
        <f t="shared" si="26"/>
        <v>156308</v>
      </c>
      <c r="AB18" s="12">
        <f t="shared" si="26"/>
        <v>0</v>
      </c>
      <c r="AC18" s="12">
        <f t="shared" si="26"/>
        <v>0</v>
      </c>
      <c r="AD18" s="12">
        <f t="shared" ref="AD18:AK18" si="27">AD19+AD21</f>
        <v>0</v>
      </c>
      <c r="AE18" s="12">
        <f t="shared" si="27"/>
        <v>0</v>
      </c>
      <c r="AF18" s="12">
        <f t="shared" si="27"/>
        <v>0</v>
      </c>
      <c r="AG18" s="12">
        <f t="shared" si="27"/>
        <v>0</v>
      </c>
      <c r="AH18" s="12">
        <f t="shared" si="27"/>
        <v>156308</v>
      </c>
      <c r="AI18" s="12">
        <f t="shared" si="27"/>
        <v>156308</v>
      </c>
      <c r="AJ18" s="12">
        <f t="shared" si="27"/>
        <v>0</v>
      </c>
      <c r="AK18" s="12">
        <f t="shared" si="27"/>
        <v>0</v>
      </c>
      <c r="AL18" s="12">
        <f t="shared" ref="AL18:AS18" si="28">AL19+AL21</f>
        <v>0</v>
      </c>
      <c r="AM18" s="12">
        <f t="shared" si="28"/>
        <v>0</v>
      </c>
      <c r="AN18" s="12">
        <f t="shared" si="28"/>
        <v>0</v>
      </c>
      <c r="AO18" s="12">
        <f t="shared" si="28"/>
        <v>0</v>
      </c>
      <c r="AP18" s="12">
        <f t="shared" si="28"/>
        <v>156308</v>
      </c>
      <c r="AQ18" s="12">
        <f t="shared" si="28"/>
        <v>156308</v>
      </c>
      <c r="AR18" s="12">
        <f t="shared" si="28"/>
        <v>0</v>
      </c>
      <c r="AS18" s="12">
        <f t="shared" si="28"/>
        <v>0</v>
      </c>
      <c r="AT18" s="12">
        <f t="shared" ref="AT18:BA18" si="29">AT19+AT21</f>
        <v>0</v>
      </c>
      <c r="AU18" s="12">
        <f t="shared" si="29"/>
        <v>0</v>
      </c>
      <c r="AV18" s="12">
        <f t="shared" si="29"/>
        <v>0</v>
      </c>
      <c r="AW18" s="12">
        <f t="shared" si="29"/>
        <v>0</v>
      </c>
      <c r="AX18" s="12">
        <f t="shared" si="29"/>
        <v>156308</v>
      </c>
      <c r="AY18" s="12">
        <f t="shared" si="29"/>
        <v>156308</v>
      </c>
      <c r="AZ18" s="12">
        <f t="shared" si="29"/>
        <v>0</v>
      </c>
      <c r="BA18" s="12">
        <f t="shared" si="29"/>
        <v>0</v>
      </c>
      <c r="BB18" s="12">
        <v>0</v>
      </c>
      <c r="BC18" s="12">
        <v>0</v>
      </c>
    </row>
    <row r="19" spans="1:55" ht="132" customHeight="1" x14ac:dyDescent="0.25">
      <c r="A19" s="4" t="s">
        <v>21</v>
      </c>
      <c r="B19" s="9">
        <v>51</v>
      </c>
      <c r="C19" s="9">
        <v>0</v>
      </c>
      <c r="D19" s="11" t="s">
        <v>151</v>
      </c>
      <c r="E19" s="9">
        <v>851</v>
      </c>
      <c r="F19" s="10" t="s">
        <v>18</v>
      </c>
      <c r="G19" s="10" t="s">
        <v>89</v>
      </c>
      <c r="H19" s="10" t="s">
        <v>231</v>
      </c>
      <c r="I19" s="11" t="s">
        <v>23</v>
      </c>
      <c r="J19" s="12">
        <f t="shared" ref="J19:BA19" si="30">J20</f>
        <v>101519</v>
      </c>
      <c r="K19" s="12">
        <f t="shared" si="30"/>
        <v>101519</v>
      </c>
      <c r="L19" s="12">
        <f t="shared" si="30"/>
        <v>0</v>
      </c>
      <c r="M19" s="12">
        <f t="shared" si="30"/>
        <v>0</v>
      </c>
      <c r="N19" s="12">
        <f t="shared" si="30"/>
        <v>0</v>
      </c>
      <c r="O19" s="12">
        <f t="shared" si="30"/>
        <v>0</v>
      </c>
      <c r="P19" s="12">
        <f t="shared" si="30"/>
        <v>0</v>
      </c>
      <c r="Q19" s="12">
        <f t="shared" si="30"/>
        <v>0</v>
      </c>
      <c r="R19" s="12">
        <f t="shared" si="30"/>
        <v>101519</v>
      </c>
      <c r="S19" s="12">
        <f t="shared" si="30"/>
        <v>101519</v>
      </c>
      <c r="T19" s="12">
        <f t="shared" si="30"/>
        <v>0</v>
      </c>
      <c r="U19" s="12">
        <f t="shared" si="30"/>
        <v>0</v>
      </c>
      <c r="V19" s="12">
        <f t="shared" si="30"/>
        <v>0</v>
      </c>
      <c r="W19" s="12">
        <f t="shared" si="30"/>
        <v>0</v>
      </c>
      <c r="X19" s="12">
        <f t="shared" si="30"/>
        <v>0</v>
      </c>
      <c r="Y19" s="12">
        <f t="shared" si="30"/>
        <v>0</v>
      </c>
      <c r="Z19" s="12">
        <f t="shared" si="30"/>
        <v>101519</v>
      </c>
      <c r="AA19" s="12">
        <f t="shared" si="30"/>
        <v>101519</v>
      </c>
      <c r="AB19" s="12">
        <f t="shared" si="30"/>
        <v>0</v>
      </c>
      <c r="AC19" s="12">
        <f t="shared" si="30"/>
        <v>0</v>
      </c>
      <c r="AD19" s="12">
        <f t="shared" si="30"/>
        <v>0</v>
      </c>
      <c r="AE19" s="12">
        <f t="shared" si="30"/>
        <v>0</v>
      </c>
      <c r="AF19" s="12">
        <f t="shared" si="30"/>
        <v>0</v>
      </c>
      <c r="AG19" s="12">
        <f t="shared" si="30"/>
        <v>0</v>
      </c>
      <c r="AH19" s="12">
        <f t="shared" si="30"/>
        <v>101519</v>
      </c>
      <c r="AI19" s="12">
        <f t="shared" si="30"/>
        <v>101519</v>
      </c>
      <c r="AJ19" s="12">
        <f t="shared" si="30"/>
        <v>0</v>
      </c>
      <c r="AK19" s="12">
        <f t="shared" si="30"/>
        <v>0</v>
      </c>
      <c r="AL19" s="12">
        <f t="shared" si="30"/>
        <v>0</v>
      </c>
      <c r="AM19" s="12">
        <f t="shared" si="30"/>
        <v>0</v>
      </c>
      <c r="AN19" s="12">
        <f t="shared" si="30"/>
        <v>0</v>
      </c>
      <c r="AO19" s="12">
        <f t="shared" si="30"/>
        <v>0</v>
      </c>
      <c r="AP19" s="12">
        <f t="shared" si="30"/>
        <v>101519</v>
      </c>
      <c r="AQ19" s="12">
        <f t="shared" si="30"/>
        <v>101519</v>
      </c>
      <c r="AR19" s="12">
        <f t="shared" si="30"/>
        <v>0</v>
      </c>
      <c r="AS19" s="12">
        <f t="shared" si="30"/>
        <v>0</v>
      </c>
      <c r="AT19" s="12">
        <f t="shared" si="30"/>
        <v>-16693.46</v>
      </c>
      <c r="AU19" s="12">
        <f t="shared" si="30"/>
        <v>-16693.46</v>
      </c>
      <c r="AV19" s="12">
        <f t="shared" si="30"/>
        <v>0</v>
      </c>
      <c r="AW19" s="12">
        <f t="shared" si="30"/>
        <v>0</v>
      </c>
      <c r="AX19" s="12">
        <f t="shared" si="30"/>
        <v>84825.540000000008</v>
      </c>
      <c r="AY19" s="12">
        <f t="shared" si="30"/>
        <v>84825.540000000008</v>
      </c>
      <c r="AZ19" s="12">
        <f t="shared" si="30"/>
        <v>0</v>
      </c>
      <c r="BA19" s="12">
        <f t="shared" si="30"/>
        <v>0</v>
      </c>
      <c r="BB19" s="12">
        <v>0</v>
      </c>
      <c r="BC19" s="12">
        <v>0</v>
      </c>
    </row>
    <row r="20" spans="1:55" ht="47.25" x14ac:dyDescent="0.25">
      <c r="A20" s="4" t="s">
        <v>13</v>
      </c>
      <c r="B20" s="9">
        <v>51</v>
      </c>
      <c r="C20" s="9">
        <v>0</v>
      </c>
      <c r="D20" s="11" t="s">
        <v>151</v>
      </c>
      <c r="E20" s="9">
        <v>851</v>
      </c>
      <c r="F20" s="10" t="s">
        <v>18</v>
      </c>
      <c r="G20" s="10" t="s">
        <v>89</v>
      </c>
      <c r="H20" s="10" t="s">
        <v>231</v>
      </c>
      <c r="I20" s="11" t="s">
        <v>24</v>
      </c>
      <c r="J20" s="12">
        <f>'6.ВС'!J110</f>
        <v>101519</v>
      </c>
      <c r="K20" s="12">
        <f>'6.ВС'!K110</f>
        <v>101519</v>
      </c>
      <c r="L20" s="12">
        <f>'6.ВС'!L110</f>
        <v>0</v>
      </c>
      <c r="M20" s="12">
        <f>'6.ВС'!M110</f>
        <v>0</v>
      </c>
      <c r="N20" s="12">
        <f>'6.ВС'!N110</f>
        <v>0</v>
      </c>
      <c r="O20" s="12">
        <f>'6.ВС'!O110</f>
        <v>0</v>
      </c>
      <c r="P20" s="12">
        <f>'6.ВС'!P110</f>
        <v>0</v>
      </c>
      <c r="Q20" s="12">
        <f>'6.ВС'!Q110</f>
        <v>0</v>
      </c>
      <c r="R20" s="12">
        <f>'6.ВС'!R110</f>
        <v>101519</v>
      </c>
      <c r="S20" s="12">
        <f>'6.ВС'!S110</f>
        <v>101519</v>
      </c>
      <c r="T20" s="12">
        <f>'6.ВС'!T110</f>
        <v>0</v>
      </c>
      <c r="U20" s="12">
        <f>'6.ВС'!U110</f>
        <v>0</v>
      </c>
      <c r="V20" s="12">
        <f>'6.ВС'!V110</f>
        <v>0</v>
      </c>
      <c r="W20" s="12">
        <f>'6.ВС'!W110</f>
        <v>0</v>
      </c>
      <c r="X20" s="12">
        <f>'6.ВС'!X110</f>
        <v>0</v>
      </c>
      <c r="Y20" s="12">
        <f>'6.ВС'!Y110</f>
        <v>0</v>
      </c>
      <c r="Z20" s="12">
        <f>'6.ВС'!Z110</f>
        <v>101519</v>
      </c>
      <c r="AA20" s="12">
        <f>'6.ВС'!AA110</f>
        <v>101519</v>
      </c>
      <c r="AB20" s="12">
        <f>'6.ВС'!AB110</f>
        <v>0</v>
      </c>
      <c r="AC20" s="12">
        <f>'6.ВС'!AC110</f>
        <v>0</v>
      </c>
      <c r="AD20" s="12">
        <f>'6.ВС'!AD110</f>
        <v>0</v>
      </c>
      <c r="AE20" s="12">
        <f>'6.ВС'!AE110</f>
        <v>0</v>
      </c>
      <c r="AF20" s="12">
        <f>'6.ВС'!AF110</f>
        <v>0</v>
      </c>
      <c r="AG20" s="12">
        <f>'6.ВС'!AG110</f>
        <v>0</v>
      </c>
      <c r="AH20" s="12">
        <f>'6.ВС'!AH110</f>
        <v>101519</v>
      </c>
      <c r="AI20" s="12">
        <f>'6.ВС'!AI110</f>
        <v>101519</v>
      </c>
      <c r="AJ20" s="12">
        <f>'6.ВС'!AJ110</f>
        <v>0</v>
      </c>
      <c r="AK20" s="12">
        <f>'6.ВС'!AK110</f>
        <v>0</v>
      </c>
      <c r="AL20" s="12">
        <f>'6.ВС'!AL110</f>
        <v>0</v>
      </c>
      <c r="AM20" s="12">
        <f>'6.ВС'!AM110</f>
        <v>0</v>
      </c>
      <c r="AN20" s="12">
        <f>'6.ВС'!AN110</f>
        <v>0</v>
      </c>
      <c r="AO20" s="12">
        <f>'6.ВС'!AO110</f>
        <v>0</v>
      </c>
      <c r="AP20" s="12">
        <f>'6.ВС'!AP110</f>
        <v>101519</v>
      </c>
      <c r="AQ20" s="12">
        <f>'6.ВС'!AQ110</f>
        <v>101519</v>
      </c>
      <c r="AR20" s="12">
        <f>'6.ВС'!AR110</f>
        <v>0</v>
      </c>
      <c r="AS20" s="12">
        <f>'6.ВС'!AS110</f>
        <v>0</v>
      </c>
      <c r="AT20" s="12">
        <f>'6.ВС'!AT110</f>
        <v>-16693.46</v>
      </c>
      <c r="AU20" s="12">
        <f>'6.ВС'!AU110</f>
        <v>-16693.46</v>
      </c>
      <c r="AV20" s="12">
        <f>'6.ВС'!AV110</f>
        <v>0</v>
      </c>
      <c r="AW20" s="12">
        <f>'6.ВС'!AW110</f>
        <v>0</v>
      </c>
      <c r="AX20" s="12">
        <f>'6.ВС'!AX110</f>
        <v>84825.540000000008</v>
      </c>
      <c r="AY20" s="12">
        <f>'6.ВС'!AY110</f>
        <v>84825.540000000008</v>
      </c>
      <c r="AZ20" s="12">
        <f>'6.ВС'!AZ110</f>
        <v>0</v>
      </c>
      <c r="BA20" s="12">
        <f>'6.ВС'!BA110</f>
        <v>0</v>
      </c>
      <c r="BB20" s="12">
        <v>0</v>
      </c>
      <c r="BC20" s="12">
        <v>0</v>
      </c>
    </row>
    <row r="21" spans="1:55" ht="52.5" customHeight="1" x14ac:dyDescent="0.25">
      <c r="A21" s="6" t="s">
        <v>27</v>
      </c>
      <c r="B21" s="9">
        <v>51</v>
      </c>
      <c r="C21" s="9">
        <v>0</v>
      </c>
      <c r="D21" s="11" t="s">
        <v>151</v>
      </c>
      <c r="E21" s="9">
        <v>851</v>
      </c>
      <c r="F21" s="10" t="s">
        <v>18</v>
      </c>
      <c r="G21" s="10" t="s">
        <v>89</v>
      </c>
      <c r="H21" s="10" t="s">
        <v>231</v>
      </c>
      <c r="I21" s="11" t="s">
        <v>28</v>
      </c>
      <c r="J21" s="12">
        <f t="shared" ref="J21:BA21" si="31">J22</f>
        <v>54789</v>
      </c>
      <c r="K21" s="12">
        <f t="shared" si="31"/>
        <v>54789</v>
      </c>
      <c r="L21" s="12">
        <f t="shared" si="31"/>
        <v>0</v>
      </c>
      <c r="M21" s="12">
        <f t="shared" si="31"/>
        <v>0</v>
      </c>
      <c r="N21" s="12">
        <f t="shared" si="31"/>
        <v>0</v>
      </c>
      <c r="O21" s="12">
        <f t="shared" si="31"/>
        <v>0</v>
      </c>
      <c r="P21" s="12">
        <f t="shared" si="31"/>
        <v>0</v>
      </c>
      <c r="Q21" s="12">
        <f t="shared" si="31"/>
        <v>0</v>
      </c>
      <c r="R21" s="12">
        <f t="shared" si="31"/>
        <v>54789</v>
      </c>
      <c r="S21" s="12">
        <f t="shared" si="31"/>
        <v>54789</v>
      </c>
      <c r="T21" s="12">
        <f t="shared" si="31"/>
        <v>0</v>
      </c>
      <c r="U21" s="12">
        <f t="shared" si="31"/>
        <v>0</v>
      </c>
      <c r="V21" s="12">
        <f t="shared" si="31"/>
        <v>0</v>
      </c>
      <c r="W21" s="12">
        <f t="shared" si="31"/>
        <v>0</v>
      </c>
      <c r="X21" s="12">
        <f t="shared" si="31"/>
        <v>0</v>
      </c>
      <c r="Y21" s="12">
        <f t="shared" si="31"/>
        <v>0</v>
      </c>
      <c r="Z21" s="12">
        <f t="shared" si="31"/>
        <v>54789</v>
      </c>
      <c r="AA21" s="12">
        <f t="shared" si="31"/>
        <v>54789</v>
      </c>
      <c r="AB21" s="12">
        <f t="shared" si="31"/>
        <v>0</v>
      </c>
      <c r="AC21" s="12">
        <f t="shared" si="31"/>
        <v>0</v>
      </c>
      <c r="AD21" s="12">
        <f t="shared" si="31"/>
        <v>0</v>
      </c>
      <c r="AE21" s="12">
        <f t="shared" si="31"/>
        <v>0</v>
      </c>
      <c r="AF21" s="12">
        <f t="shared" si="31"/>
        <v>0</v>
      </c>
      <c r="AG21" s="12">
        <f t="shared" si="31"/>
        <v>0</v>
      </c>
      <c r="AH21" s="12">
        <f t="shared" si="31"/>
        <v>54789</v>
      </c>
      <c r="AI21" s="12">
        <f t="shared" si="31"/>
        <v>54789</v>
      </c>
      <c r="AJ21" s="12">
        <f t="shared" si="31"/>
        <v>0</v>
      </c>
      <c r="AK21" s="12">
        <f t="shared" si="31"/>
        <v>0</v>
      </c>
      <c r="AL21" s="12">
        <f t="shared" si="31"/>
        <v>0</v>
      </c>
      <c r="AM21" s="12">
        <f t="shared" si="31"/>
        <v>0</v>
      </c>
      <c r="AN21" s="12">
        <f t="shared" si="31"/>
        <v>0</v>
      </c>
      <c r="AO21" s="12">
        <f t="shared" si="31"/>
        <v>0</v>
      </c>
      <c r="AP21" s="12">
        <f t="shared" si="31"/>
        <v>54789</v>
      </c>
      <c r="AQ21" s="12">
        <f t="shared" si="31"/>
        <v>54789</v>
      </c>
      <c r="AR21" s="12">
        <f t="shared" si="31"/>
        <v>0</v>
      </c>
      <c r="AS21" s="12">
        <f t="shared" si="31"/>
        <v>0</v>
      </c>
      <c r="AT21" s="12">
        <f t="shared" si="31"/>
        <v>16693.46</v>
      </c>
      <c r="AU21" s="12">
        <f t="shared" si="31"/>
        <v>16693.46</v>
      </c>
      <c r="AV21" s="12">
        <f t="shared" si="31"/>
        <v>0</v>
      </c>
      <c r="AW21" s="12">
        <f t="shared" si="31"/>
        <v>0</v>
      </c>
      <c r="AX21" s="12">
        <f t="shared" si="31"/>
        <v>71482.459999999992</v>
      </c>
      <c r="AY21" s="12">
        <f t="shared" si="31"/>
        <v>71482.459999999992</v>
      </c>
      <c r="AZ21" s="12">
        <f t="shared" si="31"/>
        <v>0</v>
      </c>
      <c r="BA21" s="12">
        <f t="shared" si="31"/>
        <v>0</v>
      </c>
      <c r="BB21" s="12">
        <v>0</v>
      </c>
      <c r="BC21" s="12">
        <v>0</v>
      </c>
    </row>
    <row r="22" spans="1:55" ht="63" x14ac:dyDescent="0.25">
      <c r="A22" s="6" t="s">
        <v>14</v>
      </c>
      <c r="B22" s="9">
        <v>51</v>
      </c>
      <c r="C22" s="9">
        <v>0</v>
      </c>
      <c r="D22" s="10" t="s">
        <v>151</v>
      </c>
      <c r="E22" s="9">
        <v>851</v>
      </c>
      <c r="F22" s="10" t="s">
        <v>18</v>
      </c>
      <c r="G22" s="10" t="s">
        <v>89</v>
      </c>
      <c r="H22" s="10" t="s">
        <v>231</v>
      </c>
      <c r="I22" s="11" t="s">
        <v>29</v>
      </c>
      <c r="J22" s="12">
        <f>'6.ВС'!J112</f>
        <v>54789</v>
      </c>
      <c r="K22" s="12">
        <f>'6.ВС'!K112</f>
        <v>54789</v>
      </c>
      <c r="L22" s="12">
        <f>'6.ВС'!L112</f>
        <v>0</v>
      </c>
      <c r="M22" s="12">
        <f>'6.ВС'!M112</f>
        <v>0</v>
      </c>
      <c r="N22" s="12">
        <f>'6.ВС'!N112</f>
        <v>0</v>
      </c>
      <c r="O22" s="12">
        <f>'6.ВС'!O112</f>
        <v>0</v>
      </c>
      <c r="P22" s="12">
        <f>'6.ВС'!P112</f>
        <v>0</v>
      </c>
      <c r="Q22" s="12">
        <f>'6.ВС'!Q112</f>
        <v>0</v>
      </c>
      <c r="R22" s="12">
        <f>'6.ВС'!R112</f>
        <v>54789</v>
      </c>
      <c r="S22" s="12">
        <f>'6.ВС'!S112</f>
        <v>54789</v>
      </c>
      <c r="T22" s="12">
        <f>'6.ВС'!T112</f>
        <v>0</v>
      </c>
      <c r="U22" s="12">
        <f>'6.ВС'!U112</f>
        <v>0</v>
      </c>
      <c r="V22" s="12">
        <f>'6.ВС'!V112</f>
        <v>0</v>
      </c>
      <c r="W22" s="12">
        <f>'6.ВС'!W112</f>
        <v>0</v>
      </c>
      <c r="X22" s="12">
        <f>'6.ВС'!X112</f>
        <v>0</v>
      </c>
      <c r="Y22" s="12">
        <f>'6.ВС'!Y112</f>
        <v>0</v>
      </c>
      <c r="Z22" s="12">
        <f>'6.ВС'!Z112</f>
        <v>54789</v>
      </c>
      <c r="AA22" s="12">
        <f>'6.ВС'!AA112</f>
        <v>54789</v>
      </c>
      <c r="AB22" s="12">
        <f>'6.ВС'!AB112</f>
        <v>0</v>
      </c>
      <c r="AC22" s="12">
        <f>'6.ВС'!AC112</f>
        <v>0</v>
      </c>
      <c r="AD22" s="12">
        <f>'6.ВС'!AD112</f>
        <v>0</v>
      </c>
      <c r="AE22" s="12">
        <f>'6.ВС'!AE112</f>
        <v>0</v>
      </c>
      <c r="AF22" s="12">
        <f>'6.ВС'!AF112</f>
        <v>0</v>
      </c>
      <c r="AG22" s="12">
        <f>'6.ВС'!AG112</f>
        <v>0</v>
      </c>
      <c r="AH22" s="12">
        <f>'6.ВС'!AH112</f>
        <v>54789</v>
      </c>
      <c r="AI22" s="12">
        <f>'6.ВС'!AI112</f>
        <v>54789</v>
      </c>
      <c r="AJ22" s="12">
        <f>'6.ВС'!AJ112</f>
        <v>0</v>
      </c>
      <c r="AK22" s="12">
        <f>'6.ВС'!AK112</f>
        <v>0</v>
      </c>
      <c r="AL22" s="12">
        <f>'6.ВС'!AL112</f>
        <v>0</v>
      </c>
      <c r="AM22" s="12">
        <f>'6.ВС'!AM112</f>
        <v>0</v>
      </c>
      <c r="AN22" s="12">
        <f>'6.ВС'!AN112</f>
        <v>0</v>
      </c>
      <c r="AO22" s="12">
        <f>'6.ВС'!AO112</f>
        <v>0</v>
      </c>
      <c r="AP22" s="12">
        <f>'6.ВС'!AP112</f>
        <v>54789</v>
      </c>
      <c r="AQ22" s="12">
        <f>'6.ВС'!AQ112</f>
        <v>54789</v>
      </c>
      <c r="AR22" s="12">
        <f>'6.ВС'!AR112</f>
        <v>0</v>
      </c>
      <c r="AS22" s="12">
        <f>'6.ВС'!AS112</f>
        <v>0</v>
      </c>
      <c r="AT22" s="12">
        <f>'6.ВС'!AT112</f>
        <v>16693.46</v>
      </c>
      <c r="AU22" s="12">
        <f>'6.ВС'!AU112</f>
        <v>16693.46</v>
      </c>
      <c r="AV22" s="12">
        <f>'6.ВС'!AV112</f>
        <v>0</v>
      </c>
      <c r="AW22" s="12">
        <f>'6.ВС'!AW112</f>
        <v>0</v>
      </c>
      <c r="AX22" s="12">
        <f>'6.ВС'!AX112</f>
        <v>71482.459999999992</v>
      </c>
      <c r="AY22" s="12">
        <f>'6.ВС'!AY112</f>
        <v>71482.459999999992</v>
      </c>
      <c r="AZ22" s="12">
        <f>'6.ВС'!AZ112</f>
        <v>0</v>
      </c>
      <c r="BA22" s="12">
        <f>'6.ВС'!BA112</f>
        <v>0</v>
      </c>
      <c r="BB22" s="12">
        <v>0</v>
      </c>
      <c r="BC22" s="12">
        <v>0</v>
      </c>
    </row>
    <row r="23" spans="1:55" ht="78.75" hidden="1" x14ac:dyDescent="0.25">
      <c r="A23" s="4" t="s">
        <v>19</v>
      </c>
      <c r="B23" s="9">
        <v>51</v>
      </c>
      <c r="C23" s="9">
        <v>0</v>
      </c>
      <c r="D23" s="11" t="s">
        <v>151</v>
      </c>
      <c r="E23" s="9">
        <v>851</v>
      </c>
      <c r="F23" s="11" t="s">
        <v>16</v>
      </c>
      <c r="G23" s="11" t="s">
        <v>18</v>
      </c>
      <c r="H23" s="11" t="s">
        <v>285</v>
      </c>
      <c r="I23" s="11"/>
      <c r="J23" s="12">
        <f t="shared" ref="J23:BA24" si="32">J24</f>
        <v>1000400</v>
      </c>
      <c r="K23" s="12">
        <f t="shared" si="32"/>
        <v>0</v>
      </c>
      <c r="L23" s="12">
        <f t="shared" si="32"/>
        <v>1000400</v>
      </c>
      <c r="M23" s="12">
        <f t="shared" si="32"/>
        <v>0</v>
      </c>
      <c r="N23" s="12">
        <f t="shared" si="32"/>
        <v>0</v>
      </c>
      <c r="O23" s="12">
        <f t="shared" si="32"/>
        <v>0</v>
      </c>
      <c r="P23" s="12">
        <f t="shared" si="32"/>
        <v>0</v>
      </c>
      <c r="Q23" s="12">
        <f t="shared" si="32"/>
        <v>0</v>
      </c>
      <c r="R23" s="12">
        <f t="shared" si="32"/>
        <v>1000400</v>
      </c>
      <c r="S23" s="12">
        <f t="shared" si="32"/>
        <v>0</v>
      </c>
      <c r="T23" s="12">
        <f t="shared" si="32"/>
        <v>1000400</v>
      </c>
      <c r="U23" s="12">
        <f t="shared" si="32"/>
        <v>0</v>
      </c>
      <c r="V23" s="12">
        <f t="shared" si="32"/>
        <v>0</v>
      </c>
      <c r="W23" s="12">
        <f t="shared" si="32"/>
        <v>0</v>
      </c>
      <c r="X23" s="12">
        <f t="shared" si="32"/>
        <v>0</v>
      </c>
      <c r="Y23" s="12">
        <f t="shared" si="32"/>
        <v>0</v>
      </c>
      <c r="Z23" s="12">
        <f t="shared" si="32"/>
        <v>1000400</v>
      </c>
      <c r="AA23" s="12">
        <f t="shared" si="32"/>
        <v>0</v>
      </c>
      <c r="AB23" s="12">
        <f t="shared" si="32"/>
        <v>1000400</v>
      </c>
      <c r="AC23" s="12">
        <f t="shared" si="32"/>
        <v>0</v>
      </c>
      <c r="AD23" s="12">
        <f t="shared" si="32"/>
        <v>0</v>
      </c>
      <c r="AE23" s="12">
        <f t="shared" si="32"/>
        <v>0</v>
      </c>
      <c r="AF23" s="12">
        <f t="shared" si="32"/>
        <v>0</v>
      </c>
      <c r="AG23" s="12">
        <f t="shared" si="32"/>
        <v>0</v>
      </c>
      <c r="AH23" s="12">
        <f t="shared" si="32"/>
        <v>1000400</v>
      </c>
      <c r="AI23" s="12">
        <f t="shared" si="32"/>
        <v>0</v>
      </c>
      <c r="AJ23" s="12">
        <f t="shared" si="32"/>
        <v>1000400</v>
      </c>
      <c r="AK23" s="12">
        <f t="shared" si="32"/>
        <v>0</v>
      </c>
      <c r="AL23" s="12">
        <f t="shared" si="32"/>
        <v>0</v>
      </c>
      <c r="AM23" s="12">
        <f t="shared" si="32"/>
        <v>0</v>
      </c>
      <c r="AN23" s="12">
        <f t="shared" si="32"/>
        <v>0</v>
      </c>
      <c r="AO23" s="12">
        <f t="shared" si="32"/>
        <v>0</v>
      </c>
      <c r="AP23" s="12">
        <f t="shared" si="32"/>
        <v>1000400</v>
      </c>
      <c r="AQ23" s="12">
        <f t="shared" si="32"/>
        <v>0</v>
      </c>
      <c r="AR23" s="12">
        <f t="shared" si="32"/>
        <v>1000400</v>
      </c>
      <c r="AS23" s="12">
        <f t="shared" si="32"/>
        <v>0</v>
      </c>
      <c r="AT23" s="12">
        <f t="shared" si="32"/>
        <v>0</v>
      </c>
      <c r="AU23" s="12">
        <f t="shared" si="32"/>
        <v>0</v>
      </c>
      <c r="AV23" s="12">
        <f t="shared" si="32"/>
        <v>0</v>
      </c>
      <c r="AW23" s="12">
        <f t="shared" si="32"/>
        <v>0</v>
      </c>
      <c r="AX23" s="12">
        <f t="shared" si="32"/>
        <v>1000400</v>
      </c>
      <c r="AY23" s="12">
        <f t="shared" si="32"/>
        <v>0</v>
      </c>
      <c r="AZ23" s="12">
        <f t="shared" si="32"/>
        <v>1000400</v>
      </c>
      <c r="BA23" s="12">
        <f t="shared" si="32"/>
        <v>0</v>
      </c>
      <c r="BB23" s="12">
        <v>0</v>
      </c>
      <c r="BC23" s="12">
        <v>0</v>
      </c>
    </row>
    <row r="24" spans="1:55" ht="141.75" hidden="1" x14ac:dyDescent="0.25">
      <c r="A24" s="4" t="s">
        <v>21</v>
      </c>
      <c r="B24" s="9">
        <v>51</v>
      </c>
      <c r="C24" s="9">
        <v>0</v>
      </c>
      <c r="D24" s="11" t="s">
        <v>151</v>
      </c>
      <c r="E24" s="9">
        <v>851</v>
      </c>
      <c r="F24" s="11" t="s">
        <v>22</v>
      </c>
      <c r="G24" s="11" t="s">
        <v>18</v>
      </c>
      <c r="H24" s="11" t="s">
        <v>285</v>
      </c>
      <c r="I24" s="11" t="s">
        <v>23</v>
      </c>
      <c r="J24" s="12">
        <f t="shared" si="32"/>
        <v>1000400</v>
      </c>
      <c r="K24" s="12">
        <f t="shared" si="32"/>
        <v>0</v>
      </c>
      <c r="L24" s="12">
        <f t="shared" si="32"/>
        <v>1000400</v>
      </c>
      <c r="M24" s="12">
        <f t="shared" si="32"/>
        <v>0</v>
      </c>
      <c r="N24" s="12">
        <f t="shared" si="32"/>
        <v>0</v>
      </c>
      <c r="O24" s="12">
        <f t="shared" si="32"/>
        <v>0</v>
      </c>
      <c r="P24" s="12">
        <f t="shared" si="32"/>
        <v>0</v>
      </c>
      <c r="Q24" s="12">
        <f t="shared" si="32"/>
        <v>0</v>
      </c>
      <c r="R24" s="12">
        <f t="shared" si="32"/>
        <v>1000400</v>
      </c>
      <c r="S24" s="12">
        <f t="shared" si="32"/>
        <v>0</v>
      </c>
      <c r="T24" s="12">
        <f t="shared" si="32"/>
        <v>1000400</v>
      </c>
      <c r="U24" s="12">
        <f t="shared" si="32"/>
        <v>0</v>
      </c>
      <c r="V24" s="12">
        <f t="shared" si="32"/>
        <v>0</v>
      </c>
      <c r="W24" s="12">
        <f t="shared" si="32"/>
        <v>0</v>
      </c>
      <c r="X24" s="12">
        <f t="shared" si="32"/>
        <v>0</v>
      </c>
      <c r="Y24" s="12">
        <f t="shared" si="32"/>
        <v>0</v>
      </c>
      <c r="Z24" s="12">
        <f t="shared" si="32"/>
        <v>1000400</v>
      </c>
      <c r="AA24" s="12">
        <f t="shared" si="32"/>
        <v>0</v>
      </c>
      <c r="AB24" s="12">
        <f t="shared" si="32"/>
        <v>1000400</v>
      </c>
      <c r="AC24" s="12">
        <f t="shared" si="32"/>
        <v>0</v>
      </c>
      <c r="AD24" s="12">
        <f t="shared" si="32"/>
        <v>0</v>
      </c>
      <c r="AE24" s="12">
        <f t="shared" si="32"/>
        <v>0</v>
      </c>
      <c r="AF24" s="12">
        <f t="shared" si="32"/>
        <v>0</v>
      </c>
      <c r="AG24" s="12">
        <f t="shared" si="32"/>
        <v>0</v>
      </c>
      <c r="AH24" s="12">
        <f t="shared" si="32"/>
        <v>1000400</v>
      </c>
      <c r="AI24" s="12">
        <f t="shared" si="32"/>
        <v>0</v>
      </c>
      <c r="AJ24" s="12">
        <f t="shared" si="32"/>
        <v>1000400</v>
      </c>
      <c r="AK24" s="12">
        <f t="shared" si="32"/>
        <v>0</v>
      </c>
      <c r="AL24" s="12">
        <f t="shared" si="32"/>
        <v>0</v>
      </c>
      <c r="AM24" s="12">
        <f t="shared" si="32"/>
        <v>0</v>
      </c>
      <c r="AN24" s="12">
        <f t="shared" si="32"/>
        <v>0</v>
      </c>
      <c r="AO24" s="12">
        <f t="shared" si="32"/>
        <v>0</v>
      </c>
      <c r="AP24" s="12">
        <f t="shared" si="32"/>
        <v>1000400</v>
      </c>
      <c r="AQ24" s="12">
        <f t="shared" si="32"/>
        <v>0</v>
      </c>
      <c r="AR24" s="12">
        <f t="shared" si="32"/>
        <v>1000400</v>
      </c>
      <c r="AS24" s="12">
        <f t="shared" si="32"/>
        <v>0</v>
      </c>
      <c r="AT24" s="12">
        <f t="shared" si="32"/>
        <v>0</v>
      </c>
      <c r="AU24" s="12">
        <f t="shared" si="32"/>
        <v>0</v>
      </c>
      <c r="AV24" s="12">
        <f t="shared" si="32"/>
        <v>0</v>
      </c>
      <c r="AW24" s="12">
        <f t="shared" si="32"/>
        <v>0</v>
      </c>
      <c r="AX24" s="12">
        <f t="shared" si="32"/>
        <v>1000400</v>
      </c>
      <c r="AY24" s="12">
        <f t="shared" si="32"/>
        <v>0</v>
      </c>
      <c r="AZ24" s="12">
        <f t="shared" si="32"/>
        <v>1000400</v>
      </c>
      <c r="BA24" s="12">
        <f t="shared" si="32"/>
        <v>0</v>
      </c>
      <c r="BB24" s="12">
        <v>0</v>
      </c>
      <c r="BC24" s="12">
        <v>0</v>
      </c>
    </row>
    <row r="25" spans="1:55" ht="47.25" hidden="1" x14ac:dyDescent="0.25">
      <c r="A25" s="4" t="s">
        <v>13</v>
      </c>
      <c r="B25" s="9">
        <v>51</v>
      </c>
      <c r="C25" s="9">
        <v>0</v>
      </c>
      <c r="D25" s="11" t="s">
        <v>151</v>
      </c>
      <c r="E25" s="9">
        <v>851</v>
      </c>
      <c r="F25" s="11" t="s">
        <v>16</v>
      </c>
      <c r="G25" s="11" t="s">
        <v>18</v>
      </c>
      <c r="H25" s="11" t="s">
        <v>285</v>
      </c>
      <c r="I25" s="11" t="s">
        <v>24</v>
      </c>
      <c r="J25" s="12">
        <f>'6.ВС'!J14</f>
        <v>1000400</v>
      </c>
      <c r="K25" s="12">
        <f>'6.ВС'!K14</f>
        <v>0</v>
      </c>
      <c r="L25" s="12">
        <f>'6.ВС'!L14</f>
        <v>1000400</v>
      </c>
      <c r="M25" s="12">
        <f>'6.ВС'!M14</f>
        <v>0</v>
      </c>
      <c r="N25" s="12">
        <f>'6.ВС'!N14</f>
        <v>0</v>
      </c>
      <c r="O25" s="12">
        <f>'6.ВС'!O14</f>
        <v>0</v>
      </c>
      <c r="P25" s="12">
        <f>'6.ВС'!P14</f>
        <v>0</v>
      </c>
      <c r="Q25" s="12">
        <f>'6.ВС'!Q14</f>
        <v>0</v>
      </c>
      <c r="R25" s="12">
        <f>'6.ВС'!R14</f>
        <v>1000400</v>
      </c>
      <c r="S25" s="12">
        <f>'6.ВС'!S14</f>
        <v>0</v>
      </c>
      <c r="T25" s="12">
        <f>'6.ВС'!T14</f>
        <v>1000400</v>
      </c>
      <c r="U25" s="12">
        <f>'6.ВС'!U14</f>
        <v>0</v>
      </c>
      <c r="V25" s="12">
        <f>'6.ВС'!V14</f>
        <v>0</v>
      </c>
      <c r="W25" s="12">
        <f>'6.ВС'!W14</f>
        <v>0</v>
      </c>
      <c r="X25" s="12">
        <f>'6.ВС'!X14</f>
        <v>0</v>
      </c>
      <c r="Y25" s="12">
        <f>'6.ВС'!Y14</f>
        <v>0</v>
      </c>
      <c r="Z25" s="12">
        <f>'6.ВС'!Z14</f>
        <v>1000400</v>
      </c>
      <c r="AA25" s="12">
        <f>'6.ВС'!AA14</f>
        <v>0</v>
      </c>
      <c r="AB25" s="12">
        <f>'6.ВС'!AB14</f>
        <v>1000400</v>
      </c>
      <c r="AC25" s="12">
        <f>'6.ВС'!AC14</f>
        <v>0</v>
      </c>
      <c r="AD25" s="12">
        <f>'6.ВС'!AD14</f>
        <v>0</v>
      </c>
      <c r="AE25" s="12">
        <f>'6.ВС'!AE14</f>
        <v>0</v>
      </c>
      <c r="AF25" s="12">
        <f>'6.ВС'!AF14</f>
        <v>0</v>
      </c>
      <c r="AG25" s="12">
        <f>'6.ВС'!AG14</f>
        <v>0</v>
      </c>
      <c r="AH25" s="12">
        <f>'6.ВС'!AH14</f>
        <v>1000400</v>
      </c>
      <c r="AI25" s="12">
        <f>'6.ВС'!AI14</f>
        <v>0</v>
      </c>
      <c r="AJ25" s="12">
        <f>'6.ВС'!AJ14</f>
        <v>1000400</v>
      </c>
      <c r="AK25" s="12">
        <f>'6.ВС'!AK14</f>
        <v>0</v>
      </c>
      <c r="AL25" s="12">
        <f>'6.ВС'!AL14</f>
        <v>0</v>
      </c>
      <c r="AM25" s="12">
        <f>'6.ВС'!AM14</f>
        <v>0</v>
      </c>
      <c r="AN25" s="12">
        <f>'6.ВС'!AN14</f>
        <v>0</v>
      </c>
      <c r="AO25" s="12">
        <f>'6.ВС'!AO14</f>
        <v>0</v>
      </c>
      <c r="AP25" s="12">
        <f>'6.ВС'!AP14</f>
        <v>1000400</v>
      </c>
      <c r="AQ25" s="12">
        <f>'6.ВС'!AQ14</f>
        <v>0</v>
      </c>
      <c r="AR25" s="12">
        <f>'6.ВС'!AR14</f>
        <v>1000400</v>
      </c>
      <c r="AS25" s="12">
        <f>'6.ВС'!AS14</f>
        <v>0</v>
      </c>
      <c r="AT25" s="12">
        <f>'6.ВС'!AT14</f>
        <v>0</v>
      </c>
      <c r="AU25" s="12">
        <f>'6.ВС'!AU14</f>
        <v>0</v>
      </c>
      <c r="AV25" s="12">
        <f>'6.ВС'!AV14</f>
        <v>0</v>
      </c>
      <c r="AW25" s="12">
        <f>'6.ВС'!AW14</f>
        <v>0</v>
      </c>
      <c r="AX25" s="12">
        <f>'6.ВС'!AX14</f>
        <v>1000400</v>
      </c>
      <c r="AY25" s="12">
        <f>'6.ВС'!AY14</f>
        <v>0</v>
      </c>
      <c r="AZ25" s="12">
        <f>'6.ВС'!AZ14</f>
        <v>1000400</v>
      </c>
      <c r="BA25" s="12">
        <f>'6.ВС'!BA14</f>
        <v>0</v>
      </c>
      <c r="BB25" s="12">
        <v>0</v>
      </c>
      <c r="BC25" s="12">
        <v>0</v>
      </c>
    </row>
    <row r="26" spans="1:55" ht="52.5" customHeight="1" x14ac:dyDescent="0.25">
      <c r="A26" s="4" t="s">
        <v>25</v>
      </c>
      <c r="B26" s="9">
        <v>51</v>
      </c>
      <c r="C26" s="9">
        <v>0</v>
      </c>
      <c r="D26" s="11" t="s">
        <v>151</v>
      </c>
      <c r="E26" s="9">
        <v>851</v>
      </c>
      <c r="F26" s="11" t="s">
        <v>22</v>
      </c>
      <c r="G26" s="11" t="s">
        <v>18</v>
      </c>
      <c r="H26" s="11" t="s">
        <v>286</v>
      </c>
      <c r="I26" s="11"/>
      <c r="J26" s="12">
        <f t="shared" ref="J26" si="33">J27+J29+J31</f>
        <v>16392400</v>
      </c>
      <c r="K26" s="12">
        <f t="shared" ref="K26:M26" si="34">K27+K29+K31</f>
        <v>0</v>
      </c>
      <c r="L26" s="12">
        <f t="shared" si="34"/>
        <v>16392400</v>
      </c>
      <c r="M26" s="12">
        <f t="shared" si="34"/>
        <v>0</v>
      </c>
      <c r="N26" s="12">
        <f t="shared" ref="N26:U26" si="35">N27+N29+N31</f>
        <v>-446500</v>
      </c>
      <c r="O26" s="12">
        <f t="shared" si="35"/>
        <v>0</v>
      </c>
      <c r="P26" s="12">
        <f t="shared" si="35"/>
        <v>-446500</v>
      </c>
      <c r="Q26" s="12">
        <f t="shared" si="35"/>
        <v>0</v>
      </c>
      <c r="R26" s="12">
        <f t="shared" si="35"/>
        <v>15945900</v>
      </c>
      <c r="S26" s="12">
        <f t="shared" si="35"/>
        <v>0</v>
      </c>
      <c r="T26" s="12">
        <f t="shared" si="35"/>
        <v>15945900</v>
      </c>
      <c r="U26" s="12">
        <f t="shared" si="35"/>
        <v>0</v>
      </c>
      <c r="V26" s="12">
        <f t="shared" ref="V26:AC26" si="36">V27+V29+V31</f>
        <v>248640</v>
      </c>
      <c r="W26" s="12">
        <f t="shared" si="36"/>
        <v>0</v>
      </c>
      <c r="X26" s="12">
        <f t="shared" si="36"/>
        <v>248640</v>
      </c>
      <c r="Y26" s="12">
        <f t="shared" si="36"/>
        <v>0</v>
      </c>
      <c r="Z26" s="12">
        <f t="shared" si="36"/>
        <v>16194540</v>
      </c>
      <c r="AA26" s="12">
        <f t="shared" si="36"/>
        <v>0</v>
      </c>
      <c r="AB26" s="12">
        <f t="shared" si="36"/>
        <v>16194540</v>
      </c>
      <c r="AC26" s="12">
        <f t="shared" si="36"/>
        <v>0</v>
      </c>
      <c r="AD26" s="12">
        <f t="shared" ref="AD26:AK26" si="37">AD27+AD29+AD31</f>
        <v>0</v>
      </c>
      <c r="AE26" s="12">
        <f t="shared" si="37"/>
        <v>0</v>
      </c>
      <c r="AF26" s="12">
        <f t="shared" si="37"/>
        <v>0</v>
      </c>
      <c r="AG26" s="12">
        <f t="shared" si="37"/>
        <v>0</v>
      </c>
      <c r="AH26" s="12">
        <f t="shared" si="37"/>
        <v>16194540</v>
      </c>
      <c r="AI26" s="12">
        <f t="shared" si="37"/>
        <v>0</v>
      </c>
      <c r="AJ26" s="12">
        <f t="shared" si="37"/>
        <v>16194540</v>
      </c>
      <c r="AK26" s="12">
        <f t="shared" si="37"/>
        <v>0</v>
      </c>
      <c r="AL26" s="12">
        <f t="shared" ref="AL26:AS26" si="38">AL27+AL29+AL31</f>
        <v>0</v>
      </c>
      <c r="AM26" s="12">
        <f t="shared" si="38"/>
        <v>0</v>
      </c>
      <c r="AN26" s="12">
        <f t="shared" si="38"/>
        <v>0</v>
      </c>
      <c r="AO26" s="12">
        <f t="shared" si="38"/>
        <v>0</v>
      </c>
      <c r="AP26" s="12">
        <f t="shared" si="38"/>
        <v>16194540</v>
      </c>
      <c r="AQ26" s="12">
        <f t="shared" si="38"/>
        <v>0</v>
      </c>
      <c r="AR26" s="12">
        <f t="shared" si="38"/>
        <v>16194540</v>
      </c>
      <c r="AS26" s="12">
        <f t="shared" si="38"/>
        <v>0</v>
      </c>
      <c r="AT26" s="12">
        <f t="shared" ref="AT26:BA26" si="39">AT27+AT29+AT31</f>
        <v>-419351.36</v>
      </c>
      <c r="AU26" s="12">
        <f t="shared" si="39"/>
        <v>0</v>
      </c>
      <c r="AV26" s="12">
        <f t="shared" si="39"/>
        <v>-419351.36</v>
      </c>
      <c r="AW26" s="12">
        <f t="shared" si="39"/>
        <v>0</v>
      </c>
      <c r="AX26" s="12">
        <f t="shared" si="39"/>
        <v>15775188.640000001</v>
      </c>
      <c r="AY26" s="12">
        <f t="shared" si="39"/>
        <v>0</v>
      </c>
      <c r="AZ26" s="12">
        <f t="shared" si="39"/>
        <v>15775188.640000001</v>
      </c>
      <c r="BA26" s="12">
        <f t="shared" si="39"/>
        <v>0</v>
      </c>
      <c r="BB26" s="12">
        <v>0</v>
      </c>
      <c r="BC26" s="12">
        <v>0</v>
      </c>
    </row>
    <row r="27" spans="1:55" ht="132" customHeight="1" x14ac:dyDescent="0.25">
      <c r="A27" s="4" t="s">
        <v>21</v>
      </c>
      <c r="B27" s="9">
        <v>51</v>
      </c>
      <c r="C27" s="9">
        <v>0</v>
      </c>
      <c r="D27" s="11" t="s">
        <v>151</v>
      </c>
      <c r="E27" s="9">
        <v>851</v>
      </c>
      <c r="F27" s="11" t="s">
        <v>16</v>
      </c>
      <c r="G27" s="11" t="s">
        <v>18</v>
      </c>
      <c r="H27" s="11" t="s">
        <v>286</v>
      </c>
      <c r="I27" s="11" t="s">
        <v>23</v>
      </c>
      <c r="J27" s="12">
        <f t="shared" ref="J27:BA27" si="40">J28</f>
        <v>12146300</v>
      </c>
      <c r="K27" s="12">
        <f t="shared" si="40"/>
        <v>0</v>
      </c>
      <c r="L27" s="12">
        <f t="shared" si="40"/>
        <v>12146300</v>
      </c>
      <c r="M27" s="12">
        <f t="shared" si="40"/>
        <v>0</v>
      </c>
      <c r="N27" s="12">
        <f t="shared" si="40"/>
        <v>-526600</v>
      </c>
      <c r="O27" s="12">
        <f t="shared" si="40"/>
        <v>0</v>
      </c>
      <c r="P27" s="12">
        <f t="shared" si="40"/>
        <v>-526600</v>
      </c>
      <c r="Q27" s="12">
        <f t="shared" si="40"/>
        <v>0</v>
      </c>
      <c r="R27" s="12">
        <f t="shared" si="40"/>
        <v>11619700</v>
      </c>
      <c r="S27" s="12">
        <f t="shared" si="40"/>
        <v>0</v>
      </c>
      <c r="T27" s="12">
        <f t="shared" si="40"/>
        <v>11619700</v>
      </c>
      <c r="U27" s="12">
        <f t="shared" si="40"/>
        <v>0</v>
      </c>
      <c r="V27" s="12">
        <f t="shared" si="40"/>
        <v>0</v>
      </c>
      <c r="W27" s="12">
        <f t="shared" si="40"/>
        <v>0</v>
      </c>
      <c r="X27" s="12">
        <f t="shared" si="40"/>
        <v>0</v>
      </c>
      <c r="Y27" s="12">
        <f t="shared" si="40"/>
        <v>0</v>
      </c>
      <c r="Z27" s="12">
        <f t="shared" si="40"/>
        <v>11619700</v>
      </c>
      <c r="AA27" s="12">
        <f t="shared" si="40"/>
        <v>0</v>
      </c>
      <c r="AB27" s="12">
        <f t="shared" si="40"/>
        <v>11619700</v>
      </c>
      <c r="AC27" s="12">
        <f t="shared" si="40"/>
        <v>0</v>
      </c>
      <c r="AD27" s="12">
        <f t="shared" si="40"/>
        <v>0</v>
      </c>
      <c r="AE27" s="12">
        <f t="shared" si="40"/>
        <v>0</v>
      </c>
      <c r="AF27" s="12">
        <f t="shared" si="40"/>
        <v>0</v>
      </c>
      <c r="AG27" s="12">
        <f t="shared" si="40"/>
        <v>0</v>
      </c>
      <c r="AH27" s="12">
        <f t="shared" si="40"/>
        <v>11619700</v>
      </c>
      <c r="AI27" s="12">
        <f t="shared" si="40"/>
        <v>0</v>
      </c>
      <c r="AJ27" s="12">
        <f t="shared" si="40"/>
        <v>11619700</v>
      </c>
      <c r="AK27" s="12">
        <f t="shared" si="40"/>
        <v>0</v>
      </c>
      <c r="AL27" s="12">
        <f t="shared" si="40"/>
        <v>0</v>
      </c>
      <c r="AM27" s="12">
        <f t="shared" si="40"/>
        <v>0</v>
      </c>
      <c r="AN27" s="12">
        <f t="shared" si="40"/>
        <v>0</v>
      </c>
      <c r="AO27" s="12">
        <f t="shared" si="40"/>
        <v>0</v>
      </c>
      <c r="AP27" s="12">
        <f t="shared" si="40"/>
        <v>11619700</v>
      </c>
      <c r="AQ27" s="12">
        <f t="shared" si="40"/>
        <v>0</v>
      </c>
      <c r="AR27" s="12">
        <f t="shared" si="40"/>
        <v>11619700</v>
      </c>
      <c r="AS27" s="12">
        <f t="shared" si="40"/>
        <v>0</v>
      </c>
      <c r="AT27" s="12">
        <f t="shared" si="40"/>
        <v>-152675</v>
      </c>
      <c r="AU27" s="12">
        <f t="shared" si="40"/>
        <v>0</v>
      </c>
      <c r="AV27" s="12">
        <f t="shared" si="40"/>
        <v>-152675</v>
      </c>
      <c r="AW27" s="12">
        <f t="shared" si="40"/>
        <v>0</v>
      </c>
      <c r="AX27" s="12">
        <f t="shared" si="40"/>
        <v>11467025</v>
      </c>
      <c r="AY27" s="12">
        <f t="shared" si="40"/>
        <v>0</v>
      </c>
      <c r="AZ27" s="12">
        <f t="shared" si="40"/>
        <v>11467025</v>
      </c>
      <c r="BA27" s="12">
        <f t="shared" si="40"/>
        <v>0</v>
      </c>
      <c r="BB27" s="12">
        <v>0</v>
      </c>
      <c r="BC27" s="12">
        <v>0</v>
      </c>
    </row>
    <row r="28" spans="1:55" ht="47.25" x14ac:dyDescent="0.25">
      <c r="A28" s="4" t="s">
        <v>13</v>
      </c>
      <c r="B28" s="9">
        <v>51</v>
      </c>
      <c r="C28" s="9">
        <v>0</v>
      </c>
      <c r="D28" s="11" t="s">
        <v>151</v>
      </c>
      <c r="E28" s="9">
        <v>851</v>
      </c>
      <c r="F28" s="11" t="s">
        <v>16</v>
      </c>
      <c r="G28" s="11" t="s">
        <v>18</v>
      </c>
      <c r="H28" s="11" t="s">
        <v>286</v>
      </c>
      <c r="I28" s="11" t="s">
        <v>24</v>
      </c>
      <c r="J28" s="12">
        <f>'6.ВС'!J17</f>
        <v>12146300</v>
      </c>
      <c r="K28" s="12">
        <f>'6.ВС'!K17</f>
        <v>0</v>
      </c>
      <c r="L28" s="12">
        <f>'6.ВС'!L17</f>
        <v>12146300</v>
      </c>
      <c r="M28" s="12">
        <f>'6.ВС'!M17</f>
        <v>0</v>
      </c>
      <c r="N28" s="12">
        <f>'6.ВС'!N17</f>
        <v>-526600</v>
      </c>
      <c r="O28" s="12">
        <f>'6.ВС'!O17</f>
        <v>0</v>
      </c>
      <c r="P28" s="12">
        <f>'6.ВС'!P17</f>
        <v>-526600</v>
      </c>
      <c r="Q28" s="12">
        <f>'6.ВС'!Q17</f>
        <v>0</v>
      </c>
      <c r="R28" s="12">
        <f>'6.ВС'!R17</f>
        <v>11619700</v>
      </c>
      <c r="S28" s="12">
        <f>'6.ВС'!S17</f>
        <v>0</v>
      </c>
      <c r="T28" s="12">
        <f>'6.ВС'!T17</f>
        <v>11619700</v>
      </c>
      <c r="U28" s="12">
        <f>'6.ВС'!U17</f>
        <v>0</v>
      </c>
      <c r="V28" s="12">
        <f>'6.ВС'!V17</f>
        <v>0</v>
      </c>
      <c r="W28" s="12">
        <f>'6.ВС'!W17</f>
        <v>0</v>
      </c>
      <c r="X28" s="12">
        <f>'6.ВС'!X17</f>
        <v>0</v>
      </c>
      <c r="Y28" s="12">
        <f>'6.ВС'!Y17</f>
        <v>0</v>
      </c>
      <c r="Z28" s="12">
        <f>'6.ВС'!Z17</f>
        <v>11619700</v>
      </c>
      <c r="AA28" s="12">
        <f>'6.ВС'!AA17</f>
        <v>0</v>
      </c>
      <c r="AB28" s="12">
        <f>'6.ВС'!AB17</f>
        <v>11619700</v>
      </c>
      <c r="AC28" s="12">
        <f>'6.ВС'!AC17</f>
        <v>0</v>
      </c>
      <c r="AD28" s="12">
        <f>'6.ВС'!AD17</f>
        <v>0</v>
      </c>
      <c r="AE28" s="12">
        <f>'6.ВС'!AE17</f>
        <v>0</v>
      </c>
      <c r="AF28" s="12">
        <f>'6.ВС'!AF17</f>
        <v>0</v>
      </c>
      <c r="AG28" s="12">
        <f>'6.ВС'!AG17</f>
        <v>0</v>
      </c>
      <c r="AH28" s="12">
        <f>'6.ВС'!AH17</f>
        <v>11619700</v>
      </c>
      <c r="AI28" s="12">
        <f>'6.ВС'!AI17</f>
        <v>0</v>
      </c>
      <c r="AJ28" s="12">
        <f>'6.ВС'!AJ17</f>
        <v>11619700</v>
      </c>
      <c r="AK28" s="12">
        <f>'6.ВС'!AK17</f>
        <v>0</v>
      </c>
      <c r="AL28" s="12">
        <f>'6.ВС'!AL17</f>
        <v>0</v>
      </c>
      <c r="AM28" s="12">
        <f>'6.ВС'!AM17</f>
        <v>0</v>
      </c>
      <c r="AN28" s="12">
        <f>'6.ВС'!AN17</f>
        <v>0</v>
      </c>
      <c r="AO28" s="12">
        <f>'6.ВС'!AO17</f>
        <v>0</v>
      </c>
      <c r="AP28" s="12">
        <f>'6.ВС'!AP17</f>
        <v>11619700</v>
      </c>
      <c r="AQ28" s="12">
        <f>'6.ВС'!AQ17</f>
        <v>0</v>
      </c>
      <c r="AR28" s="12">
        <f>'6.ВС'!AR17</f>
        <v>11619700</v>
      </c>
      <c r="AS28" s="12">
        <f>'6.ВС'!AS17</f>
        <v>0</v>
      </c>
      <c r="AT28" s="12">
        <f>'6.ВС'!AT17</f>
        <v>-152675</v>
      </c>
      <c r="AU28" s="12">
        <f>'6.ВС'!AU17</f>
        <v>0</v>
      </c>
      <c r="AV28" s="12">
        <f>'6.ВС'!AV17</f>
        <v>-152675</v>
      </c>
      <c r="AW28" s="12">
        <f>'6.ВС'!AW17</f>
        <v>0</v>
      </c>
      <c r="AX28" s="12">
        <f>'6.ВС'!AX17</f>
        <v>11467025</v>
      </c>
      <c r="AY28" s="12">
        <f>'6.ВС'!AY17</f>
        <v>0</v>
      </c>
      <c r="AZ28" s="12">
        <f>'6.ВС'!AZ17</f>
        <v>11467025</v>
      </c>
      <c r="BA28" s="12">
        <f>'6.ВС'!BA17</f>
        <v>0</v>
      </c>
      <c r="BB28" s="12">
        <v>0</v>
      </c>
      <c r="BC28" s="12">
        <v>0</v>
      </c>
    </row>
    <row r="29" spans="1:55" ht="48.75" customHeight="1" x14ac:dyDescent="0.25">
      <c r="A29" s="6" t="s">
        <v>27</v>
      </c>
      <c r="B29" s="9">
        <v>51</v>
      </c>
      <c r="C29" s="9">
        <v>0</v>
      </c>
      <c r="D29" s="11" t="s">
        <v>151</v>
      </c>
      <c r="E29" s="9">
        <v>851</v>
      </c>
      <c r="F29" s="11" t="s">
        <v>16</v>
      </c>
      <c r="G29" s="11" t="s">
        <v>18</v>
      </c>
      <c r="H29" s="11" t="s">
        <v>286</v>
      </c>
      <c r="I29" s="11" t="s">
        <v>28</v>
      </c>
      <c r="J29" s="12">
        <f t="shared" ref="J29:BA29" si="41">J30</f>
        <v>3986000</v>
      </c>
      <c r="K29" s="12">
        <f t="shared" si="41"/>
        <v>0</v>
      </c>
      <c r="L29" s="12">
        <f t="shared" si="41"/>
        <v>3986000</v>
      </c>
      <c r="M29" s="12">
        <f t="shared" si="41"/>
        <v>0</v>
      </c>
      <c r="N29" s="12">
        <f t="shared" si="41"/>
        <v>80100</v>
      </c>
      <c r="O29" s="12">
        <f t="shared" si="41"/>
        <v>0</v>
      </c>
      <c r="P29" s="12">
        <f t="shared" si="41"/>
        <v>80100</v>
      </c>
      <c r="Q29" s="12">
        <f t="shared" si="41"/>
        <v>0</v>
      </c>
      <c r="R29" s="12">
        <f t="shared" si="41"/>
        <v>4066100</v>
      </c>
      <c r="S29" s="12">
        <f t="shared" si="41"/>
        <v>0</v>
      </c>
      <c r="T29" s="12">
        <f t="shared" si="41"/>
        <v>4066100</v>
      </c>
      <c r="U29" s="12">
        <f t="shared" si="41"/>
        <v>0</v>
      </c>
      <c r="V29" s="12">
        <f t="shared" si="41"/>
        <v>248640</v>
      </c>
      <c r="W29" s="12">
        <f t="shared" si="41"/>
        <v>0</v>
      </c>
      <c r="X29" s="12">
        <f t="shared" si="41"/>
        <v>248640</v>
      </c>
      <c r="Y29" s="12">
        <f t="shared" si="41"/>
        <v>0</v>
      </c>
      <c r="Z29" s="12">
        <f t="shared" si="41"/>
        <v>4314740</v>
      </c>
      <c r="AA29" s="12">
        <f t="shared" si="41"/>
        <v>0</v>
      </c>
      <c r="AB29" s="12">
        <f t="shared" si="41"/>
        <v>4314740</v>
      </c>
      <c r="AC29" s="12">
        <f t="shared" si="41"/>
        <v>0</v>
      </c>
      <c r="AD29" s="12">
        <f t="shared" si="41"/>
        <v>0</v>
      </c>
      <c r="AE29" s="12">
        <f t="shared" si="41"/>
        <v>0</v>
      </c>
      <c r="AF29" s="12">
        <f t="shared" si="41"/>
        <v>0</v>
      </c>
      <c r="AG29" s="12">
        <f t="shared" si="41"/>
        <v>0</v>
      </c>
      <c r="AH29" s="12">
        <f t="shared" si="41"/>
        <v>4314740</v>
      </c>
      <c r="AI29" s="12">
        <f t="shared" si="41"/>
        <v>0</v>
      </c>
      <c r="AJ29" s="12">
        <f t="shared" si="41"/>
        <v>4314740</v>
      </c>
      <c r="AK29" s="12">
        <f t="shared" si="41"/>
        <v>0</v>
      </c>
      <c r="AL29" s="12">
        <f t="shared" si="41"/>
        <v>0</v>
      </c>
      <c r="AM29" s="12">
        <f t="shared" si="41"/>
        <v>0</v>
      </c>
      <c r="AN29" s="12">
        <f t="shared" si="41"/>
        <v>0</v>
      </c>
      <c r="AO29" s="12">
        <f t="shared" si="41"/>
        <v>0</v>
      </c>
      <c r="AP29" s="12">
        <f t="shared" si="41"/>
        <v>4314740</v>
      </c>
      <c r="AQ29" s="12">
        <f t="shared" si="41"/>
        <v>0</v>
      </c>
      <c r="AR29" s="12">
        <f t="shared" si="41"/>
        <v>4314740</v>
      </c>
      <c r="AS29" s="12">
        <f t="shared" si="41"/>
        <v>0</v>
      </c>
      <c r="AT29" s="12">
        <f t="shared" si="41"/>
        <v>-106700</v>
      </c>
      <c r="AU29" s="12">
        <f t="shared" si="41"/>
        <v>0</v>
      </c>
      <c r="AV29" s="12">
        <f t="shared" si="41"/>
        <v>-106700</v>
      </c>
      <c r="AW29" s="12">
        <f t="shared" si="41"/>
        <v>0</v>
      </c>
      <c r="AX29" s="12">
        <f t="shared" si="41"/>
        <v>4208040</v>
      </c>
      <c r="AY29" s="12">
        <f t="shared" si="41"/>
        <v>0</v>
      </c>
      <c r="AZ29" s="12">
        <f t="shared" si="41"/>
        <v>4208040</v>
      </c>
      <c r="BA29" s="12">
        <f t="shared" si="41"/>
        <v>0</v>
      </c>
      <c r="BB29" s="12">
        <v>0</v>
      </c>
      <c r="BC29" s="12">
        <v>0</v>
      </c>
    </row>
    <row r="30" spans="1:55" ht="63" x14ac:dyDescent="0.25">
      <c r="A30" s="6" t="s">
        <v>14</v>
      </c>
      <c r="B30" s="9">
        <v>51</v>
      </c>
      <c r="C30" s="9">
        <v>0</v>
      </c>
      <c r="D30" s="11" t="s">
        <v>151</v>
      </c>
      <c r="E30" s="9">
        <v>851</v>
      </c>
      <c r="F30" s="11" t="s">
        <v>16</v>
      </c>
      <c r="G30" s="11" t="s">
        <v>18</v>
      </c>
      <c r="H30" s="11" t="s">
        <v>286</v>
      </c>
      <c r="I30" s="11" t="s">
        <v>29</v>
      </c>
      <c r="J30" s="12">
        <f>'6.ВС'!J19</f>
        <v>3986000</v>
      </c>
      <c r="K30" s="12">
        <f>'6.ВС'!K19</f>
        <v>0</v>
      </c>
      <c r="L30" s="12">
        <f>'6.ВС'!L19</f>
        <v>3986000</v>
      </c>
      <c r="M30" s="12">
        <f>'6.ВС'!M19</f>
        <v>0</v>
      </c>
      <c r="N30" s="12">
        <f>'6.ВС'!N19</f>
        <v>80100</v>
      </c>
      <c r="O30" s="12">
        <f>'6.ВС'!O19</f>
        <v>0</v>
      </c>
      <c r="P30" s="12">
        <f>'6.ВС'!P19</f>
        <v>80100</v>
      </c>
      <c r="Q30" s="12">
        <f>'6.ВС'!Q19</f>
        <v>0</v>
      </c>
      <c r="R30" s="12">
        <f>'6.ВС'!R19</f>
        <v>4066100</v>
      </c>
      <c r="S30" s="12">
        <f>'6.ВС'!S19</f>
        <v>0</v>
      </c>
      <c r="T30" s="12">
        <f>'6.ВС'!T19</f>
        <v>4066100</v>
      </c>
      <c r="U30" s="12">
        <f>'6.ВС'!U19</f>
        <v>0</v>
      </c>
      <c r="V30" s="12">
        <f>'6.ВС'!V19</f>
        <v>248640</v>
      </c>
      <c r="W30" s="12">
        <f>'6.ВС'!W19</f>
        <v>0</v>
      </c>
      <c r="X30" s="12">
        <f>'6.ВС'!X19</f>
        <v>248640</v>
      </c>
      <c r="Y30" s="12">
        <f>'6.ВС'!Y19</f>
        <v>0</v>
      </c>
      <c r="Z30" s="12">
        <f>'6.ВС'!Z19</f>
        <v>4314740</v>
      </c>
      <c r="AA30" s="12">
        <f>'6.ВС'!AA19</f>
        <v>0</v>
      </c>
      <c r="AB30" s="12">
        <f>'6.ВС'!AB19</f>
        <v>4314740</v>
      </c>
      <c r="AC30" s="12">
        <f>'6.ВС'!AC19</f>
        <v>0</v>
      </c>
      <c r="AD30" s="12">
        <f>'6.ВС'!AD19</f>
        <v>0</v>
      </c>
      <c r="AE30" s="12">
        <f>'6.ВС'!AE19</f>
        <v>0</v>
      </c>
      <c r="AF30" s="12">
        <f>'6.ВС'!AF19</f>
        <v>0</v>
      </c>
      <c r="AG30" s="12">
        <f>'6.ВС'!AG19</f>
        <v>0</v>
      </c>
      <c r="AH30" s="12">
        <f>'6.ВС'!AH19</f>
        <v>4314740</v>
      </c>
      <c r="AI30" s="12">
        <f>'6.ВС'!AI19</f>
        <v>0</v>
      </c>
      <c r="AJ30" s="12">
        <f>'6.ВС'!AJ19</f>
        <v>4314740</v>
      </c>
      <c r="AK30" s="12">
        <f>'6.ВС'!AK19</f>
        <v>0</v>
      </c>
      <c r="AL30" s="12">
        <f>'6.ВС'!AL19</f>
        <v>0</v>
      </c>
      <c r="AM30" s="12">
        <f>'6.ВС'!AM19</f>
        <v>0</v>
      </c>
      <c r="AN30" s="12">
        <f>'6.ВС'!AN19</f>
        <v>0</v>
      </c>
      <c r="AO30" s="12">
        <f>'6.ВС'!AO19</f>
        <v>0</v>
      </c>
      <c r="AP30" s="12">
        <f>'6.ВС'!AP19</f>
        <v>4314740</v>
      </c>
      <c r="AQ30" s="12">
        <f>'6.ВС'!AQ19</f>
        <v>0</v>
      </c>
      <c r="AR30" s="12">
        <f>'6.ВС'!AR19</f>
        <v>4314740</v>
      </c>
      <c r="AS30" s="12">
        <f>'6.ВС'!AS19</f>
        <v>0</v>
      </c>
      <c r="AT30" s="12">
        <f>'6.ВС'!AT19</f>
        <v>-106700</v>
      </c>
      <c r="AU30" s="12">
        <f>'6.ВС'!AU19</f>
        <v>0</v>
      </c>
      <c r="AV30" s="12">
        <f>'6.ВС'!AV19</f>
        <v>-106700</v>
      </c>
      <c r="AW30" s="12">
        <f>'6.ВС'!AW19</f>
        <v>0</v>
      </c>
      <c r="AX30" s="12">
        <f>'6.ВС'!AX19</f>
        <v>4208040</v>
      </c>
      <c r="AY30" s="12">
        <f>'6.ВС'!AY19</f>
        <v>0</v>
      </c>
      <c r="AZ30" s="12">
        <f>'6.ВС'!AZ19</f>
        <v>4208040</v>
      </c>
      <c r="BA30" s="12">
        <f>'6.ВС'!BA19</f>
        <v>0</v>
      </c>
      <c r="BB30" s="12">
        <v>0</v>
      </c>
      <c r="BC30" s="12">
        <v>0</v>
      </c>
    </row>
    <row r="31" spans="1:55" ht="31.5" x14ac:dyDescent="0.25">
      <c r="A31" s="6" t="s">
        <v>30</v>
      </c>
      <c r="B31" s="9">
        <v>51</v>
      </c>
      <c r="C31" s="9">
        <v>0</v>
      </c>
      <c r="D31" s="11" t="s">
        <v>151</v>
      </c>
      <c r="E31" s="9">
        <v>851</v>
      </c>
      <c r="F31" s="11" t="s">
        <v>16</v>
      </c>
      <c r="G31" s="11" t="s">
        <v>18</v>
      </c>
      <c r="H31" s="11" t="s">
        <v>286</v>
      </c>
      <c r="I31" s="11" t="s">
        <v>31</v>
      </c>
      <c r="J31" s="12">
        <f t="shared" ref="J31:BA31" si="42">J32</f>
        <v>260100</v>
      </c>
      <c r="K31" s="12">
        <f t="shared" si="42"/>
        <v>0</v>
      </c>
      <c r="L31" s="12">
        <f t="shared" si="42"/>
        <v>260100</v>
      </c>
      <c r="M31" s="12">
        <f t="shared" si="42"/>
        <v>0</v>
      </c>
      <c r="N31" s="12">
        <f t="shared" si="42"/>
        <v>0</v>
      </c>
      <c r="O31" s="12">
        <f t="shared" si="42"/>
        <v>0</v>
      </c>
      <c r="P31" s="12">
        <f t="shared" si="42"/>
        <v>0</v>
      </c>
      <c r="Q31" s="12">
        <f t="shared" si="42"/>
        <v>0</v>
      </c>
      <c r="R31" s="12">
        <f t="shared" si="42"/>
        <v>260100</v>
      </c>
      <c r="S31" s="12">
        <f t="shared" si="42"/>
        <v>0</v>
      </c>
      <c r="T31" s="12">
        <f t="shared" si="42"/>
        <v>260100</v>
      </c>
      <c r="U31" s="12">
        <f t="shared" si="42"/>
        <v>0</v>
      </c>
      <c r="V31" s="12">
        <f t="shared" si="42"/>
        <v>0</v>
      </c>
      <c r="W31" s="12">
        <f t="shared" si="42"/>
        <v>0</v>
      </c>
      <c r="X31" s="12">
        <f t="shared" si="42"/>
        <v>0</v>
      </c>
      <c r="Y31" s="12">
        <f t="shared" si="42"/>
        <v>0</v>
      </c>
      <c r="Z31" s="12">
        <f t="shared" si="42"/>
        <v>260100</v>
      </c>
      <c r="AA31" s="12">
        <f t="shared" si="42"/>
        <v>0</v>
      </c>
      <c r="AB31" s="12">
        <f t="shared" si="42"/>
        <v>260100</v>
      </c>
      <c r="AC31" s="12">
        <f t="shared" si="42"/>
        <v>0</v>
      </c>
      <c r="AD31" s="12">
        <f t="shared" si="42"/>
        <v>0</v>
      </c>
      <c r="AE31" s="12">
        <f t="shared" si="42"/>
        <v>0</v>
      </c>
      <c r="AF31" s="12">
        <f t="shared" si="42"/>
        <v>0</v>
      </c>
      <c r="AG31" s="12">
        <f t="shared" si="42"/>
        <v>0</v>
      </c>
      <c r="AH31" s="12">
        <f t="shared" si="42"/>
        <v>260100</v>
      </c>
      <c r="AI31" s="12">
        <f t="shared" si="42"/>
        <v>0</v>
      </c>
      <c r="AJ31" s="12">
        <f t="shared" si="42"/>
        <v>260100</v>
      </c>
      <c r="AK31" s="12">
        <f t="shared" si="42"/>
        <v>0</v>
      </c>
      <c r="AL31" s="12">
        <f t="shared" si="42"/>
        <v>0</v>
      </c>
      <c r="AM31" s="12">
        <f t="shared" si="42"/>
        <v>0</v>
      </c>
      <c r="AN31" s="12">
        <f t="shared" si="42"/>
        <v>0</v>
      </c>
      <c r="AO31" s="12">
        <f t="shared" si="42"/>
        <v>0</v>
      </c>
      <c r="AP31" s="12">
        <f t="shared" si="42"/>
        <v>260100</v>
      </c>
      <c r="AQ31" s="12">
        <f t="shared" si="42"/>
        <v>0</v>
      </c>
      <c r="AR31" s="12">
        <f t="shared" si="42"/>
        <v>260100</v>
      </c>
      <c r="AS31" s="12">
        <f t="shared" si="42"/>
        <v>0</v>
      </c>
      <c r="AT31" s="12">
        <f t="shared" si="42"/>
        <v>-159976.35999999999</v>
      </c>
      <c r="AU31" s="12">
        <f t="shared" si="42"/>
        <v>0</v>
      </c>
      <c r="AV31" s="12">
        <f t="shared" si="42"/>
        <v>-159976.35999999999</v>
      </c>
      <c r="AW31" s="12">
        <f t="shared" si="42"/>
        <v>0</v>
      </c>
      <c r="AX31" s="12">
        <f t="shared" si="42"/>
        <v>100123.64000000001</v>
      </c>
      <c r="AY31" s="12">
        <f t="shared" si="42"/>
        <v>0</v>
      </c>
      <c r="AZ31" s="12">
        <f t="shared" si="42"/>
        <v>100123.64000000001</v>
      </c>
      <c r="BA31" s="12">
        <f t="shared" si="42"/>
        <v>0</v>
      </c>
      <c r="BB31" s="12">
        <v>0</v>
      </c>
      <c r="BC31" s="12">
        <v>0</v>
      </c>
    </row>
    <row r="32" spans="1:55" ht="31.5" x14ac:dyDescent="0.25">
      <c r="A32" s="6" t="s">
        <v>32</v>
      </c>
      <c r="B32" s="9">
        <v>51</v>
      </c>
      <c r="C32" s="9">
        <v>0</v>
      </c>
      <c r="D32" s="11" t="s">
        <v>151</v>
      </c>
      <c r="E32" s="9">
        <v>851</v>
      </c>
      <c r="F32" s="11" t="s">
        <v>16</v>
      </c>
      <c r="G32" s="11" t="s">
        <v>18</v>
      </c>
      <c r="H32" s="11" t="s">
        <v>286</v>
      </c>
      <c r="I32" s="11" t="s">
        <v>33</v>
      </c>
      <c r="J32" s="12">
        <f>'6.ВС'!J21</f>
        <v>260100</v>
      </c>
      <c r="K32" s="12">
        <f>'6.ВС'!K21</f>
        <v>0</v>
      </c>
      <c r="L32" s="12">
        <f>'6.ВС'!L21</f>
        <v>260100</v>
      </c>
      <c r="M32" s="12">
        <f>'6.ВС'!M21</f>
        <v>0</v>
      </c>
      <c r="N32" s="12">
        <f>'6.ВС'!N21</f>
        <v>0</v>
      </c>
      <c r="O32" s="12">
        <f>'6.ВС'!O21</f>
        <v>0</v>
      </c>
      <c r="P32" s="12">
        <f>'6.ВС'!P21</f>
        <v>0</v>
      </c>
      <c r="Q32" s="12">
        <f>'6.ВС'!Q21</f>
        <v>0</v>
      </c>
      <c r="R32" s="12">
        <f>'6.ВС'!R21</f>
        <v>260100</v>
      </c>
      <c r="S32" s="12">
        <f>'6.ВС'!S21</f>
        <v>0</v>
      </c>
      <c r="T32" s="12">
        <f>'6.ВС'!T21</f>
        <v>260100</v>
      </c>
      <c r="U32" s="12">
        <f>'6.ВС'!U21</f>
        <v>0</v>
      </c>
      <c r="V32" s="12">
        <f>'6.ВС'!V21</f>
        <v>0</v>
      </c>
      <c r="W32" s="12">
        <f>'6.ВС'!W21</f>
        <v>0</v>
      </c>
      <c r="X32" s="12">
        <f>'6.ВС'!X21</f>
        <v>0</v>
      </c>
      <c r="Y32" s="12">
        <f>'6.ВС'!Y21</f>
        <v>0</v>
      </c>
      <c r="Z32" s="12">
        <f>'6.ВС'!Z21</f>
        <v>260100</v>
      </c>
      <c r="AA32" s="12">
        <f>'6.ВС'!AA21</f>
        <v>0</v>
      </c>
      <c r="AB32" s="12">
        <f>'6.ВС'!AB21</f>
        <v>260100</v>
      </c>
      <c r="AC32" s="12">
        <f>'6.ВС'!AC21</f>
        <v>0</v>
      </c>
      <c r="AD32" s="12">
        <f>'6.ВС'!AD21</f>
        <v>0</v>
      </c>
      <c r="AE32" s="12">
        <f>'6.ВС'!AE21</f>
        <v>0</v>
      </c>
      <c r="AF32" s="12">
        <f>'6.ВС'!AF21</f>
        <v>0</v>
      </c>
      <c r="AG32" s="12">
        <f>'6.ВС'!AG21</f>
        <v>0</v>
      </c>
      <c r="AH32" s="12">
        <f>'6.ВС'!AH21</f>
        <v>260100</v>
      </c>
      <c r="AI32" s="12">
        <f>'6.ВС'!AI21</f>
        <v>0</v>
      </c>
      <c r="AJ32" s="12">
        <f>'6.ВС'!AJ21</f>
        <v>260100</v>
      </c>
      <c r="AK32" s="12">
        <f>'6.ВС'!AK21</f>
        <v>0</v>
      </c>
      <c r="AL32" s="12">
        <f>'6.ВС'!AL21</f>
        <v>0</v>
      </c>
      <c r="AM32" s="12">
        <f>'6.ВС'!AM21</f>
        <v>0</v>
      </c>
      <c r="AN32" s="12">
        <f>'6.ВС'!AN21</f>
        <v>0</v>
      </c>
      <c r="AO32" s="12">
        <f>'6.ВС'!AO21</f>
        <v>0</v>
      </c>
      <c r="AP32" s="12">
        <f>'6.ВС'!AP21</f>
        <v>260100</v>
      </c>
      <c r="AQ32" s="12">
        <f>'6.ВС'!AQ21</f>
        <v>0</v>
      </c>
      <c r="AR32" s="12">
        <f>'6.ВС'!AR21</f>
        <v>260100</v>
      </c>
      <c r="AS32" s="12">
        <f>'6.ВС'!AS21</f>
        <v>0</v>
      </c>
      <c r="AT32" s="12">
        <f>'6.ВС'!AT21</f>
        <v>-159976.35999999999</v>
      </c>
      <c r="AU32" s="12">
        <f>'6.ВС'!AU21</f>
        <v>0</v>
      </c>
      <c r="AV32" s="12">
        <f>'6.ВС'!AV21</f>
        <v>-159976.35999999999</v>
      </c>
      <c r="AW32" s="12">
        <f>'6.ВС'!AW21</f>
        <v>0</v>
      </c>
      <c r="AX32" s="12">
        <f>'6.ВС'!AX21</f>
        <v>100123.64000000001</v>
      </c>
      <c r="AY32" s="12">
        <f>'6.ВС'!AY21</f>
        <v>0</v>
      </c>
      <c r="AZ32" s="12">
        <f>'6.ВС'!AZ21</f>
        <v>100123.64000000001</v>
      </c>
      <c r="BA32" s="12">
        <f>'6.ВС'!BA21</f>
        <v>0</v>
      </c>
      <c r="BB32" s="12">
        <v>0</v>
      </c>
      <c r="BC32" s="12">
        <v>0</v>
      </c>
    </row>
    <row r="33" spans="1:55" ht="47.25" x14ac:dyDescent="0.25">
      <c r="A33" s="4" t="s">
        <v>368</v>
      </c>
      <c r="B33" s="9">
        <v>51</v>
      </c>
      <c r="C33" s="9">
        <v>0</v>
      </c>
      <c r="D33" s="11" t="s">
        <v>151</v>
      </c>
      <c r="E33" s="9">
        <v>851</v>
      </c>
      <c r="F33" s="11" t="s">
        <v>16</v>
      </c>
      <c r="G33" s="11" t="s">
        <v>18</v>
      </c>
      <c r="H33" s="11" t="s">
        <v>288</v>
      </c>
      <c r="I33" s="11"/>
      <c r="J33" s="12">
        <f t="shared" ref="J33:BA34" si="43">J34</f>
        <v>200000</v>
      </c>
      <c r="K33" s="12">
        <f t="shared" si="43"/>
        <v>0</v>
      </c>
      <c r="L33" s="12">
        <f t="shared" si="43"/>
        <v>200000</v>
      </c>
      <c r="M33" s="12">
        <f t="shared" si="43"/>
        <v>0</v>
      </c>
      <c r="N33" s="12">
        <f t="shared" si="43"/>
        <v>0</v>
      </c>
      <c r="O33" s="12">
        <f t="shared" si="43"/>
        <v>0</v>
      </c>
      <c r="P33" s="12">
        <f t="shared" si="43"/>
        <v>0</v>
      </c>
      <c r="Q33" s="12">
        <f t="shared" si="43"/>
        <v>0</v>
      </c>
      <c r="R33" s="12">
        <f t="shared" si="43"/>
        <v>200000</v>
      </c>
      <c r="S33" s="12">
        <f t="shared" si="43"/>
        <v>0</v>
      </c>
      <c r="T33" s="12">
        <f t="shared" si="43"/>
        <v>200000</v>
      </c>
      <c r="U33" s="12">
        <f t="shared" si="43"/>
        <v>0</v>
      </c>
      <c r="V33" s="12">
        <f t="shared" si="43"/>
        <v>0</v>
      </c>
      <c r="W33" s="12">
        <f t="shared" si="43"/>
        <v>0</v>
      </c>
      <c r="X33" s="12">
        <f t="shared" si="43"/>
        <v>0</v>
      </c>
      <c r="Y33" s="12">
        <f t="shared" si="43"/>
        <v>0</v>
      </c>
      <c r="Z33" s="12">
        <f t="shared" si="43"/>
        <v>200000</v>
      </c>
      <c r="AA33" s="12">
        <f t="shared" si="43"/>
        <v>0</v>
      </c>
      <c r="AB33" s="12">
        <f t="shared" si="43"/>
        <v>200000</v>
      </c>
      <c r="AC33" s="12">
        <f t="shared" si="43"/>
        <v>0</v>
      </c>
      <c r="AD33" s="12">
        <f t="shared" si="43"/>
        <v>0</v>
      </c>
      <c r="AE33" s="12">
        <f t="shared" si="43"/>
        <v>0</v>
      </c>
      <c r="AF33" s="12">
        <f t="shared" si="43"/>
        <v>0</v>
      </c>
      <c r="AG33" s="12">
        <f t="shared" si="43"/>
        <v>0</v>
      </c>
      <c r="AH33" s="12">
        <f t="shared" si="43"/>
        <v>200000</v>
      </c>
      <c r="AI33" s="12">
        <f t="shared" si="43"/>
        <v>0</v>
      </c>
      <c r="AJ33" s="12">
        <f t="shared" si="43"/>
        <v>200000</v>
      </c>
      <c r="AK33" s="12">
        <f t="shared" si="43"/>
        <v>0</v>
      </c>
      <c r="AL33" s="12">
        <f t="shared" si="43"/>
        <v>0</v>
      </c>
      <c r="AM33" s="12">
        <f t="shared" si="43"/>
        <v>0</v>
      </c>
      <c r="AN33" s="12">
        <f t="shared" si="43"/>
        <v>0</v>
      </c>
      <c r="AO33" s="12">
        <f t="shared" si="43"/>
        <v>0</v>
      </c>
      <c r="AP33" s="12">
        <f t="shared" si="43"/>
        <v>200000</v>
      </c>
      <c r="AQ33" s="12">
        <f t="shared" si="43"/>
        <v>0</v>
      </c>
      <c r="AR33" s="12">
        <f t="shared" si="43"/>
        <v>200000</v>
      </c>
      <c r="AS33" s="12">
        <f t="shared" si="43"/>
        <v>0</v>
      </c>
      <c r="AT33" s="12">
        <f t="shared" si="43"/>
        <v>-45737</v>
      </c>
      <c r="AU33" s="12">
        <f t="shared" si="43"/>
        <v>0</v>
      </c>
      <c r="AV33" s="12">
        <f t="shared" si="43"/>
        <v>-45737</v>
      </c>
      <c r="AW33" s="12">
        <f t="shared" si="43"/>
        <v>0</v>
      </c>
      <c r="AX33" s="12">
        <f t="shared" si="43"/>
        <v>154263</v>
      </c>
      <c r="AY33" s="12">
        <f t="shared" si="43"/>
        <v>0</v>
      </c>
      <c r="AZ33" s="12">
        <f t="shared" si="43"/>
        <v>154263</v>
      </c>
      <c r="BA33" s="12">
        <f t="shared" si="43"/>
        <v>0</v>
      </c>
      <c r="BB33" s="12">
        <v>0</v>
      </c>
      <c r="BC33" s="12">
        <v>0</v>
      </c>
    </row>
    <row r="34" spans="1:55" ht="50.25" customHeight="1" x14ac:dyDescent="0.25">
      <c r="A34" s="6" t="s">
        <v>27</v>
      </c>
      <c r="B34" s="9">
        <v>51</v>
      </c>
      <c r="C34" s="9">
        <v>0</v>
      </c>
      <c r="D34" s="11" t="s">
        <v>151</v>
      </c>
      <c r="E34" s="9">
        <v>851</v>
      </c>
      <c r="F34" s="11" t="s">
        <v>16</v>
      </c>
      <c r="G34" s="11" t="s">
        <v>18</v>
      </c>
      <c r="H34" s="11" t="s">
        <v>288</v>
      </c>
      <c r="I34" s="11" t="s">
        <v>28</v>
      </c>
      <c r="J34" s="12">
        <f t="shared" si="43"/>
        <v>200000</v>
      </c>
      <c r="K34" s="12">
        <f t="shared" si="43"/>
        <v>0</v>
      </c>
      <c r="L34" s="12">
        <f t="shared" si="43"/>
        <v>200000</v>
      </c>
      <c r="M34" s="12">
        <f t="shared" si="43"/>
        <v>0</v>
      </c>
      <c r="N34" s="12">
        <f t="shared" si="43"/>
        <v>0</v>
      </c>
      <c r="O34" s="12">
        <f t="shared" si="43"/>
        <v>0</v>
      </c>
      <c r="P34" s="12">
        <f t="shared" si="43"/>
        <v>0</v>
      </c>
      <c r="Q34" s="12">
        <f t="shared" si="43"/>
        <v>0</v>
      </c>
      <c r="R34" s="12">
        <f t="shared" si="43"/>
        <v>200000</v>
      </c>
      <c r="S34" s="12">
        <f t="shared" si="43"/>
        <v>0</v>
      </c>
      <c r="T34" s="12">
        <f t="shared" si="43"/>
        <v>200000</v>
      </c>
      <c r="U34" s="12">
        <f t="shared" si="43"/>
        <v>0</v>
      </c>
      <c r="V34" s="12">
        <f t="shared" si="43"/>
        <v>0</v>
      </c>
      <c r="W34" s="12">
        <f t="shared" si="43"/>
        <v>0</v>
      </c>
      <c r="X34" s="12">
        <f t="shared" si="43"/>
        <v>0</v>
      </c>
      <c r="Y34" s="12">
        <f t="shared" si="43"/>
        <v>0</v>
      </c>
      <c r="Z34" s="12">
        <f t="shared" si="43"/>
        <v>200000</v>
      </c>
      <c r="AA34" s="12">
        <f t="shared" si="43"/>
        <v>0</v>
      </c>
      <c r="AB34" s="12">
        <f t="shared" si="43"/>
        <v>200000</v>
      </c>
      <c r="AC34" s="12">
        <f t="shared" si="43"/>
        <v>0</v>
      </c>
      <c r="AD34" s="12">
        <f t="shared" si="43"/>
        <v>0</v>
      </c>
      <c r="AE34" s="12">
        <f t="shared" si="43"/>
        <v>0</v>
      </c>
      <c r="AF34" s="12">
        <f t="shared" si="43"/>
        <v>0</v>
      </c>
      <c r="AG34" s="12">
        <f t="shared" si="43"/>
        <v>0</v>
      </c>
      <c r="AH34" s="12">
        <f t="shared" si="43"/>
        <v>200000</v>
      </c>
      <c r="AI34" s="12">
        <f t="shared" si="43"/>
        <v>0</v>
      </c>
      <c r="AJ34" s="12">
        <f t="shared" si="43"/>
        <v>200000</v>
      </c>
      <c r="AK34" s="12">
        <f t="shared" si="43"/>
        <v>0</v>
      </c>
      <c r="AL34" s="12">
        <f t="shared" si="43"/>
        <v>0</v>
      </c>
      <c r="AM34" s="12">
        <f t="shared" si="43"/>
        <v>0</v>
      </c>
      <c r="AN34" s="12">
        <f t="shared" si="43"/>
        <v>0</v>
      </c>
      <c r="AO34" s="12">
        <f t="shared" si="43"/>
        <v>0</v>
      </c>
      <c r="AP34" s="12">
        <f t="shared" si="43"/>
        <v>200000</v>
      </c>
      <c r="AQ34" s="12">
        <f t="shared" si="43"/>
        <v>0</v>
      </c>
      <c r="AR34" s="12">
        <f t="shared" si="43"/>
        <v>200000</v>
      </c>
      <c r="AS34" s="12">
        <f t="shared" si="43"/>
        <v>0</v>
      </c>
      <c r="AT34" s="12">
        <f t="shared" si="43"/>
        <v>-45737</v>
      </c>
      <c r="AU34" s="12">
        <f t="shared" si="43"/>
        <v>0</v>
      </c>
      <c r="AV34" s="12">
        <f t="shared" si="43"/>
        <v>-45737</v>
      </c>
      <c r="AW34" s="12">
        <f t="shared" si="43"/>
        <v>0</v>
      </c>
      <c r="AX34" s="12">
        <f t="shared" si="43"/>
        <v>154263</v>
      </c>
      <c r="AY34" s="12">
        <f t="shared" si="43"/>
        <v>0</v>
      </c>
      <c r="AZ34" s="12">
        <f t="shared" si="43"/>
        <v>154263</v>
      </c>
      <c r="BA34" s="12">
        <f t="shared" si="43"/>
        <v>0</v>
      </c>
      <c r="BB34" s="12">
        <v>0</v>
      </c>
      <c r="BC34" s="12">
        <v>0</v>
      </c>
    </row>
    <row r="35" spans="1:55" ht="63" x14ac:dyDescent="0.25">
      <c r="A35" s="6" t="s">
        <v>14</v>
      </c>
      <c r="B35" s="9">
        <v>51</v>
      </c>
      <c r="C35" s="9">
        <v>0</v>
      </c>
      <c r="D35" s="11" t="s">
        <v>151</v>
      </c>
      <c r="E35" s="9">
        <v>851</v>
      </c>
      <c r="F35" s="11" t="s">
        <v>16</v>
      </c>
      <c r="G35" s="11" t="s">
        <v>18</v>
      </c>
      <c r="H35" s="11" t="s">
        <v>288</v>
      </c>
      <c r="I35" s="11" t="s">
        <v>29</v>
      </c>
      <c r="J35" s="12">
        <f>'6.ВС'!J24</f>
        <v>200000</v>
      </c>
      <c r="K35" s="12">
        <f>'6.ВС'!K24</f>
        <v>0</v>
      </c>
      <c r="L35" s="12">
        <f>'6.ВС'!L24</f>
        <v>200000</v>
      </c>
      <c r="M35" s="12">
        <f>'6.ВС'!M24</f>
        <v>0</v>
      </c>
      <c r="N35" s="12">
        <f>'6.ВС'!N24</f>
        <v>0</v>
      </c>
      <c r="O35" s="12">
        <f>'6.ВС'!O24</f>
        <v>0</v>
      </c>
      <c r="P35" s="12">
        <f>'6.ВС'!P24</f>
        <v>0</v>
      </c>
      <c r="Q35" s="12">
        <f>'6.ВС'!Q24</f>
        <v>0</v>
      </c>
      <c r="R35" s="12">
        <f>'6.ВС'!R24</f>
        <v>200000</v>
      </c>
      <c r="S35" s="12">
        <f>'6.ВС'!S24</f>
        <v>0</v>
      </c>
      <c r="T35" s="12">
        <f>'6.ВС'!T24</f>
        <v>200000</v>
      </c>
      <c r="U35" s="12">
        <f>'6.ВС'!U24</f>
        <v>0</v>
      </c>
      <c r="V35" s="12">
        <f>'6.ВС'!V24</f>
        <v>0</v>
      </c>
      <c r="W35" s="12">
        <f>'6.ВС'!W24</f>
        <v>0</v>
      </c>
      <c r="X35" s="12">
        <f>'6.ВС'!X24</f>
        <v>0</v>
      </c>
      <c r="Y35" s="12">
        <f>'6.ВС'!Y24</f>
        <v>0</v>
      </c>
      <c r="Z35" s="12">
        <f>'6.ВС'!Z24</f>
        <v>200000</v>
      </c>
      <c r="AA35" s="12">
        <f>'6.ВС'!AA24</f>
        <v>0</v>
      </c>
      <c r="AB35" s="12">
        <f>'6.ВС'!AB24</f>
        <v>200000</v>
      </c>
      <c r="AC35" s="12">
        <f>'6.ВС'!AC24</f>
        <v>0</v>
      </c>
      <c r="AD35" s="12">
        <f>'6.ВС'!AD24</f>
        <v>0</v>
      </c>
      <c r="AE35" s="12">
        <f>'6.ВС'!AE24</f>
        <v>0</v>
      </c>
      <c r="AF35" s="12">
        <f>'6.ВС'!AF24</f>
        <v>0</v>
      </c>
      <c r="AG35" s="12">
        <f>'6.ВС'!AG24</f>
        <v>0</v>
      </c>
      <c r="AH35" s="12">
        <f>'6.ВС'!AH24</f>
        <v>200000</v>
      </c>
      <c r="AI35" s="12">
        <f>'6.ВС'!AI24</f>
        <v>0</v>
      </c>
      <c r="AJ35" s="12">
        <f>'6.ВС'!AJ24</f>
        <v>200000</v>
      </c>
      <c r="AK35" s="12">
        <f>'6.ВС'!AK24</f>
        <v>0</v>
      </c>
      <c r="AL35" s="12">
        <f>'6.ВС'!AL24</f>
        <v>0</v>
      </c>
      <c r="AM35" s="12">
        <f>'6.ВС'!AM24</f>
        <v>0</v>
      </c>
      <c r="AN35" s="12">
        <f>'6.ВС'!AN24</f>
        <v>0</v>
      </c>
      <c r="AO35" s="12">
        <f>'6.ВС'!AO24</f>
        <v>0</v>
      </c>
      <c r="AP35" s="12">
        <f>'6.ВС'!AP24</f>
        <v>200000</v>
      </c>
      <c r="AQ35" s="12">
        <f>'6.ВС'!AQ24</f>
        <v>0</v>
      </c>
      <c r="AR35" s="12">
        <f>'6.ВС'!AR24</f>
        <v>200000</v>
      </c>
      <c r="AS35" s="12">
        <f>'6.ВС'!AS24</f>
        <v>0</v>
      </c>
      <c r="AT35" s="12">
        <f>'6.ВС'!AT24</f>
        <v>-45737</v>
      </c>
      <c r="AU35" s="12">
        <f>'6.ВС'!AU24</f>
        <v>0</v>
      </c>
      <c r="AV35" s="12">
        <f>'6.ВС'!AV24</f>
        <v>-45737</v>
      </c>
      <c r="AW35" s="12">
        <f>'6.ВС'!AW24</f>
        <v>0</v>
      </c>
      <c r="AX35" s="12">
        <f>'6.ВС'!AX24</f>
        <v>154263</v>
      </c>
      <c r="AY35" s="12">
        <f>'6.ВС'!AY24</f>
        <v>0</v>
      </c>
      <c r="AZ35" s="12">
        <f>'6.ВС'!AZ24</f>
        <v>154263</v>
      </c>
      <c r="BA35" s="12">
        <f>'6.ВС'!BA24</f>
        <v>0</v>
      </c>
      <c r="BB35" s="12">
        <v>0</v>
      </c>
      <c r="BC35" s="12">
        <v>0</v>
      </c>
    </row>
    <row r="36" spans="1:55" ht="48" customHeight="1" x14ac:dyDescent="0.25">
      <c r="A36" s="4" t="s">
        <v>51</v>
      </c>
      <c r="B36" s="9">
        <v>51</v>
      </c>
      <c r="C36" s="9">
        <v>0</v>
      </c>
      <c r="D36" s="11" t="s">
        <v>151</v>
      </c>
      <c r="E36" s="9">
        <v>851</v>
      </c>
      <c r="F36" s="11" t="s">
        <v>22</v>
      </c>
      <c r="G36" s="10" t="s">
        <v>44</v>
      </c>
      <c r="H36" s="10" t="s">
        <v>290</v>
      </c>
      <c r="I36" s="11"/>
      <c r="J36" s="12">
        <f t="shared" ref="J36:BA37" si="44">J37</f>
        <v>398000</v>
      </c>
      <c r="K36" s="12">
        <f t="shared" si="44"/>
        <v>0</v>
      </c>
      <c r="L36" s="12">
        <f t="shared" si="44"/>
        <v>398000</v>
      </c>
      <c r="M36" s="12">
        <f t="shared" si="44"/>
        <v>0</v>
      </c>
      <c r="N36" s="12">
        <f t="shared" si="44"/>
        <v>700000</v>
      </c>
      <c r="O36" s="12">
        <f t="shared" si="44"/>
        <v>0</v>
      </c>
      <c r="P36" s="12">
        <f t="shared" si="44"/>
        <v>700000</v>
      </c>
      <c r="Q36" s="12">
        <f t="shared" si="44"/>
        <v>0</v>
      </c>
      <c r="R36" s="12">
        <f t="shared" si="44"/>
        <v>1098000</v>
      </c>
      <c r="S36" s="12">
        <f t="shared" si="44"/>
        <v>0</v>
      </c>
      <c r="T36" s="12">
        <f t="shared" si="44"/>
        <v>1098000</v>
      </c>
      <c r="U36" s="12">
        <f t="shared" si="44"/>
        <v>0</v>
      </c>
      <c r="V36" s="12">
        <f t="shared" si="44"/>
        <v>0</v>
      </c>
      <c r="W36" s="12">
        <f t="shared" si="44"/>
        <v>0</v>
      </c>
      <c r="X36" s="12">
        <f t="shared" si="44"/>
        <v>0</v>
      </c>
      <c r="Y36" s="12">
        <f t="shared" si="44"/>
        <v>0</v>
      </c>
      <c r="Z36" s="12">
        <f t="shared" si="44"/>
        <v>1098000</v>
      </c>
      <c r="AA36" s="12">
        <f t="shared" si="44"/>
        <v>0</v>
      </c>
      <c r="AB36" s="12">
        <f t="shared" si="44"/>
        <v>1098000</v>
      </c>
      <c r="AC36" s="12">
        <f t="shared" si="44"/>
        <v>0</v>
      </c>
      <c r="AD36" s="12">
        <f t="shared" si="44"/>
        <v>0</v>
      </c>
      <c r="AE36" s="12">
        <f t="shared" si="44"/>
        <v>0</v>
      </c>
      <c r="AF36" s="12">
        <f t="shared" si="44"/>
        <v>0</v>
      </c>
      <c r="AG36" s="12">
        <f t="shared" si="44"/>
        <v>0</v>
      </c>
      <c r="AH36" s="12">
        <f t="shared" si="44"/>
        <v>1098000</v>
      </c>
      <c r="AI36" s="12">
        <f t="shared" si="44"/>
        <v>0</v>
      </c>
      <c r="AJ36" s="12">
        <f t="shared" si="44"/>
        <v>1098000</v>
      </c>
      <c r="AK36" s="12">
        <f t="shared" si="44"/>
        <v>0</v>
      </c>
      <c r="AL36" s="12">
        <f t="shared" si="44"/>
        <v>0</v>
      </c>
      <c r="AM36" s="12">
        <f t="shared" si="44"/>
        <v>0</v>
      </c>
      <c r="AN36" s="12">
        <f t="shared" si="44"/>
        <v>0</v>
      </c>
      <c r="AO36" s="12">
        <f t="shared" si="44"/>
        <v>0</v>
      </c>
      <c r="AP36" s="12">
        <f t="shared" si="44"/>
        <v>1098000</v>
      </c>
      <c r="AQ36" s="12">
        <f t="shared" si="44"/>
        <v>0</v>
      </c>
      <c r="AR36" s="12">
        <f t="shared" si="44"/>
        <v>1098000</v>
      </c>
      <c r="AS36" s="12">
        <f t="shared" si="44"/>
        <v>0</v>
      </c>
      <c r="AT36" s="12">
        <f t="shared" si="44"/>
        <v>-322090</v>
      </c>
      <c r="AU36" s="12">
        <f t="shared" si="44"/>
        <v>0</v>
      </c>
      <c r="AV36" s="12">
        <f t="shared" si="44"/>
        <v>-322090</v>
      </c>
      <c r="AW36" s="12">
        <f t="shared" si="44"/>
        <v>0</v>
      </c>
      <c r="AX36" s="12">
        <f t="shared" si="44"/>
        <v>775910</v>
      </c>
      <c r="AY36" s="12">
        <f t="shared" si="44"/>
        <v>0</v>
      </c>
      <c r="AZ36" s="12">
        <f t="shared" si="44"/>
        <v>775910</v>
      </c>
      <c r="BA36" s="12">
        <f t="shared" si="44"/>
        <v>0</v>
      </c>
      <c r="BB36" s="12">
        <v>0</v>
      </c>
      <c r="BC36" s="12">
        <v>0</v>
      </c>
    </row>
    <row r="37" spans="1:55" ht="51" customHeight="1" x14ac:dyDescent="0.25">
      <c r="A37" s="6" t="s">
        <v>27</v>
      </c>
      <c r="B37" s="9">
        <v>51</v>
      </c>
      <c r="C37" s="9">
        <v>0</v>
      </c>
      <c r="D37" s="11" t="s">
        <v>151</v>
      </c>
      <c r="E37" s="9">
        <v>851</v>
      </c>
      <c r="F37" s="11" t="s">
        <v>16</v>
      </c>
      <c r="G37" s="11" t="s">
        <v>44</v>
      </c>
      <c r="H37" s="10" t="s">
        <v>290</v>
      </c>
      <c r="I37" s="11" t="s">
        <v>28</v>
      </c>
      <c r="J37" s="12">
        <f t="shared" si="44"/>
        <v>398000</v>
      </c>
      <c r="K37" s="12">
        <f t="shared" si="44"/>
        <v>0</v>
      </c>
      <c r="L37" s="12">
        <f t="shared" si="44"/>
        <v>398000</v>
      </c>
      <c r="M37" s="12">
        <f t="shared" si="44"/>
        <v>0</v>
      </c>
      <c r="N37" s="12">
        <f t="shared" si="44"/>
        <v>700000</v>
      </c>
      <c r="O37" s="12">
        <f t="shared" si="44"/>
        <v>0</v>
      </c>
      <c r="P37" s="12">
        <f t="shared" si="44"/>
        <v>700000</v>
      </c>
      <c r="Q37" s="12">
        <f t="shared" si="44"/>
        <v>0</v>
      </c>
      <c r="R37" s="12">
        <f t="shared" si="44"/>
        <v>1098000</v>
      </c>
      <c r="S37" s="12">
        <f t="shared" si="44"/>
        <v>0</v>
      </c>
      <c r="T37" s="12">
        <f t="shared" si="44"/>
        <v>1098000</v>
      </c>
      <c r="U37" s="12">
        <f t="shared" si="44"/>
        <v>0</v>
      </c>
      <c r="V37" s="12">
        <f t="shared" si="44"/>
        <v>0</v>
      </c>
      <c r="W37" s="12">
        <f t="shared" si="44"/>
        <v>0</v>
      </c>
      <c r="X37" s="12">
        <f t="shared" si="44"/>
        <v>0</v>
      </c>
      <c r="Y37" s="12">
        <f t="shared" si="44"/>
        <v>0</v>
      </c>
      <c r="Z37" s="12">
        <f t="shared" si="44"/>
        <v>1098000</v>
      </c>
      <c r="AA37" s="12">
        <f t="shared" si="44"/>
        <v>0</v>
      </c>
      <c r="AB37" s="12">
        <f t="shared" si="44"/>
        <v>1098000</v>
      </c>
      <c r="AC37" s="12">
        <f t="shared" si="44"/>
        <v>0</v>
      </c>
      <c r="AD37" s="12">
        <f t="shared" si="44"/>
        <v>0</v>
      </c>
      <c r="AE37" s="12">
        <f t="shared" si="44"/>
        <v>0</v>
      </c>
      <c r="AF37" s="12">
        <f t="shared" si="44"/>
        <v>0</v>
      </c>
      <c r="AG37" s="12">
        <f t="shared" si="44"/>
        <v>0</v>
      </c>
      <c r="AH37" s="12">
        <f t="shared" si="44"/>
        <v>1098000</v>
      </c>
      <c r="AI37" s="12">
        <f t="shared" si="44"/>
        <v>0</v>
      </c>
      <c r="AJ37" s="12">
        <f t="shared" si="44"/>
        <v>1098000</v>
      </c>
      <c r="AK37" s="12">
        <f t="shared" si="44"/>
        <v>0</v>
      </c>
      <c r="AL37" s="12">
        <f t="shared" si="44"/>
        <v>0</v>
      </c>
      <c r="AM37" s="12">
        <f t="shared" si="44"/>
        <v>0</v>
      </c>
      <c r="AN37" s="12">
        <f t="shared" si="44"/>
        <v>0</v>
      </c>
      <c r="AO37" s="12">
        <f t="shared" si="44"/>
        <v>0</v>
      </c>
      <c r="AP37" s="12">
        <f t="shared" si="44"/>
        <v>1098000</v>
      </c>
      <c r="AQ37" s="12">
        <f t="shared" si="44"/>
        <v>0</v>
      </c>
      <c r="AR37" s="12">
        <f t="shared" si="44"/>
        <v>1098000</v>
      </c>
      <c r="AS37" s="12">
        <f t="shared" si="44"/>
        <v>0</v>
      </c>
      <c r="AT37" s="12">
        <f t="shared" si="44"/>
        <v>-322090</v>
      </c>
      <c r="AU37" s="12">
        <f t="shared" si="44"/>
        <v>0</v>
      </c>
      <c r="AV37" s="12">
        <f t="shared" si="44"/>
        <v>-322090</v>
      </c>
      <c r="AW37" s="12">
        <f t="shared" si="44"/>
        <v>0</v>
      </c>
      <c r="AX37" s="12">
        <f t="shared" si="44"/>
        <v>775910</v>
      </c>
      <c r="AY37" s="12">
        <f t="shared" si="44"/>
        <v>0</v>
      </c>
      <c r="AZ37" s="12">
        <f t="shared" si="44"/>
        <v>775910</v>
      </c>
      <c r="BA37" s="12">
        <f t="shared" si="44"/>
        <v>0</v>
      </c>
      <c r="BB37" s="12">
        <v>0</v>
      </c>
      <c r="BC37" s="12">
        <v>0</v>
      </c>
    </row>
    <row r="38" spans="1:55" ht="63" x14ac:dyDescent="0.25">
      <c r="A38" s="6" t="s">
        <v>14</v>
      </c>
      <c r="B38" s="9">
        <v>51</v>
      </c>
      <c r="C38" s="9">
        <v>0</v>
      </c>
      <c r="D38" s="11" t="s">
        <v>151</v>
      </c>
      <c r="E38" s="9">
        <v>851</v>
      </c>
      <c r="F38" s="11" t="s">
        <v>16</v>
      </c>
      <c r="G38" s="11" t="s">
        <v>44</v>
      </c>
      <c r="H38" s="10" t="s">
        <v>290</v>
      </c>
      <c r="I38" s="11" t="s">
        <v>29</v>
      </c>
      <c r="J38" s="12">
        <f>'6.ВС'!J45</f>
        <v>398000</v>
      </c>
      <c r="K38" s="12">
        <f>'6.ВС'!K45</f>
        <v>0</v>
      </c>
      <c r="L38" s="12">
        <f>'6.ВС'!L45</f>
        <v>398000</v>
      </c>
      <c r="M38" s="12">
        <f>'6.ВС'!M45</f>
        <v>0</v>
      </c>
      <c r="N38" s="12">
        <f>'6.ВС'!N45</f>
        <v>700000</v>
      </c>
      <c r="O38" s="12">
        <f>'6.ВС'!O45</f>
        <v>0</v>
      </c>
      <c r="P38" s="12">
        <f>'6.ВС'!P45</f>
        <v>700000</v>
      </c>
      <c r="Q38" s="12">
        <f>'6.ВС'!Q45</f>
        <v>0</v>
      </c>
      <c r="R38" s="12">
        <f>'6.ВС'!R45</f>
        <v>1098000</v>
      </c>
      <c r="S38" s="12">
        <f>'6.ВС'!S45</f>
        <v>0</v>
      </c>
      <c r="T38" s="12">
        <f>'6.ВС'!T45</f>
        <v>1098000</v>
      </c>
      <c r="U38" s="12">
        <f>'6.ВС'!U45</f>
        <v>0</v>
      </c>
      <c r="V38" s="12">
        <f>'6.ВС'!V45</f>
        <v>0</v>
      </c>
      <c r="W38" s="12">
        <f>'6.ВС'!W45</f>
        <v>0</v>
      </c>
      <c r="X38" s="12">
        <f>'6.ВС'!X45</f>
        <v>0</v>
      </c>
      <c r="Y38" s="12">
        <f>'6.ВС'!Y45</f>
        <v>0</v>
      </c>
      <c r="Z38" s="12">
        <f>'6.ВС'!Z45</f>
        <v>1098000</v>
      </c>
      <c r="AA38" s="12">
        <f>'6.ВС'!AA45</f>
        <v>0</v>
      </c>
      <c r="AB38" s="12">
        <f>'6.ВС'!AB45</f>
        <v>1098000</v>
      </c>
      <c r="AC38" s="12">
        <f>'6.ВС'!AC45</f>
        <v>0</v>
      </c>
      <c r="AD38" s="12">
        <f>'6.ВС'!AD45</f>
        <v>0</v>
      </c>
      <c r="AE38" s="12">
        <f>'6.ВС'!AE45</f>
        <v>0</v>
      </c>
      <c r="AF38" s="12">
        <f>'6.ВС'!AF45</f>
        <v>0</v>
      </c>
      <c r="AG38" s="12">
        <f>'6.ВС'!AG45</f>
        <v>0</v>
      </c>
      <c r="AH38" s="12">
        <f>'6.ВС'!AH45</f>
        <v>1098000</v>
      </c>
      <c r="AI38" s="12">
        <f>'6.ВС'!AI45</f>
        <v>0</v>
      </c>
      <c r="AJ38" s="12">
        <f>'6.ВС'!AJ45</f>
        <v>1098000</v>
      </c>
      <c r="AK38" s="12">
        <f>'6.ВС'!AK45</f>
        <v>0</v>
      </c>
      <c r="AL38" s="12">
        <f>'6.ВС'!AL45</f>
        <v>0</v>
      </c>
      <c r="AM38" s="12">
        <f>'6.ВС'!AM45</f>
        <v>0</v>
      </c>
      <c r="AN38" s="12">
        <f>'6.ВС'!AN45</f>
        <v>0</v>
      </c>
      <c r="AO38" s="12">
        <f>'6.ВС'!AO45</f>
        <v>0</v>
      </c>
      <c r="AP38" s="12">
        <f>'6.ВС'!AP45</f>
        <v>1098000</v>
      </c>
      <c r="AQ38" s="12">
        <f>'6.ВС'!AQ45</f>
        <v>0</v>
      </c>
      <c r="AR38" s="12">
        <f>'6.ВС'!AR45</f>
        <v>1098000</v>
      </c>
      <c r="AS38" s="12">
        <f>'6.ВС'!AS45</f>
        <v>0</v>
      </c>
      <c r="AT38" s="12">
        <f>'6.ВС'!AT45</f>
        <v>-322090</v>
      </c>
      <c r="AU38" s="12">
        <f>'6.ВС'!AU45</f>
        <v>0</v>
      </c>
      <c r="AV38" s="12">
        <f>'6.ВС'!AV45</f>
        <v>-322090</v>
      </c>
      <c r="AW38" s="12">
        <f>'6.ВС'!AW45</f>
        <v>0</v>
      </c>
      <c r="AX38" s="12">
        <f>'6.ВС'!AX45</f>
        <v>775910</v>
      </c>
      <c r="AY38" s="12">
        <f>'6.ВС'!AY45</f>
        <v>0</v>
      </c>
      <c r="AZ38" s="12">
        <f>'6.ВС'!AZ45</f>
        <v>775910</v>
      </c>
      <c r="BA38" s="12">
        <f>'6.ВС'!BA45</f>
        <v>0</v>
      </c>
      <c r="BB38" s="12">
        <v>0</v>
      </c>
      <c r="BC38" s="12">
        <v>0</v>
      </c>
    </row>
    <row r="39" spans="1:55" ht="47.25" hidden="1" x14ac:dyDescent="0.25">
      <c r="A39" s="4" t="s">
        <v>53</v>
      </c>
      <c r="B39" s="9">
        <v>51</v>
      </c>
      <c r="C39" s="9">
        <v>0</v>
      </c>
      <c r="D39" s="11" t="s">
        <v>151</v>
      </c>
      <c r="E39" s="9">
        <v>851</v>
      </c>
      <c r="F39" s="11" t="s">
        <v>16</v>
      </c>
      <c r="G39" s="11" t="s">
        <v>44</v>
      </c>
      <c r="H39" s="10" t="s">
        <v>291</v>
      </c>
      <c r="I39" s="11"/>
      <c r="J39" s="12">
        <f t="shared" ref="J39:BA39" si="45">J40</f>
        <v>0</v>
      </c>
      <c r="K39" s="12">
        <f t="shared" si="45"/>
        <v>0</v>
      </c>
      <c r="L39" s="12">
        <f t="shared" si="45"/>
        <v>0</v>
      </c>
      <c r="M39" s="12">
        <f t="shared" si="45"/>
        <v>0</v>
      </c>
      <c r="N39" s="12">
        <f t="shared" si="45"/>
        <v>0</v>
      </c>
      <c r="O39" s="12">
        <f t="shared" si="45"/>
        <v>0</v>
      </c>
      <c r="P39" s="12">
        <f t="shared" si="45"/>
        <v>0</v>
      </c>
      <c r="Q39" s="12">
        <f t="shared" si="45"/>
        <v>0</v>
      </c>
      <c r="R39" s="12">
        <f t="shared" si="45"/>
        <v>0</v>
      </c>
      <c r="S39" s="12">
        <f t="shared" si="45"/>
        <v>0</v>
      </c>
      <c r="T39" s="12">
        <f t="shared" si="45"/>
        <v>0</v>
      </c>
      <c r="U39" s="12">
        <f t="shared" si="45"/>
        <v>0</v>
      </c>
      <c r="V39" s="12">
        <f t="shared" si="45"/>
        <v>0</v>
      </c>
      <c r="W39" s="12">
        <f t="shared" si="45"/>
        <v>0</v>
      </c>
      <c r="X39" s="12">
        <f t="shared" si="45"/>
        <v>0</v>
      </c>
      <c r="Y39" s="12">
        <f t="shared" si="45"/>
        <v>0</v>
      </c>
      <c r="Z39" s="12">
        <f t="shared" si="45"/>
        <v>0</v>
      </c>
      <c r="AA39" s="12">
        <f t="shared" si="45"/>
        <v>0</v>
      </c>
      <c r="AB39" s="12">
        <f t="shared" si="45"/>
        <v>0</v>
      </c>
      <c r="AC39" s="12">
        <f t="shared" si="45"/>
        <v>0</v>
      </c>
      <c r="AD39" s="12">
        <f t="shared" si="45"/>
        <v>0</v>
      </c>
      <c r="AE39" s="12">
        <f t="shared" si="45"/>
        <v>0</v>
      </c>
      <c r="AF39" s="12">
        <f t="shared" si="45"/>
        <v>0</v>
      </c>
      <c r="AG39" s="12">
        <f t="shared" si="45"/>
        <v>0</v>
      </c>
      <c r="AH39" s="12">
        <f t="shared" si="45"/>
        <v>0</v>
      </c>
      <c r="AI39" s="12">
        <f t="shared" si="45"/>
        <v>0</v>
      </c>
      <c r="AJ39" s="12">
        <f t="shared" si="45"/>
        <v>0</v>
      </c>
      <c r="AK39" s="12">
        <f t="shared" si="45"/>
        <v>0</v>
      </c>
      <c r="AL39" s="12">
        <f t="shared" si="45"/>
        <v>0</v>
      </c>
      <c r="AM39" s="12">
        <f t="shared" si="45"/>
        <v>0</v>
      </c>
      <c r="AN39" s="12">
        <f t="shared" si="45"/>
        <v>0</v>
      </c>
      <c r="AO39" s="12">
        <f t="shared" si="45"/>
        <v>0</v>
      </c>
      <c r="AP39" s="12">
        <f t="shared" si="45"/>
        <v>0</v>
      </c>
      <c r="AQ39" s="12">
        <f t="shared" si="45"/>
        <v>0</v>
      </c>
      <c r="AR39" s="12">
        <f t="shared" si="45"/>
        <v>0</v>
      </c>
      <c r="AS39" s="12">
        <f t="shared" si="45"/>
        <v>0</v>
      </c>
      <c r="AT39" s="12">
        <f t="shared" si="45"/>
        <v>0</v>
      </c>
      <c r="AU39" s="12">
        <f t="shared" si="45"/>
        <v>0</v>
      </c>
      <c r="AV39" s="12">
        <f t="shared" si="45"/>
        <v>0</v>
      </c>
      <c r="AW39" s="12">
        <f t="shared" si="45"/>
        <v>0</v>
      </c>
      <c r="AX39" s="12">
        <f t="shared" si="45"/>
        <v>0</v>
      </c>
      <c r="AY39" s="12">
        <f t="shared" si="45"/>
        <v>0</v>
      </c>
      <c r="AZ39" s="12">
        <f t="shared" si="45"/>
        <v>0</v>
      </c>
      <c r="BA39" s="12">
        <f t="shared" si="45"/>
        <v>0</v>
      </c>
      <c r="BB39" s="12">
        <v>0</v>
      </c>
      <c r="BC39" s="12">
        <v>0</v>
      </c>
    </row>
    <row r="40" spans="1:55" ht="63" hidden="1" x14ac:dyDescent="0.25">
      <c r="A40" s="6" t="s">
        <v>27</v>
      </c>
      <c r="B40" s="9">
        <v>51</v>
      </c>
      <c r="C40" s="9">
        <v>0</v>
      </c>
      <c r="D40" s="11" t="s">
        <v>151</v>
      </c>
      <c r="E40" s="9">
        <v>851</v>
      </c>
      <c r="F40" s="11" t="s">
        <v>16</v>
      </c>
      <c r="G40" s="11" t="s">
        <v>44</v>
      </c>
      <c r="H40" s="10" t="s">
        <v>291</v>
      </c>
      <c r="I40" s="11" t="s">
        <v>28</v>
      </c>
      <c r="J40" s="12">
        <f t="shared" ref="J40:BA40" si="46">J41</f>
        <v>0</v>
      </c>
      <c r="K40" s="12">
        <f t="shared" si="46"/>
        <v>0</v>
      </c>
      <c r="L40" s="12">
        <f t="shared" si="46"/>
        <v>0</v>
      </c>
      <c r="M40" s="12">
        <f t="shared" si="46"/>
        <v>0</v>
      </c>
      <c r="N40" s="12">
        <f t="shared" si="46"/>
        <v>0</v>
      </c>
      <c r="O40" s="12">
        <f t="shared" si="46"/>
        <v>0</v>
      </c>
      <c r="P40" s="12">
        <f t="shared" si="46"/>
        <v>0</v>
      </c>
      <c r="Q40" s="12">
        <f t="shared" si="46"/>
        <v>0</v>
      </c>
      <c r="R40" s="12">
        <f t="shared" si="46"/>
        <v>0</v>
      </c>
      <c r="S40" s="12">
        <f t="shared" si="46"/>
        <v>0</v>
      </c>
      <c r="T40" s="12">
        <f t="shared" si="46"/>
        <v>0</v>
      </c>
      <c r="U40" s="12">
        <f t="shared" si="46"/>
        <v>0</v>
      </c>
      <c r="V40" s="12">
        <f t="shared" si="46"/>
        <v>0</v>
      </c>
      <c r="W40" s="12">
        <f t="shared" si="46"/>
        <v>0</v>
      </c>
      <c r="X40" s="12">
        <f t="shared" si="46"/>
        <v>0</v>
      </c>
      <c r="Y40" s="12">
        <f t="shared" si="46"/>
        <v>0</v>
      </c>
      <c r="Z40" s="12">
        <f t="shared" si="46"/>
        <v>0</v>
      </c>
      <c r="AA40" s="12">
        <f t="shared" si="46"/>
        <v>0</v>
      </c>
      <c r="AB40" s="12">
        <f t="shared" si="46"/>
        <v>0</v>
      </c>
      <c r="AC40" s="12">
        <f t="shared" si="46"/>
        <v>0</v>
      </c>
      <c r="AD40" s="12">
        <f t="shared" si="46"/>
        <v>0</v>
      </c>
      <c r="AE40" s="12">
        <f t="shared" si="46"/>
        <v>0</v>
      </c>
      <c r="AF40" s="12">
        <f t="shared" si="46"/>
        <v>0</v>
      </c>
      <c r="AG40" s="12">
        <f t="shared" si="46"/>
        <v>0</v>
      </c>
      <c r="AH40" s="12">
        <f t="shared" si="46"/>
        <v>0</v>
      </c>
      <c r="AI40" s="12">
        <f t="shared" si="46"/>
        <v>0</v>
      </c>
      <c r="AJ40" s="12">
        <f t="shared" si="46"/>
        <v>0</v>
      </c>
      <c r="AK40" s="12">
        <f t="shared" si="46"/>
        <v>0</v>
      </c>
      <c r="AL40" s="12">
        <f t="shared" si="46"/>
        <v>0</v>
      </c>
      <c r="AM40" s="12">
        <f t="shared" si="46"/>
        <v>0</v>
      </c>
      <c r="AN40" s="12">
        <f t="shared" si="46"/>
        <v>0</v>
      </c>
      <c r="AO40" s="12">
        <f t="shared" si="46"/>
        <v>0</v>
      </c>
      <c r="AP40" s="12">
        <f t="shared" si="46"/>
        <v>0</v>
      </c>
      <c r="AQ40" s="12">
        <f t="shared" si="46"/>
        <v>0</v>
      </c>
      <c r="AR40" s="12">
        <f t="shared" si="46"/>
        <v>0</v>
      </c>
      <c r="AS40" s="12">
        <f t="shared" si="46"/>
        <v>0</v>
      </c>
      <c r="AT40" s="12">
        <f t="shared" si="46"/>
        <v>0</v>
      </c>
      <c r="AU40" s="12">
        <f t="shared" si="46"/>
        <v>0</v>
      </c>
      <c r="AV40" s="12">
        <f t="shared" si="46"/>
        <v>0</v>
      </c>
      <c r="AW40" s="12">
        <f t="shared" si="46"/>
        <v>0</v>
      </c>
      <c r="AX40" s="12">
        <f t="shared" si="46"/>
        <v>0</v>
      </c>
      <c r="AY40" s="12">
        <f t="shared" si="46"/>
        <v>0</v>
      </c>
      <c r="AZ40" s="12">
        <f t="shared" si="46"/>
        <v>0</v>
      </c>
      <c r="BA40" s="12">
        <f t="shared" si="46"/>
        <v>0</v>
      </c>
      <c r="BB40" s="12">
        <v>0</v>
      </c>
      <c r="BC40" s="12">
        <v>0</v>
      </c>
    </row>
    <row r="41" spans="1:55" ht="63" hidden="1" x14ac:dyDescent="0.25">
      <c r="A41" s="6" t="s">
        <v>14</v>
      </c>
      <c r="B41" s="9">
        <v>51</v>
      </c>
      <c r="C41" s="9">
        <v>0</v>
      </c>
      <c r="D41" s="11" t="s">
        <v>151</v>
      </c>
      <c r="E41" s="9">
        <v>851</v>
      </c>
      <c r="F41" s="11" t="s">
        <v>16</v>
      </c>
      <c r="G41" s="11" t="s">
        <v>44</v>
      </c>
      <c r="H41" s="10" t="s">
        <v>291</v>
      </c>
      <c r="I41" s="11" t="s">
        <v>29</v>
      </c>
      <c r="J41" s="12">
        <f>'6.ВС'!J48</f>
        <v>0</v>
      </c>
      <c r="K41" s="12">
        <f>'6.ВС'!K48</f>
        <v>0</v>
      </c>
      <c r="L41" s="12">
        <f>'6.ВС'!L48</f>
        <v>0</v>
      </c>
      <c r="M41" s="12">
        <f>'6.ВС'!M48</f>
        <v>0</v>
      </c>
      <c r="N41" s="12">
        <f>'6.ВС'!N48</f>
        <v>0</v>
      </c>
      <c r="O41" s="12">
        <f>'6.ВС'!O48</f>
        <v>0</v>
      </c>
      <c r="P41" s="12">
        <f>'6.ВС'!P48</f>
        <v>0</v>
      </c>
      <c r="Q41" s="12">
        <f>'6.ВС'!Q48</f>
        <v>0</v>
      </c>
      <c r="R41" s="12">
        <f>'6.ВС'!R48</f>
        <v>0</v>
      </c>
      <c r="S41" s="12">
        <f>'6.ВС'!S48</f>
        <v>0</v>
      </c>
      <c r="T41" s="12">
        <f>'6.ВС'!T48</f>
        <v>0</v>
      </c>
      <c r="U41" s="12">
        <f>'6.ВС'!U48</f>
        <v>0</v>
      </c>
      <c r="V41" s="12">
        <f>'6.ВС'!V48</f>
        <v>0</v>
      </c>
      <c r="W41" s="12">
        <f>'6.ВС'!W48</f>
        <v>0</v>
      </c>
      <c r="X41" s="12">
        <f>'6.ВС'!X48</f>
        <v>0</v>
      </c>
      <c r="Y41" s="12">
        <f>'6.ВС'!Y48</f>
        <v>0</v>
      </c>
      <c r="Z41" s="12">
        <f>'6.ВС'!Z48</f>
        <v>0</v>
      </c>
      <c r="AA41" s="12">
        <f>'6.ВС'!AA48</f>
        <v>0</v>
      </c>
      <c r="AB41" s="12">
        <f>'6.ВС'!AB48</f>
        <v>0</v>
      </c>
      <c r="AC41" s="12">
        <f>'6.ВС'!AC48</f>
        <v>0</v>
      </c>
      <c r="AD41" s="12">
        <f>'6.ВС'!AD48</f>
        <v>0</v>
      </c>
      <c r="AE41" s="12">
        <f>'6.ВС'!AE48</f>
        <v>0</v>
      </c>
      <c r="AF41" s="12">
        <f>'6.ВС'!AF48</f>
        <v>0</v>
      </c>
      <c r="AG41" s="12">
        <f>'6.ВС'!AG48</f>
        <v>0</v>
      </c>
      <c r="AH41" s="12">
        <f>'6.ВС'!AH48</f>
        <v>0</v>
      </c>
      <c r="AI41" s="12">
        <f>'6.ВС'!AI48</f>
        <v>0</v>
      </c>
      <c r="AJ41" s="12">
        <f>'6.ВС'!AJ48</f>
        <v>0</v>
      </c>
      <c r="AK41" s="12">
        <f>'6.ВС'!AK48</f>
        <v>0</v>
      </c>
      <c r="AL41" s="12">
        <f>'6.ВС'!AL48</f>
        <v>0</v>
      </c>
      <c r="AM41" s="12">
        <f>'6.ВС'!AM48</f>
        <v>0</v>
      </c>
      <c r="AN41" s="12">
        <f>'6.ВС'!AN48</f>
        <v>0</v>
      </c>
      <c r="AO41" s="12">
        <f>'6.ВС'!AO48</f>
        <v>0</v>
      </c>
      <c r="AP41" s="12">
        <f>'6.ВС'!AP48</f>
        <v>0</v>
      </c>
      <c r="AQ41" s="12">
        <f>'6.ВС'!AQ48</f>
        <v>0</v>
      </c>
      <c r="AR41" s="12">
        <f>'6.ВС'!AR48</f>
        <v>0</v>
      </c>
      <c r="AS41" s="12">
        <f>'6.ВС'!AS48</f>
        <v>0</v>
      </c>
      <c r="AT41" s="12">
        <f>'6.ВС'!AT48</f>
        <v>0</v>
      </c>
      <c r="AU41" s="12">
        <f>'6.ВС'!AU48</f>
        <v>0</v>
      </c>
      <c r="AV41" s="12">
        <f>'6.ВС'!AV48</f>
        <v>0</v>
      </c>
      <c r="AW41" s="12">
        <f>'6.ВС'!AW48</f>
        <v>0</v>
      </c>
      <c r="AX41" s="12">
        <f>'6.ВС'!AX48</f>
        <v>0</v>
      </c>
      <c r="AY41" s="12">
        <f>'6.ВС'!AY48</f>
        <v>0</v>
      </c>
      <c r="AZ41" s="12">
        <f>'6.ВС'!AZ48</f>
        <v>0</v>
      </c>
      <c r="BA41" s="12">
        <f>'6.ВС'!BA48</f>
        <v>0</v>
      </c>
      <c r="BB41" s="12">
        <v>0</v>
      </c>
      <c r="BC41" s="12">
        <v>0</v>
      </c>
    </row>
    <row r="42" spans="1:55" ht="78.75" x14ac:dyDescent="0.25">
      <c r="A42" s="6" t="s">
        <v>376</v>
      </c>
      <c r="B42" s="9">
        <v>51</v>
      </c>
      <c r="C42" s="9">
        <v>0</v>
      </c>
      <c r="D42" s="11" t="s">
        <v>151</v>
      </c>
      <c r="E42" s="9">
        <v>851</v>
      </c>
      <c r="F42" s="11" t="s">
        <v>16</v>
      </c>
      <c r="G42" s="11" t="s">
        <v>44</v>
      </c>
      <c r="H42" s="10" t="s">
        <v>378</v>
      </c>
      <c r="I42" s="11"/>
      <c r="J42" s="12">
        <f t="shared" ref="J42:Y43" si="47">J43</f>
        <v>0</v>
      </c>
      <c r="K42" s="12">
        <f t="shared" si="47"/>
        <v>0</v>
      </c>
      <c r="L42" s="12">
        <f t="shared" si="47"/>
        <v>0</v>
      </c>
      <c r="M42" s="12">
        <f t="shared" si="47"/>
        <v>0</v>
      </c>
      <c r="N42" s="12">
        <f t="shared" si="47"/>
        <v>1623400</v>
      </c>
      <c r="O42" s="12">
        <f t="shared" si="47"/>
        <v>0</v>
      </c>
      <c r="P42" s="12">
        <f t="shared" si="47"/>
        <v>1623400</v>
      </c>
      <c r="Q42" s="12">
        <f t="shared" si="47"/>
        <v>0</v>
      </c>
      <c r="R42" s="12">
        <f t="shared" si="47"/>
        <v>1623400</v>
      </c>
      <c r="S42" s="12">
        <f t="shared" si="47"/>
        <v>0</v>
      </c>
      <c r="T42" s="12">
        <f t="shared" si="47"/>
        <v>1623400</v>
      </c>
      <c r="U42" s="12">
        <f t="shared" si="47"/>
        <v>0</v>
      </c>
      <c r="V42" s="12">
        <f t="shared" si="47"/>
        <v>0</v>
      </c>
      <c r="W42" s="12">
        <f t="shared" si="47"/>
        <v>0</v>
      </c>
      <c r="X42" s="12">
        <f t="shared" si="47"/>
        <v>0</v>
      </c>
      <c r="Y42" s="12">
        <f t="shared" si="47"/>
        <v>0</v>
      </c>
      <c r="Z42" s="12">
        <f t="shared" ref="V42:AL43" si="48">Z43</f>
        <v>1623400</v>
      </c>
      <c r="AA42" s="12">
        <f t="shared" si="48"/>
        <v>0</v>
      </c>
      <c r="AB42" s="12">
        <f t="shared" si="48"/>
        <v>1623400</v>
      </c>
      <c r="AC42" s="12">
        <f t="shared" si="48"/>
        <v>0</v>
      </c>
      <c r="AD42" s="12">
        <f t="shared" si="48"/>
        <v>0</v>
      </c>
      <c r="AE42" s="12">
        <f t="shared" si="48"/>
        <v>0</v>
      </c>
      <c r="AF42" s="12">
        <f t="shared" si="48"/>
        <v>0</v>
      </c>
      <c r="AG42" s="12">
        <f t="shared" si="48"/>
        <v>0</v>
      </c>
      <c r="AH42" s="12">
        <f t="shared" si="48"/>
        <v>1623400</v>
      </c>
      <c r="AI42" s="12">
        <f t="shared" si="48"/>
        <v>0</v>
      </c>
      <c r="AJ42" s="12">
        <f t="shared" si="48"/>
        <v>1623400</v>
      </c>
      <c r="AK42" s="12">
        <f t="shared" si="48"/>
        <v>0</v>
      </c>
      <c r="AL42" s="12">
        <f t="shared" si="48"/>
        <v>4248467</v>
      </c>
      <c r="AM42" s="12">
        <f t="shared" ref="AL42:BA43" si="49">AM43</f>
        <v>0</v>
      </c>
      <c r="AN42" s="12">
        <f t="shared" si="49"/>
        <v>4248467</v>
      </c>
      <c r="AO42" s="12">
        <f t="shared" si="49"/>
        <v>0</v>
      </c>
      <c r="AP42" s="12">
        <f t="shared" si="49"/>
        <v>5871867</v>
      </c>
      <c r="AQ42" s="12">
        <f t="shared" si="49"/>
        <v>0</v>
      </c>
      <c r="AR42" s="12">
        <f t="shared" si="49"/>
        <v>5871867</v>
      </c>
      <c r="AS42" s="12">
        <f t="shared" si="49"/>
        <v>0</v>
      </c>
      <c r="AT42" s="12">
        <f t="shared" si="49"/>
        <v>-2376078.4300000002</v>
      </c>
      <c r="AU42" s="12">
        <f t="shared" si="49"/>
        <v>0</v>
      </c>
      <c r="AV42" s="12">
        <f t="shared" si="49"/>
        <v>-2376078.4300000002</v>
      </c>
      <c r="AW42" s="12">
        <f t="shared" si="49"/>
        <v>0</v>
      </c>
      <c r="AX42" s="12">
        <f t="shared" si="49"/>
        <v>3495788.57</v>
      </c>
      <c r="AY42" s="12">
        <f t="shared" si="49"/>
        <v>0</v>
      </c>
      <c r="AZ42" s="12">
        <f t="shared" si="49"/>
        <v>3495788.57</v>
      </c>
      <c r="BA42" s="12">
        <f t="shared" si="49"/>
        <v>0</v>
      </c>
      <c r="BB42" s="12">
        <v>0</v>
      </c>
      <c r="BC42" s="12">
        <v>0</v>
      </c>
    </row>
    <row r="43" spans="1:55" ht="50.25" customHeight="1" x14ac:dyDescent="0.25">
      <c r="A43" s="6" t="s">
        <v>27</v>
      </c>
      <c r="B43" s="9">
        <v>51</v>
      </c>
      <c r="C43" s="9">
        <v>0</v>
      </c>
      <c r="D43" s="11" t="s">
        <v>151</v>
      </c>
      <c r="E43" s="9">
        <v>851</v>
      </c>
      <c r="F43" s="11" t="s">
        <v>16</v>
      </c>
      <c r="G43" s="11" t="s">
        <v>44</v>
      </c>
      <c r="H43" s="10" t="s">
        <v>378</v>
      </c>
      <c r="I43" s="11" t="s">
        <v>28</v>
      </c>
      <c r="J43" s="12">
        <f t="shared" si="47"/>
        <v>0</v>
      </c>
      <c r="K43" s="12">
        <f t="shared" si="47"/>
        <v>0</v>
      </c>
      <c r="L43" s="12">
        <f t="shared" si="47"/>
        <v>0</v>
      </c>
      <c r="M43" s="12">
        <f t="shared" si="47"/>
        <v>0</v>
      </c>
      <c r="N43" s="12">
        <f t="shared" si="47"/>
        <v>1623400</v>
      </c>
      <c r="O43" s="12">
        <f t="shared" si="47"/>
        <v>0</v>
      </c>
      <c r="P43" s="12">
        <f t="shared" si="47"/>
        <v>1623400</v>
      </c>
      <c r="Q43" s="12">
        <f t="shared" si="47"/>
        <v>0</v>
      </c>
      <c r="R43" s="12">
        <f t="shared" si="47"/>
        <v>1623400</v>
      </c>
      <c r="S43" s="12">
        <f t="shared" si="47"/>
        <v>0</v>
      </c>
      <c r="T43" s="12">
        <f t="shared" si="47"/>
        <v>1623400</v>
      </c>
      <c r="U43" s="12">
        <f t="shared" si="47"/>
        <v>0</v>
      </c>
      <c r="V43" s="12">
        <f t="shared" si="48"/>
        <v>0</v>
      </c>
      <c r="W43" s="12">
        <f t="shared" si="48"/>
        <v>0</v>
      </c>
      <c r="X43" s="12">
        <f t="shared" si="48"/>
        <v>0</v>
      </c>
      <c r="Y43" s="12">
        <f t="shared" si="48"/>
        <v>0</v>
      </c>
      <c r="Z43" s="12">
        <f t="shared" si="48"/>
        <v>1623400</v>
      </c>
      <c r="AA43" s="12">
        <f t="shared" si="48"/>
        <v>0</v>
      </c>
      <c r="AB43" s="12">
        <f t="shared" si="48"/>
        <v>1623400</v>
      </c>
      <c r="AC43" s="12">
        <f t="shared" si="48"/>
        <v>0</v>
      </c>
      <c r="AD43" s="12">
        <f t="shared" si="48"/>
        <v>0</v>
      </c>
      <c r="AE43" s="12">
        <f t="shared" si="48"/>
        <v>0</v>
      </c>
      <c r="AF43" s="12">
        <f t="shared" si="48"/>
        <v>0</v>
      </c>
      <c r="AG43" s="12">
        <f t="shared" si="48"/>
        <v>0</v>
      </c>
      <c r="AH43" s="12">
        <f t="shared" si="48"/>
        <v>1623400</v>
      </c>
      <c r="AI43" s="12">
        <f t="shared" si="48"/>
        <v>0</v>
      </c>
      <c r="AJ43" s="12">
        <f t="shared" si="48"/>
        <v>1623400</v>
      </c>
      <c r="AK43" s="12">
        <f t="shared" si="48"/>
        <v>0</v>
      </c>
      <c r="AL43" s="12">
        <f t="shared" si="49"/>
        <v>4248467</v>
      </c>
      <c r="AM43" s="12">
        <f t="shared" si="49"/>
        <v>0</v>
      </c>
      <c r="AN43" s="12">
        <f t="shared" si="49"/>
        <v>4248467</v>
      </c>
      <c r="AO43" s="12">
        <f t="shared" si="49"/>
        <v>0</v>
      </c>
      <c r="AP43" s="12">
        <f t="shared" si="49"/>
        <v>5871867</v>
      </c>
      <c r="AQ43" s="12">
        <f t="shared" si="49"/>
        <v>0</v>
      </c>
      <c r="AR43" s="12">
        <f t="shared" si="49"/>
        <v>5871867</v>
      </c>
      <c r="AS43" s="12">
        <f t="shared" si="49"/>
        <v>0</v>
      </c>
      <c r="AT43" s="12">
        <f t="shared" si="49"/>
        <v>-2376078.4300000002</v>
      </c>
      <c r="AU43" s="12">
        <f t="shared" si="49"/>
        <v>0</v>
      </c>
      <c r="AV43" s="12">
        <f t="shared" si="49"/>
        <v>-2376078.4300000002</v>
      </c>
      <c r="AW43" s="12">
        <f t="shared" si="49"/>
        <v>0</v>
      </c>
      <c r="AX43" s="12">
        <f t="shared" si="49"/>
        <v>3495788.57</v>
      </c>
      <c r="AY43" s="12">
        <f t="shared" si="49"/>
        <v>0</v>
      </c>
      <c r="AZ43" s="12">
        <f t="shared" si="49"/>
        <v>3495788.57</v>
      </c>
      <c r="BA43" s="12">
        <f t="shared" si="49"/>
        <v>0</v>
      </c>
      <c r="BB43" s="12">
        <v>0</v>
      </c>
      <c r="BC43" s="12">
        <v>0</v>
      </c>
    </row>
    <row r="44" spans="1:55" ht="63" x14ac:dyDescent="0.25">
      <c r="A44" s="6" t="s">
        <v>14</v>
      </c>
      <c r="B44" s="9">
        <v>51</v>
      </c>
      <c r="C44" s="9">
        <v>0</v>
      </c>
      <c r="D44" s="11" t="s">
        <v>151</v>
      </c>
      <c r="E44" s="9">
        <v>851</v>
      </c>
      <c r="F44" s="11" t="s">
        <v>16</v>
      </c>
      <c r="G44" s="11" t="s">
        <v>44</v>
      </c>
      <c r="H44" s="10" t="s">
        <v>378</v>
      </c>
      <c r="I44" s="11" t="s">
        <v>29</v>
      </c>
      <c r="J44" s="12">
        <f>'6.ВС'!J51</f>
        <v>0</v>
      </c>
      <c r="K44" s="12">
        <f>'6.ВС'!K51</f>
        <v>0</v>
      </c>
      <c r="L44" s="12">
        <f>'6.ВС'!L51</f>
        <v>0</v>
      </c>
      <c r="M44" s="12">
        <f>'6.ВС'!M51</f>
        <v>0</v>
      </c>
      <c r="N44" s="12">
        <f>'6.ВС'!N51</f>
        <v>1623400</v>
      </c>
      <c r="O44" s="12">
        <f>'6.ВС'!O51</f>
        <v>0</v>
      </c>
      <c r="P44" s="12">
        <f>'6.ВС'!P51</f>
        <v>1623400</v>
      </c>
      <c r="Q44" s="12">
        <f>'6.ВС'!Q51</f>
        <v>0</v>
      </c>
      <c r="R44" s="12">
        <f>'6.ВС'!R51</f>
        <v>1623400</v>
      </c>
      <c r="S44" s="12">
        <f>'6.ВС'!S51</f>
        <v>0</v>
      </c>
      <c r="T44" s="12">
        <f>'6.ВС'!T51</f>
        <v>1623400</v>
      </c>
      <c r="U44" s="12">
        <f>'6.ВС'!U51</f>
        <v>0</v>
      </c>
      <c r="V44" s="12">
        <f>'6.ВС'!V51</f>
        <v>0</v>
      </c>
      <c r="W44" s="12">
        <f>'6.ВС'!W51</f>
        <v>0</v>
      </c>
      <c r="X44" s="12">
        <f>'6.ВС'!X51</f>
        <v>0</v>
      </c>
      <c r="Y44" s="12">
        <f>'6.ВС'!Y51</f>
        <v>0</v>
      </c>
      <c r="Z44" s="12">
        <f>'6.ВС'!Z51</f>
        <v>1623400</v>
      </c>
      <c r="AA44" s="12">
        <f>'6.ВС'!AA51</f>
        <v>0</v>
      </c>
      <c r="AB44" s="12">
        <f>'6.ВС'!AB51</f>
        <v>1623400</v>
      </c>
      <c r="AC44" s="12">
        <f>'6.ВС'!AC51</f>
        <v>0</v>
      </c>
      <c r="AD44" s="12">
        <f>'6.ВС'!AD51</f>
        <v>0</v>
      </c>
      <c r="AE44" s="12">
        <f>'6.ВС'!AE51</f>
        <v>0</v>
      </c>
      <c r="AF44" s="12">
        <f>'6.ВС'!AF51</f>
        <v>0</v>
      </c>
      <c r="AG44" s="12">
        <f>'6.ВС'!AG51</f>
        <v>0</v>
      </c>
      <c r="AH44" s="12">
        <f>'6.ВС'!AH51</f>
        <v>1623400</v>
      </c>
      <c r="AI44" s="12">
        <f>'6.ВС'!AI51</f>
        <v>0</v>
      </c>
      <c r="AJ44" s="12">
        <f>'6.ВС'!AJ51</f>
        <v>1623400</v>
      </c>
      <c r="AK44" s="12">
        <f>'6.ВС'!AK51</f>
        <v>0</v>
      </c>
      <c r="AL44" s="12">
        <f>'6.ВС'!AL51</f>
        <v>4248467</v>
      </c>
      <c r="AM44" s="12">
        <f>'6.ВС'!AM51</f>
        <v>0</v>
      </c>
      <c r="AN44" s="12">
        <f>'6.ВС'!AN51</f>
        <v>4248467</v>
      </c>
      <c r="AO44" s="12">
        <f>'6.ВС'!AO51</f>
        <v>0</v>
      </c>
      <c r="AP44" s="12">
        <f>'6.ВС'!AP51</f>
        <v>5871867</v>
      </c>
      <c r="AQ44" s="12">
        <f>'6.ВС'!AQ51</f>
        <v>0</v>
      </c>
      <c r="AR44" s="12">
        <f>'6.ВС'!AR51</f>
        <v>5871867</v>
      </c>
      <c r="AS44" s="12">
        <f>'6.ВС'!AS51</f>
        <v>0</v>
      </c>
      <c r="AT44" s="12">
        <f>'6.ВС'!AT51</f>
        <v>-2376078.4300000002</v>
      </c>
      <c r="AU44" s="12">
        <f>'6.ВС'!AU51</f>
        <v>0</v>
      </c>
      <c r="AV44" s="12">
        <f>'6.ВС'!AV51</f>
        <v>-2376078.4300000002</v>
      </c>
      <c r="AW44" s="12">
        <f>'6.ВС'!AW51</f>
        <v>0</v>
      </c>
      <c r="AX44" s="12">
        <f>'6.ВС'!AX51</f>
        <v>3495788.57</v>
      </c>
      <c r="AY44" s="12">
        <f>'6.ВС'!AY51</f>
        <v>0</v>
      </c>
      <c r="AZ44" s="12">
        <f>'6.ВС'!AZ51</f>
        <v>3495788.57</v>
      </c>
      <c r="BA44" s="12">
        <f>'6.ВС'!BA51</f>
        <v>0</v>
      </c>
      <c r="BB44" s="12">
        <v>0</v>
      </c>
      <c r="BC44" s="12">
        <v>0</v>
      </c>
    </row>
    <row r="45" spans="1:55" ht="31.5" hidden="1" x14ac:dyDescent="0.25">
      <c r="A45" s="4" t="s">
        <v>37</v>
      </c>
      <c r="B45" s="9">
        <v>51</v>
      </c>
      <c r="C45" s="9">
        <v>0</v>
      </c>
      <c r="D45" s="11" t="s">
        <v>151</v>
      </c>
      <c r="E45" s="9">
        <v>851</v>
      </c>
      <c r="F45" s="11" t="s">
        <v>16</v>
      </c>
      <c r="G45" s="11" t="s">
        <v>18</v>
      </c>
      <c r="H45" s="11" t="s">
        <v>289</v>
      </c>
      <c r="I45" s="11"/>
      <c r="J45" s="12">
        <f t="shared" ref="J45:BA46" si="50">J46</f>
        <v>50000</v>
      </c>
      <c r="K45" s="12">
        <f t="shared" si="50"/>
        <v>0</v>
      </c>
      <c r="L45" s="12">
        <f t="shared" si="50"/>
        <v>50000</v>
      </c>
      <c r="M45" s="12">
        <f t="shared" si="50"/>
        <v>0</v>
      </c>
      <c r="N45" s="12">
        <f t="shared" si="50"/>
        <v>0</v>
      </c>
      <c r="O45" s="12">
        <f t="shared" si="50"/>
        <v>0</v>
      </c>
      <c r="P45" s="12">
        <f t="shared" si="50"/>
        <v>0</v>
      </c>
      <c r="Q45" s="12">
        <f t="shared" si="50"/>
        <v>0</v>
      </c>
      <c r="R45" s="12">
        <f t="shared" si="50"/>
        <v>50000</v>
      </c>
      <c r="S45" s="12">
        <f t="shared" si="50"/>
        <v>0</v>
      </c>
      <c r="T45" s="12">
        <f t="shared" si="50"/>
        <v>50000</v>
      </c>
      <c r="U45" s="12">
        <f t="shared" si="50"/>
        <v>0</v>
      </c>
      <c r="V45" s="12">
        <f t="shared" si="50"/>
        <v>15000</v>
      </c>
      <c r="W45" s="12">
        <f t="shared" si="50"/>
        <v>0</v>
      </c>
      <c r="X45" s="12">
        <f t="shared" si="50"/>
        <v>15000</v>
      </c>
      <c r="Y45" s="12">
        <f t="shared" si="50"/>
        <v>0</v>
      </c>
      <c r="Z45" s="12">
        <f t="shared" si="50"/>
        <v>65000</v>
      </c>
      <c r="AA45" s="12">
        <f t="shared" si="50"/>
        <v>0</v>
      </c>
      <c r="AB45" s="12">
        <f t="shared" si="50"/>
        <v>65000</v>
      </c>
      <c r="AC45" s="12">
        <f t="shared" si="50"/>
        <v>0</v>
      </c>
      <c r="AD45" s="12">
        <f t="shared" si="50"/>
        <v>0</v>
      </c>
      <c r="AE45" s="12">
        <f t="shared" si="50"/>
        <v>0</v>
      </c>
      <c r="AF45" s="12">
        <f t="shared" si="50"/>
        <v>0</v>
      </c>
      <c r="AG45" s="12">
        <f t="shared" si="50"/>
        <v>0</v>
      </c>
      <c r="AH45" s="12">
        <f t="shared" si="50"/>
        <v>65000</v>
      </c>
      <c r="AI45" s="12">
        <f t="shared" si="50"/>
        <v>0</v>
      </c>
      <c r="AJ45" s="12">
        <f t="shared" si="50"/>
        <v>65000</v>
      </c>
      <c r="AK45" s="12">
        <f t="shared" si="50"/>
        <v>0</v>
      </c>
      <c r="AL45" s="12">
        <f t="shared" si="50"/>
        <v>0</v>
      </c>
      <c r="AM45" s="12">
        <f t="shared" si="50"/>
        <v>0</v>
      </c>
      <c r="AN45" s="12">
        <f t="shared" si="50"/>
        <v>0</v>
      </c>
      <c r="AO45" s="12">
        <f t="shared" si="50"/>
        <v>0</v>
      </c>
      <c r="AP45" s="12">
        <f t="shared" si="50"/>
        <v>65000</v>
      </c>
      <c r="AQ45" s="12">
        <f t="shared" si="50"/>
        <v>0</v>
      </c>
      <c r="AR45" s="12">
        <f t="shared" si="50"/>
        <v>65000</v>
      </c>
      <c r="AS45" s="12">
        <f t="shared" si="50"/>
        <v>0</v>
      </c>
      <c r="AT45" s="12">
        <f t="shared" si="50"/>
        <v>0</v>
      </c>
      <c r="AU45" s="12">
        <f t="shared" si="50"/>
        <v>0</v>
      </c>
      <c r="AV45" s="12">
        <f t="shared" si="50"/>
        <v>0</v>
      </c>
      <c r="AW45" s="12">
        <f t="shared" si="50"/>
        <v>0</v>
      </c>
      <c r="AX45" s="12">
        <f t="shared" si="50"/>
        <v>65000</v>
      </c>
      <c r="AY45" s="12">
        <f t="shared" si="50"/>
        <v>0</v>
      </c>
      <c r="AZ45" s="12">
        <f t="shared" si="50"/>
        <v>65000</v>
      </c>
      <c r="BA45" s="12">
        <f t="shared" si="50"/>
        <v>0</v>
      </c>
      <c r="BB45" s="12">
        <v>0</v>
      </c>
      <c r="BC45" s="12">
        <v>0</v>
      </c>
    </row>
    <row r="46" spans="1:55" ht="31.5" hidden="1" x14ac:dyDescent="0.25">
      <c r="A46" s="6" t="s">
        <v>30</v>
      </c>
      <c r="B46" s="9">
        <v>51</v>
      </c>
      <c r="C46" s="9">
        <v>0</v>
      </c>
      <c r="D46" s="11" t="s">
        <v>151</v>
      </c>
      <c r="E46" s="9">
        <v>851</v>
      </c>
      <c r="F46" s="11" t="s">
        <v>16</v>
      </c>
      <c r="G46" s="11" t="s">
        <v>18</v>
      </c>
      <c r="H46" s="11" t="s">
        <v>289</v>
      </c>
      <c r="I46" s="11" t="s">
        <v>31</v>
      </c>
      <c r="J46" s="12">
        <f t="shared" si="50"/>
        <v>50000</v>
      </c>
      <c r="K46" s="12">
        <f t="shared" si="50"/>
        <v>0</v>
      </c>
      <c r="L46" s="12">
        <f t="shared" si="50"/>
        <v>50000</v>
      </c>
      <c r="M46" s="12">
        <f t="shared" si="50"/>
        <v>0</v>
      </c>
      <c r="N46" s="12">
        <f t="shared" si="50"/>
        <v>0</v>
      </c>
      <c r="O46" s="12">
        <f t="shared" si="50"/>
        <v>0</v>
      </c>
      <c r="P46" s="12">
        <f t="shared" si="50"/>
        <v>0</v>
      </c>
      <c r="Q46" s="12">
        <f t="shared" si="50"/>
        <v>0</v>
      </c>
      <c r="R46" s="12">
        <f t="shared" si="50"/>
        <v>50000</v>
      </c>
      <c r="S46" s="12">
        <f t="shared" si="50"/>
        <v>0</v>
      </c>
      <c r="T46" s="12">
        <f t="shared" si="50"/>
        <v>50000</v>
      </c>
      <c r="U46" s="12">
        <f t="shared" si="50"/>
        <v>0</v>
      </c>
      <c r="V46" s="12">
        <f t="shared" si="50"/>
        <v>15000</v>
      </c>
      <c r="W46" s="12">
        <f t="shared" si="50"/>
        <v>0</v>
      </c>
      <c r="X46" s="12">
        <f t="shared" si="50"/>
        <v>15000</v>
      </c>
      <c r="Y46" s="12">
        <f t="shared" si="50"/>
        <v>0</v>
      </c>
      <c r="Z46" s="12">
        <f t="shared" si="50"/>
        <v>65000</v>
      </c>
      <c r="AA46" s="12">
        <f t="shared" si="50"/>
        <v>0</v>
      </c>
      <c r="AB46" s="12">
        <f t="shared" si="50"/>
        <v>65000</v>
      </c>
      <c r="AC46" s="12">
        <f t="shared" si="50"/>
        <v>0</v>
      </c>
      <c r="AD46" s="12">
        <f t="shared" si="50"/>
        <v>0</v>
      </c>
      <c r="AE46" s="12">
        <f t="shared" si="50"/>
        <v>0</v>
      </c>
      <c r="AF46" s="12">
        <f t="shared" si="50"/>
        <v>0</v>
      </c>
      <c r="AG46" s="12">
        <f t="shared" si="50"/>
        <v>0</v>
      </c>
      <c r="AH46" s="12">
        <f t="shared" si="50"/>
        <v>65000</v>
      </c>
      <c r="AI46" s="12">
        <f t="shared" si="50"/>
        <v>0</v>
      </c>
      <c r="AJ46" s="12">
        <f t="shared" si="50"/>
        <v>65000</v>
      </c>
      <c r="AK46" s="12">
        <f t="shared" si="50"/>
        <v>0</v>
      </c>
      <c r="AL46" s="12">
        <f t="shared" si="50"/>
        <v>0</v>
      </c>
      <c r="AM46" s="12">
        <f t="shared" si="50"/>
        <v>0</v>
      </c>
      <c r="AN46" s="12">
        <f t="shared" si="50"/>
        <v>0</v>
      </c>
      <c r="AO46" s="12">
        <f t="shared" si="50"/>
        <v>0</v>
      </c>
      <c r="AP46" s="12">
        <f t="shared" si="50"/>
        <v>65000</v>
      </c>
      <c r="AQ46" s="12">
        <f t="shared" si="50"/>
        <v>0</v>
      </c>
      <c r="AR46" s="12">
        <f t="shared" si="50"/>
        <v>65000</v>
      </c>
      <c r="AS46" s="12">
        <f t="shared" si="50"/>
        <v>0</v>
      </c>
      <c r="AT46" s="12">
        <f t="shared" si="50"/>
        <v>0</v>
      </c>
      <c r="AU46" s="12">
        <f t="shared" si="50"/>
        <v>0</v>
      </c>
      <c r="AV46" s="12">
        <f t="shared" si="50"/>
        <v>0</v>
      </c>
      <c r="AW46" s="12">
        <f t="shared" si="50"/>
        <v>0</v>
      </c>
      <c r="AX46" s="12">
        <f t="shared" si="50"/>
        <v>65000</v>
      </c>
      <c r="AY46" s="12">
        <f t="shared" si="50"/>
        <v>0</v>
      </c>
      <c r="AZ46" s="12">
        <f t="shared" si="50"/>
        <v>65000</v>
      </c>
      <c r="BA46" s="12">
        <f t="shared" si="50"/>
        <v>0</v>
      </c>
      <c r="BB46" s="12">
        <v>0</v>
      </c>
      <c r="BC46" s="12">
        <v>0</v>
      </c>
    </row>
    <row r="47" spans="1:55" ht="31.5" hidden="1" x14ac:dyDescent="0.25">
      <c r="A47" s="6" t="s">
        <v>32</v>
      </c>
      <c r="B47" s="9">
        <v>51</v>
      </c>
      <c r="C47" s="9">
        <v>0</v>
      </c>
      <c r="D47" s="11" t="s">
        <v>151</v>
      </c>
      <c r="E47" s="9">
        <v>851</v>
      </c>
      <c r="F47" s="11" t="s">
        <v>16</v>
      </c>
      <c r="G47" s="11" t="s">
        <v>18</v>
      </c>
      <c r="H47" s="11" t="s">
        <v>289</v>
      </c>
      <c r="I47" s="11" t="s">
        <v>33</v>
      </c>
      <c r="J47" s="12">
        <f>'6.ВС'!J27</f>
        <v>50000</v>
      </c>
      <c r="K47" s="12">
        <f>'6.ВС'!K27</f>
        <v>0</v>
      </c>
      <c r="L47" s="12">
        <f>'6.ВС'!L27</f>
        <v>50000</v>
      </c>
      <c r="M47" s="12">
        <f>'6.ВС'!M27</f>
        <v>0</v>
      </c>
      <c r="N47" s="12">
        <f>'6.ВС'!N27</f>
        <v>0</v>
      </c>
      <c r="O47" s="12">
        <f>'6.ВС'!O27</f>
        <v>0</v>
      </c>
      <c r="P47" s="12">
        <f>'6.ВС'!P27</f>
        <v>0</v>
      </c>
      <c r="Q47" s="12">
        <f>'6.ВС'!Q27</f>
        <v>0</v>
      </c>
      <c r="R47" s="12">
        <f>'6.ВС'!R27</f>
        <v>50000</v>
      </c>
      <c r="S47" s="12">
        <f>'6.ВС'!S27</f>
        <v>0</v>
      </c>
      <c r="T47" s="12">
        <f>'6.ВС'!T27</f>
        <v>50000</v>
      </c>
      <c r="U47" s="12">
        <f>'6.ВС'!U27</f>
        <v>0</v>
      </c>
      <c r="V47" s="12">
        <f>'6.ВС'!V27</f>
        <v>15000</v>
      </c>
      <c r="W47" s="12">
        <f>'6.ВС'!W27</f>
        <v>0</v>
      </c>
      <c r="X47" s="12">
        <f>'6.ВС'!X27</f>
        <v>15000</v>
      </c>
      <c r="Y47" s="12">
        <f>'6.ВС'!Y27</f>
        <v>0</v>
      </c>
      <c r="Z47" s="12">
        <f>'6.ВС'!Z27</f>
        <v>65000</v>
      </c>
      <c r="AA47" s="12">
        <f>'6.ВС'!AA27</f>
        <v>0</v>
      </c>
      <c r="AB47" s="12">
        <f>'6.ВС'!AB27</f>
        <v>65000</v>
      </c>
      <c r="AC47" s="12">
        <f>'6.ВС'!AC27</f>
        <v>0</v>
      </c>
      <c r="AD47" s="12">
        <f>'6.ВС'!AD27</f>
        <v>0</v>
      </c>
      <c r="AE47" s="12">
        <f>'6.ВС'!AE27</f>
        <v>0</v>
      </c>
      <c r="AF47" s="12">
        <f>'6.ВС'!AF27</f>
        <v>0</v>
      </c>
      <c r="AG47" s="12">
        <f>'6.ВС'!AG27</f>
        <v>0</v>
      </c>
      <c r="AH47" s="12">
        <f>'6.ВС'!AH27</f>
        <v>65000</v>
      </c>
      <c r="AI47" s="12">
        <f>'6.ВС'!AI27</f>
        <v>0</v>
      </c>
      <c r="AJ47" s="12">
        <f>'6.ВС'!AJ27</f>
        <v>65000</v>
      </c>
      <c r="AK47" s="12">
        <f>'6.ВС'!AK27</f>
        <v>0</v>
      </c>
      <c r="AL47" s="12">
        <f>'6.ВС'!AL27</f>
        <v>0</v>
      </c>
      <c r="AM47" s="12">
        <f>'6.ВС'!AM27</f>
        <v>0</v>
      </c>
      <c r="AN47" s="12">
        <f>'6.ВС'!AN27</f>
        <v>0</v>
      </c>
      <c r="AO47" s="12">
        <f>'6.ВС'!AO27</f>
        <v>0</v>
      </c>
      <c r="AP47" s="12">
        <f>'6.ВС'!AP27</f>
        <v>65000</v>
      </c>
      <c r="AQ47" s="12">
        <f>'6.ВС'!AQ27</f>
        <v>0</v>
      </c>
      <c r="AR47" s="12">
        <f>'6.ВС'!AR27</f>
        <v>65000</v>
      </c>
      <c r="AS47" s="12">
        <f>'6.ВС'!AS27</f>
        <v>0</v>
      </c>
      <c r="AT47" s="12">
        <f>'6.ВС'!AT27</f>
        <v>0</v>
      </c>
      <c r="AU47" s="12">
        <f>'6.ВС'!AU27</f>
        <v>0</v>
      </c>
      <c r="AV47" s="12">
        <f>'6.ВС'!AV27</f>
        <v>0</v>
      </c>
      <c r="AW47" s="12">
        <f>'6.ВС'!AW27</f>
        <v>0</v>
      </c>
      <c r="AX47" s="12">
        <f>'6.ВС'!AX27</f>
        <v>65000</v>
      </c>
      <c r="AY47" s="12">
        <f>'6.ВС'!AY27</f>
        <v>0</v>
      </c>
      <c r="AZ47" s="12">
        <f>'6.ВС'!AZ27</f>
        <v>65000</v>
      </c>
      <c r="BA47" s="12">
        <f>'6.ВС'!BA27</f>
        <v>0</v>
      </c>
      <c r="BB47" s="12">
        <v>0</v>
      </c>
      <c r="BC47" s="12">
        <v>0</v>
      </c>
    </row>
    <row r="48" spans="1:55" ht="47.25" x14ac:dyDescent="0.25">
      <c r="A48" s="4" t="s">
        <v>369</v>
      </c>
      <c r="B48" s="9">
        <v>51</v>
      </c>
      <c r="C48" s="9">
        <v>0</v>
      </c>
      <c r="D48" s="11" t="s">
        <v>151</v>
      </c>
      <c r="E48" s="9">
        <v>851</v>
      </c>
      <c r="F48" s="11" t="s">
        <v>16</v>
      </c>
      <c r="G48" s="10" t="s">
        <v>44</v>
      </c>
      <c r="H48" s="10" t="s">
        <v>292</v>
      </c>
      <c r="I48" s="11"/>
      <c r="J48" s="12">
        <f t="shared" ref="J48:BA48" si="51">J49</f>
        <v>55500</v>
      </c>
      <c r="K48" s="12">
        <f t="shared" si="51"/>
        <v>0</v>
      </c>
      <c r="L48" s="12">
        <f t="shared" si="51"/>
        <v>55500</v>
      </c>
      <c r="M48" s="12">
        <f t="shared" si="51"/>
        <v>0</v>
      </c>
      <c r="N48" s="12">
        <f t="shared" si="51"/>
        <v>0</v>
      </c>
      <c r="O48" s="12">
        <f t="shared" si="51"/>
        <v>0</v>
      </c>
      <c r="P48" s="12">
        <f t="shared" si="51"/>
        <v>0</v>
      </c>
      <c r="Q48" s="12">
        <f t="shared" si="51"/>
        <v>0</v>
      </c>
      <c r="R48" s="12">
        <f t="shared" si="51"/>
        <v>55500</v>
      </c>
      <c r="S48" s="12">
        <f t="shared" si="51"/>
        <v>0</v>
      </c>
      <c r="T48" s="12">
        <f t="shared" si="51"/>
        <v>55500</v>
      </c>
      <c r="U48" s="12">
        <f t="shared" si="51"/>
        <v>0</v>
      </c>
      <c r="V48" s="12">
        <f t="shared" si="51"/>
        <v>0</v>
      </c>
      <c r="W48" s="12">
        <f t="shared" si="51"/>
        <v>0</v>
      </c>
      <c r="X48" s="12">
        <f t="shared" si="51"/>
        <v>0</v>
      </c>
      <c r="Y48" s="12">
        <f t="shared" si="51"/>
        <v>0</v>
      </c>
      <c r="Z48" s="12">
        <f t="shared" si="51"/>
        <v>55500</v>
      </c>
      <c r="AA48" s="12">
        <f t="shared" si="51"/>
        <v>0</v>
      </c>
      <c r="AB48" s="12">
        <f t="shared" si="51"/>
        <v>55500</v>
      </c>
      <c r="AC48" s="12">
        <f t="shared" si="51"/>
        <v>0</v>
      </c>
      <c r="AD48" s="12">
        <f t="shared" si="51"/>
        <v>0</v>
      </c>
      <c r="AE48" s="12">
        <f t="shared" si="51"/>
        <v>0</v>
      </c>
      <c r="AF48" s="12">
        <f t="shared" si="51"/>
        <v>0</v>
      </c>
      <c r="AG48" s="12">
        <f t="shared" si="51"/>
        <v>0</v>
      </c>
      <c r="AH48" s="12">
        <f t="shared" si="51"/>
        <v>55500</v>
      </c>
      <c r="AI48" s="12">
        <f t="shared" si="51"/>
        <v>0</v>
      </c>
      <c r="AJ48" s="12">
        <f t="shared" si="51"/>
        <v>55500</v>
      </c>
      <c r="AK48" s="12">
        <f t="shared" si="51"/>
        <v>0</v>
      </c>
      <c r="AL48" s="12">
        <f t="shared" si="51"/>
        <v>0</v>
      </c>
      <c r="AM48" s="12">
        <f t="shared" si="51"/>
        <v>0</v>
      </c>
      <c r="AN48" s="12">
        <f t="shared" si="51"/>
        <v>0</v>
      </c>
      <c r="AO48" s="12">
        <f t="shared" si="51"/>
        <v>0</v>
      </c>
      <c r="AP48" s="12">
        <f t="shared" si="51"/>
        <v>55500</v>
      </c>
      <c r="AQ48" s="12">
        <f t="shared" si="51"/>
        <v>0</v>
      </c>
      <c r="AR48" s="12">
        <f t="shared" si="51"/>
        <v>55500</v>
      </c>
      <c r="AS48" s="12">
        <f t="shared" si="51"/>
        <v>0</v>
      </c>
      <c r="AT48" s="12">
        <f t="shared" si="51"/>
        <v>-33500</v>
      </c>
      <c r="AU48" s="12">
        <f t="shared" si="51"/>
        <v>0</v>
      </c>
      <c r="AV48" s="12">
        <f t="shared" si="51"/>
        <v>-33500</v>
      </c>
      <c r="AW48" s="12">
        <f t="shared" si="51"/>
        <v>0</v>
      </c>
      <c r="AX48" s="12">
        <f t="shared" si="51"/>
        <v>22000</v>
      </c>
      <c r="AY48" s="12">
        <f t="shared" si="51"/>
        <v>0</v>
      </c>
      <c r="AZ48" s="12">
        <f t="shared" si="51"/>
        <v>22000</v>
      </c>
      <c r="BA48" s="12">
        <f t="shared" si="51"/>
        <v>0</v>
      </c>
      <c r="BB48" s="12">
        <v>0</v>
      </c>
      <c r="BC48" s="12">
        <v>0</v>
      </c>
    </row>
    <row r="49" spans="1:55" ht="51" customHeight="1" x14ac:dyDescent="0.25">
      <c r="A49" s="6" t="s">
        <v>27</v>
      </c>
      <c r="B49" s="9">
        <v>51</v>
      </c>
      <c r="C49" s="9">
        <v>0</v>
      </c>
      <c r="D49" s="11" t="s">
        <v>151</v>
      </c>
      <c r="E49" s="9">
        <v>851</v>
      </c>
      <c r="F49" s="11" t="s">
        <v>16</v>
      </c>
      <c r="G49" s="10" t="s">
        <v>44</v>
      </c>
      <c r="H49" s="10" t="s">
        <v>292</v>
      </c>
      <c r="I49" s="11" t="s">
        <v>28</v>
      </c>
      <c r="J49" s="12">
        <f t="shared" ref="J49:BA49" si="52">J50</f>
        <v>55500</v>
      </c>
      <c r="K49" s="12">
        <f t="shared" si="52"/>
        <v>0</v>
      </c>
      <c r="L49" s="12">
        <f t="shared" si="52"/>
        <v>55500</v>
      </c>
      <c r="M49" s="12">
        <f t="shared" si="52"/>
        <v>0</v>
      </c>
      <c r="N49" s="12">
        <f t="shared" si="52"/>
        <v>0</v>
      </c>
      <c r="O49" s="12">
        <f t="shared" si="52"/>
        <v>0</v>
      </c>
      <c r="P49" s="12">
        <f t="shared" si="52"/>
        <v>0</v>
      </c>
      <c r="Q49" s="12">
        <f t="shared" si="52"/>
        <v>0</v>
      </c>
      <c r="R49" s="12">
        <f t="shared" si="52"/>
        <v>55500</v>
      </c>
      <c r="S49" s="12">
        <f t="shared" si="52"/>
        <v>0</v>
      </c>
      <c r="T49" s="12">
        <f t="shared" si="52"/>
        <v>55500</v>
      </c>
      <c r="U49" s="12">
        <f t="shared" si="52"/>
        <v>0</v>
      </c>
      <c r="V49" s="12">
        <f t="shared" si="52"/>
        <v>0</v>
      </c>
      <c r="W49" s="12">
        <f t="shared" si="52"/>
        <v>0</v>
      </c>
      <c r="X49" s="12">
        <f t="shared" si="52"/>
        <v>0</v>
      </c>
      <c r="Y49" s="12">
        <f t="shared" si="52"/>
        <v>0</v>
      </c>
      <c r="Z49" s="12">
        <f t="shared" si="52"/>
        <v>55500</v>
      </c>
      <c r="AA49" s="12">
        <f t="shared" si="52"/>
        <v>0</v>
      </c>
      <c r="AB49" s="12">
        <f t="shared" si="52"/>
        <v>55500</v>
      </c>
      <c r="AC49" s="12">
        <f t="shared" si="52"/>
        <v>0</v>
      </c>
      <c r="AD49" s="12">
        <f t="shared" si="52"/>
        <v>0</v>
      </c>
      <c r="AE49" s="12">
        <f t="shared" si="52"/>
        <v>0</v>
      </c>
      <c r="AF49" s="12">
        <f t="shared" si="52"/>
        <v>0</v>
      </c>
      <c r="AG49" s="12">
        <f t="shared" si="52"/>
        <v>0</v>
      </c>
      <c r="AH49" s="12">
        <f t="shared" si="52"/>
        <v>55500</v>
      </c>
      <c r="AI49" s="12">
        <f t="shared" si="52"/>
        <v>0</v>
      </c>
      <c r="AJ49" s="12">
        <f t="shared" si="52"/>
        <v>55500</v>
      </c>
      <c r="AK49" s="12">
        <f t="shared" si="52"/>
        <v>0</v>
      </c>
      <c r="AL49" s="12">
        <f t="shared" si="52"/>
        <v>0</v>
      </c>
      <c r="AM49" s="12">
        <f t="shared" si="52"/>
        <v>0</v>
      </c>
      <c r="AN49" s="12">
        <f t="shared" si="52"/>
        <v>0</v>
      </c>
      <c r="AO49" s="12">
        <f t="shared" si="52"/>
        <v>0</v>
      </c>
      <c r="AP49" s="12">
        <f t="shared" si="52"/>
        <v>55500</v>
      </c>
      <c r="AQ49" s="12">
        <f t="shared" si="52"/>
        <v>0</v>
      </c>
      <c r="AR49" s="12">
        <f t="shared" si="52"/>
        <v>55500</v>
      </c>
      <c r="AS49" s="12">
        <f t="shared" si="52"/>
        <v>0</v>
      </c>
      <c r="AT49" s="12">
        <f t="shared" si="52"/>
        <v>-33500</v>
      </c>
      <c r="AU49" s="12">
        <f t="shared" si="52"/>
        <v>0</v>
      </c>
      <c r="AV49" s="12">
        <f t="shared" si="52"/>
        <v>-33500</v>
      </c>
      <c r="AW49" s="12">
        <f t="shared" si="52"/>
        <v>0</v>
      </c>
      <c r="AX49" s="12">
        <f t="shared" si="52"/>
        <v>22000</v>
      </c>
      <c r="AY49" s="12">
        <f t="shared" si="52"/>
        <v>0</v>
      </c>
      <c r="AZ49" s="12">
        <f t="shared" si="52"/>
        <v>22000</v>
      </c>
      <c r="BA49" s="12">
        <f t="shared" si="52"/>
        <v>0</v>
      </c>
      <c r="BB49" s="12">
        <v>0</v>
      </c>
      <c r="BC49" s="12">
        <v>0</v>
      </c>
    </row>
    <row r="50" spans="1:55" ht="63" x14ac:dyDescent="0.25">
      <c r="A50" s="6" t="s">
        <v>14</v>
      </c>
      <c r="B50" s="9">
        <v>51</v>
      </c>
      <c r="C50" s="9">
        <v>0</v>
      </c>
      <c r="D50" s="11" t="s">
        <v>151</v>
      </c>
      <c r="E50" s="9">
        <v>851</v>
      </c>
      <c r="F50" s="11" t="s">
        <v>16</v>
      </c>
      <c r="G50" s="10" t="s">
        <v>44</v>
      </c>
      <c r="H50" s="10" t="s">
        <v>292</v>
      </c>
      <c r="I50" s="11" t="s">
        <v>29</v>
      </c>
      <c r="J50" s="12">
        <f>'6.ВС'!J54</f>
        <v>55500</v>
      </c>
      <c r="K50" s="12">
        <f>'6.ВС'!K54</f>
        <v>0</v>
      </c>
      <c r="L50" s="12">
        <f>'6.ВС'!L54</f>
        <v>55500</v>
      </c>
      <c r="M50" s="12">
        <f>'6.ВС'!M54</f>
        <v>0</v>
      </c>
      <c r="N50" s="12">
        <f>'6.ВС'!N54</f>
        <v>0</v>
      </c>
      <c r="O50" s="12">
        <f>'6.ВС'!O54</f>
        <v>0</v>
      </c>
      <c r="P50" s="12">
        <f>'6.ВС'!P54</f>
        <v>0</v>
      </c>
      <c r="Q50" s="12">
        <f>'6.ВС'!Q54</f>
        <v>0</v>
      </c>
      <c r="R50" s="12">
        <f>'6.ВС'!R54</f>
        <v>55500</v>
      </c>
      <c r="S50" s="12">
        <f>'6.ВС'!S54</f>
        <v>0</v>
      </c>
      <c r="T50" s="12">
        <f>'6.ВС'!T54</f>
        <v>55500</v>
      </c>
      <c r="U50" s="12">
        <f>'6.ВС'!U54</f>
        <v>0</v>
      </c>
      <c r="V50" s="12">
        <f>'6.ВС'!V54</f>
        <v>0</v>
      </c>
      <c r="W50" s="12">
        <f>'6.ВС'!W54</f>
        <v>0</v>
      </c>
      <c r="X50" s="12">
        <f>'6.ВС'!X54</f>
        <v>0</v>
      </c>
      <c r="Y50" s="12">
        <f>'6.ВС'!Y54</f>
        <v>0</v>
      </c>
      <c r="Z50" s="12">
        <f>'6.ВС'!Z54</f>
        <v>55500</v>
      </c>
      <c r="AA50" s="12">
        <f>'6.ВС'!AA54</f>
        <v>0</v>
      </c>
      <c r="AB50" s="12">
        <f>'6.ВС'!AB54</f>
        <v>55500</v>
      </c>
      <c r="AC50" s="12">
        <f>'6.ВС'!AC54</f>
        <v>0</v>
      </c>
      <c r="AD50" s="12">
        <f>'6.ВС'!AD54</f>
        <v>0</v>
      </c>
      <c r="AE50" s="12">
        <f>'6.ВС'!AE54</f>
        <v>0</v>
      </c>
      <c r="AF50" s="12">
        <f>'6.ВС'!AF54</f>
        <v>0</v>
      </c>
      <c r="AG50" s="12">
        <f>'6.ВС'!AG54</f>
        <v>0</v>
      </c>
      <c r="AH50" s="12">
        <f>'6.ВС'!AH54</f>
        <v>55500</v>
      </c>
      <c r="AI50" s="12">
        <f>'6.ВС'!AI54</f>
        <v>0</v>
      </c>
      <c r="AJ50" s="12">
        <f>'6.ВС'!AJ54</f>
        <v>55500</v>
      </c>
      <c r="AK50" s="12">
        <f>'6.ВС'!AK54</f>
        <v>0</v>
      </c>
      <c r="AL50" s="12">
        <f>'6.ВС'!AL54</f>
        <v>0</v>
      </c>
      <c r="AM50" s="12">
        <f>'6.ВС'!AM54</f>
        <v>0</v>
      </c>
      <c r="AN50" s="12">
        <f>'6.ВС'!AN54</f>
        <v>0</v>
      </c>
      <c r="AO50" s="12">
        <f>'6.ВС'!AO54</f>
        <v>0</v>
      </c>
      <c r="AP50" s="12">
        <f>'6.ВС'!AP54</f>
        <v>55500</v>
      </c>
      <c r="AQ50" s="12">
        <f>'6.ВС'!AQ54</f>
        <v>0</v>
      </c>
      <c r="AR50" s="12">
        <f>'6.ВС'!AR54</f>
        <v>55500</v>
      </c>
      <c r="AS50" s="12">
        <f>'6.ВС'!AS54</f>
        <v>0</v>
      </c>
      <c r="AT50" s="12">
        <f>'6.ВС'!AT54</f>
        <v>-33500</v>
      </c>
      <c r="AU50" s="12">
        <f>'6.ВС'!AU54</f>
        <v>0</v>
      </c>
      <c r="AV50" s="12">
        <f>'6.ВС'!AV54</f>
        <v>-33500</v>
      </c>
      <c r="AW50" s="12">
        <f>'6.ВС'!AW54</f>
        <v>0</v>
      </c>
      <c r="AX50" s="12">
        <f>'6.ВС'!AX54</f>
        <v>22000</v>
      </c>
      <c r="AY50" s="12">
        <f>'6.ВС'!AY54</f>
        <v>0</v>
      </c>
      <c r="AZ50" s="12">
        <f>'6.ВС'!AZ54</f>
        <v>22000</v>
      </c>
      <c r="BA50" s="12">
        <f>'6.ВС'!BA54</f>
        <v>0</v>
      </c>
      <c r="BB50" s="12">
        <v>0</v>
      </c>
      <c r="BC50" s="12">
        <v>0</v>
      </c>
    </row>
    <row r="51" spans="1:55" ht="63" hidden="1" x14ac:dyDescent="0.25">
      <c r="A51" s="6" t="s">
        <v>382</v>
      </c>
      <c r="B51" s="9">
        <v>51</v>
      </c>
      <c r="C51" s="9">
        <v>0</v>
      </c>
      <c r="D51" s="11" t="s">
        <v>151</v>
      </c>
      <c r="E51" s="9">
        <v>851</v>
      </c>
      <c r="F51" s="11"/>
      <c r="G51" s="10"/>
      <c r="H51" s="10" t="s">
        <v>384</v>
      </c>
      <c r="I51" s="11"/>
      <c r="J51" s="12">
        <f>J52</f>
        <v>0</v>
      </c>
      <c r="K51" s="12">
        <f t="shared" ref="K51:BA52" si="53">K52</f>
        <v>0</v>
      </c>
      <c r="L51" s="12">
        <f t="shared" si="53"/>
        <v>0</v>
      </c>
      <c r="M51" s="12">
        <f t="shared" si="53"/>
        <v>0</v>
      </c>
      <c r="N51" s="12">
        <f t="shared" si="53"/>
        <v>300000</v>
      </c>
      <c r="O51" s="12">
        <f t="shared" si="53"/>
        <v>0</v>
      </c>
      <c r="P51" s="12">
        <f t="shared" si="53"/>
        <v>300000</v>
      </c>
      <c r="Q51" s="12">
        <f t="shared" si="53"/>
        <v>0</v>
      </c>
      <c r="R51" s="12">
        <f t="shared" si="53"/>
        <v>300000</v>
      </c>
      <c r="S51" s="12">
        <f t="shared" si="53"/>
        <v>0</v>
      </c>
      <c r="T51" s="12">
        <f t="shared" si="53"/>
        <v>300000</v>
      </c>
      <c r="U51" s="12">
        <f t="shared" si="53"/>
        <v>0</v>
      </c>
      <c r="V51" s="12">
        <f t="shared" si="53"/>
        <v>0</v>
      </c>
      <c r="W51" s="12">
        <f t="shared" si="53"/>
        <v>0</v>
      </c>
      <c r="X51" s="12">
        <f t="shared" si="53"/>
        <v>0</v>
      </c>
      <c r="Y51" s="12">
        <f t="shared" si="53"/>
        <v>0</v>
      </c>
      <c r="Z51" s="12">
        <f t="shared" si="53"/>
        <v>300000</v>
      </c>
      <c r="AA51" s="12">
        <f t="shared" si="53"/>
        <v>0</v>
      </c>
      <c r="AB51" s="12">
        <f t="shared" si="53"/>
        <v>300000</v>
      </c>
      <c r="AC51" s="12">
        <f t="shared" si="53"/>
        <v>0</v>
      </c>
      <c r="AD51" s="12">
        <f t="shared" si="53"/>
        <v>0</v>
      </c>
      <c r="AE51" s="12">
        <f t="shared" si="53"/>
        <v>0</v>
      </c>
      <c r="AF51" s="12">
        <f t="shared" si="53"/>
        <v>0</v>
      </c>
      <c r="AG51" s="12">
        <f t="shared" si="53"/>
        <v>0</v>
      </c>
      <c r="AH51" s="12">
        <f t="shared" si="53"/>
        <v>300000</v>
      </c>
      <c r="AI51" s="12">
        <f t="shared" si="53"/>
        <v>0</v>
      </c>
      <c r="AJ51" s="12">
        <f t="shared" si="53"/>
        <v>300000</v>
      </c>
      <c r="AK51" s="12">
        <f t="shared" si="53"/>
        <v>0</v>
      </c>
      <c r="AL51" s="12">
        <f t="shared" si="53"/>
        <v>0</v>
      </c>
      <c r="AM51" s="12">
        <f t="shared" si="53"/>
        <v>0</v>
      </c>
      <c r="AN51" s="12">
        <f t="shared" si="53"/>
        <v>0</v>
      </c>
      <c r="AO51" s="12">
        <f t="shared" si="53"/>
        <v>0</v>
      </c>
      <c r="AP51" s="12">
        <f t="shared" si="53"/>
        <v>300000</v>
      </c>
      <c r="AQ51" s="12">
        <f t="shared" si="53"/>
        <v>0</v>
      </c>
      <c r="AR51" s="12">
        <f t="shared" si="53"/>
        <v>300000</v>
      </c>
      <c r="AS51" s="12">
        <f t="shared" si="53"/>
        <v>0</v>
      </c>
      <c r="AT51" s="12">
        <f t="shared" si="53"/>
        <v>0</v>
      </c>
      <c r="AU51" s="12">
        <f t="shared" si="53"/>
        <v>0</v>
      </c>
      <c r="AV51" s="12">
        <f t="shared" si="53"/>
        <v>0</v>
      </c>
      <c r="AW51" s="12">
        <f t="shared" si="53"/>
        <v>0</v>
      </c>
      <c r="AX51" s="12">
        <f t="shared" si="53"/>
        <v>300000</v>
      </c>
      <c r="AY51" s="12">
        <f t="shared" si="53"/>
        <v>0</v>
      </c>
      <c r="AZ51" s="12">
        <f t="shared" si="53"/>
        <v>300000</v>
      </c>
      <c r="BA51" s="12">
        <f t="shared" si="53"/>
        <v>0</v>
      </c>
      <c r="BB51" s="12">
        <v>0</v>
      </c>
      <c r="BC51" s="12">
        <v>0</v>
      </c>
    </row>
    <row r="52" spans="1:55" ht="63" hidden="1" x14ac:dyDescent="0.25">
      <c r="A52" s="6" t="s">
        <v>27</v>
      </c>
      <c r="B52" s="9">
        <v>51</v>
      </c>
      <c r="C52" s="9">
        <v>0</v>
      </c>
      <c r="D52" s="11" t="s">
        <v>151</v>
      </c>
      <c r="E52" s="9">
        <v>851</v>
      </c>
      <c r="F52" s="11"/>
      <c r="G52" s="10"/>
      <c r="H52" s="10" t="s">
        <v>384</v>
      </c>
      <c r="I52" s="11" t="s">
        <v>28</v>
      </c>
      <c r="J52" s="12">
        <f>J53</f>
        <v>0</v>
      </c>
      <c r="K52" s="12">
        <f t="shared" si="53"/>
        <v>0</v>
      </c>
      <c r="L52" s="12">
        <f t="shared" si="53"/>
        <v>0</v>
      </c>
      <c r="M52" s="12">
        <f t="shared" si="53"/>
        <v>0</v>
      </c>
      <c r="N52" s="12">
        <f t="shared" si="53"/>
        <v>300000</v>
      </c>
      <c r="O52" s="12">
        <f t="shared" si="53"/>
        <v>0</v>
      </c>
      <c r="P52" s="12">
        <f t="shared" si="53"/>
        <v>300000</v>
      </c>
      <c r="Q52" s="12">
        <f t="shared" si="53"/>
        <v>0</v>
      </c>
      <c r="R52" s="12">
        <f t="shared" si="53"/>
        <v>300000</v>
      </c>
      <c r="S52" s="12">
        <f t="shared" si="53"/>
        <v>0</v>
      </c>
      <c r="T52" s="12">
        <f t="shared" si="53"/>
        <v>300000</v>
      </c>
      <c r="U52" s="12">
        <f t="shared" si="53"/>
        <v>0</v>
      </c>
      <c r="V52" s="12">
        <f t="shared" si="53"/>
        <v>0</v>
      </c>
      <c r="W52" s="12">
        <f t="shared" si="53"/>
        <v>0</v>
      </c>
      <c r="X52" s="12">
        <f t="shared" si="53"/>
        <v>0</v>
      </c>
      <c r="Y52" s="12">
        <f t="shared" si="53"/>
        <v>0</v>
      </c>
      <c r="Z52" s="12">
        <f t="shared" si="53"/>
        <v>300000</v>
      </c>
      <c r="AA52" s="12">
        <f t="shared" si="53"/>
        <v>0</v>
      </c>
      <c r="AB52" s="12">
        <f t="shared" si="53"/>
        <v>300000</v>
      </c>
      <c r="AC52" s="12">
        <f t="shared" si="53"/>
        <v>0</v>
      </c>
      <c r="AD52" s="12">
        <f t="shared" si="53"/>
        <v>0</v>
      </c>
      <c r="AE52" s="12">
        <f t="shared" si="53"/>
        <v>0</v>
      </c>
      <c r="AF52" s="12">
        <f t="shared" si="53"/>
        <v>0</v>
      </c>
      <c r="AG52" s="12">
        <f t="shared" si="53"/>
        <v>0</v>
      </c>
      <c r="AH52" s="12">
        <f t="shared" si="53"/>
        <v>300000</v>
      </c>
      <c r="AI52" s="12">
        <f t="shared" si="53"/>
        <v>0</v>
      </c>
      <c r="AJ52" s="12">
        <f t="shared" si="53"/>
        <v>300000</v>
      </c>
      <c r="AK52" s="12">
        <f t="shared" si="53"/>
        <v>0</v>
      </c>
      <c r="AL52" s="12">
        <f t="shared" si="53"/>
        <v>0</v>
      </c>
      <c r="AM52" s="12">
        <f t="shared" si="53"/>
        <v>0</v>
      </c>
      <c r="AN52" s="12">
        <f t="shared" si="53"/>
        <v>0</v>
      </c>
      <c r="AO52" s="12">
        <f t="shared" si="53"/>
        <v>0</v>
      </c>
      <c r="AP52" s="12">
        <f t="shared" si="53"/>
        <v>300000</v>
      </c>
      <c r="AQ52" s="12">
        <f t="shared" si="53"/>
        <v>0</v>
      </c>
      <c r="AR52" s="12">
        <f t="shared" si="53"/>
        <v>300000</v>
      </c>
      <c r="AS52" s="12">
        <f t="shared" si="53"/>
        <v>0</v>
      </c>
      <c r="AT52" s="12">
        <f t="shared" si="53"/>
        <v>0</v>
      </c>
      <c r="AU52" s="12">
        <f t="shared" si="53"/>
        <v>0</v>
      </c>
      <c r="AV52" s="12">
        <f t="shared" si="53"/>
        <v>0</v>
      </c>
      <c r="AW52" s="12">
        <f t="shared" si="53"/>
        <v>0</v>
      </c>
      <c r="AX52" s="12">
        <f t="shared" si="53"/>
        <v>300000</v>
      </c>
      <c r="AY52" s="12">
        <f t="shared" si="53"/>
        <v>0</v>
      </c>
      <c r="AZ52" s="12">
        <f t="shared" si="53"/>
        <v>300000</v>
      </c>
      <c r="BA52" s="12">
        <f t="shared" si="53"/>
        <v>0</v>
      </c>
      <c r="BB52" s="12">
        <v>0</v>
      </c>
      <c r="BC52" s="12">
        <v>0</v>
      </c>
    </row>
    <row r="53" spans="1:55" ht="63" hidden="1" x14ac:dyDescent="0.25">
      <c r="A53" s="6" t="s">
        <v>14</v>
      </c>
      <c r="B53" s="9">
        <v>51</v>
      </c>
      <c r="C53" s="9">
        <v>0</v>
      </c>
      <c r="D53" s="11" t="s">
        <v>151</v>
      </c>
      <c r="E53" s="9">
        <v>851</v>
      </c>
      <c r="F53" s="11"/>
      <c r="G53" s="10"/>
      <c r="H53" s="10" t="s">
        <v>384</v>
      </c>
      <c r="I53" s="11" t="s">
        <v>29</v>
      </c>
      <c r="J53" s="12">
        <f>'6.ВС'!J115+'6.ВС'!J57</f>
        <v>0</v>
      </c>
      <c r="K53" s="12">
        <f>'6.ВС'!K115+'6.ВС'!K57</f>
        <v>0</v>
      </c>
      <c r="L53" s="12">
        <f>'6.ВС'!L115+'6.ВС'!L57</f>
        <v>0</v>
      </c>
      <c r="M53" s="12">
        <f>'6.ВС'!M115+'6.ВС'!M57</f>
        <v>0</v>
      </c>
      <c r="N53" s="12">
        <f>'6.ВС'!N115+'6.ВС'!N57</f>
        <v>300000</v>
      </c>
      <c r="O53" s="12">
        <f>'6.ВС'!O115+'6.ВС'!O57</f>
        <v>0</v>
      </c>
      <c r="P53" s="12">
        <f>'6.ВС'!P115+'6.ВС'!P57</f>
        <v>300000</v>
      </c>
      <c r="Q53" s="12">
        <f>'6.ВС'!Q115+'6.ВС'!Q57</f>
        <v>0</v>
      </c>
      <c r="R53" s="12">
        <f>'6.ВС'!R115+'6.ВС'!R57</f>
        <v>300000</v>
      </c>
      <c r="S53" s="12">
        <f>'6.ВС'!S115+'6.ВС'!S57</f>
        <v>0</v>
      </c>
      <c r="T53" s="12">
        <f>'6.ВС'!T115+'6.ВС'!T57</f>
        <v>300000</v>
      </c>
      <c r="U53" s="12">
        <f>'6.ВС'!U115+'6.ВС'!U57</f>
        <v>0</v>
      </c>
      <c r="V53" s="12">
        <f>'6.ВС'!V115+'6.ВС'!V57</f>
        <v>0</v>
      </c>
      <c r="W53" s="12">
        <f>'6.ВС'!W115+'6.ВС'!W57</f>
        <v>0</v>
      </c>
      <c r="X53" s="12">
        <f>'6.ВС'!X115+'6.ВС'!X57</f>
        <v>0</v>
      </c>
      <c r="Y53" s="12">
        <f>'6.ВС'!Y115+'6.ВС'!Y57</f>
        <v>0</v>
      </c>
      <c r="Z53" s="12">
        <f>'6.ВС'!Z115+'6.ВС'!Z57</f>
        <v>300000</v>
      </c>
      <c r="AA53" s="12">
        <f>'6.ВС'!AA115+'6.ВС'!AA57</f>
        <v>0</v>
      </c>
      <c r="AB53" s="12">
        <f>'6.ВС'!AB115+'6.ВС'!AB57</f>
        <v>300000</v>
      </c>
      <c r="AC53" s="12">
        <f>'6.ВС'!AC115+'6.ВС'!AC57</f>
        <v>0</v>
      </c>
      <c r="AD53" s="12">
        <f>'6.ВС'!AD115+'6.ВС'!AD57</f>
        <v>0</v>
      </c>
      <c r="AE53" s="12">
        <f>'6.ВС'!AE115+'6.ВС'!AE57</f>
        <v>0</v>
      </c>
      <c r="AF53" s="12">
        <f>'6.ВС'!AF115+'6.ВС'!AF57</f>
        <v>0</v>
      </c>
      <c r="AG53" s="12">
        <f>'6.ВС'!AG115+'6.ВС'!AG57</f>
        <v>0</v>
      </c>
      <c r="AH53" s="12">
        <f>'6.ВС'!AH115+'6.ВС'!AH57</f>
        <v>300000</v>
      </c>
      <c r="AI53" s="12">
        <f>'6.ВС'!AI115+'6.ВС'!AI57</f>
        <v>0</v>
      </c>
      <c r="AJ53" s="12">
        <f>'6.ВС'!AJ115+'6.ВС'!AJ57</f>
        <v>300000</v>
      </c>
      <c r="AK53" s="12">
        <f>'6.ВС'!AK115+'6.ВС'!AK57</f>
        <v>0</v>
      </c>
      <c r="AL53" s="12">
        <f>'6.ВС'!AL115+'6.ВС'!AL57</f>
        <v>0</v>
      </c>
      <c r="AM53" s="12">
        <f>'6.ВС'!AM115+'6.ВС'!AM57</f>
        <v>0</v>
      </c>
      <c r="AN53" s="12">
        <f>'6.ВС'!AN115+'6.ВС'!AN57</f>
        <v>0</v>
      </c>
      <c r="AO53" s="12">
        <f>'6.ВС'!AO115+'6.ВС'!AO57</f>
        <v>0</v>
      </c>
      <c r="AP53" s="12">
        <f>'6.ВС'!AP115+'6.ВС'!AP57</f>
        <v>300000</v>
      </c>
      <c r="AQ53" s="12">
        <f>'6.ВС'!AQ115+'6.ВС'!AQ57</f>
        <v>0</v>
      </c>
      <c r="AR53" s="12">
        <f>'6.ВС'!AR115+'6.ВС'!AR57</f>
        <v>300000</v>
      </c>
      <c r="AS53" s="12">
        <f>'6.ВС'!AS115+'6.ВС'!AS57</f>
        <v>0</v>
      </c>
      <c r="AT53" s="12">
        <f>'6.ВС'!AT115+'6.ВС'!AT57</f>
        <v>0</v>
      </c>
      <c r="AU53" s="12">
        <f>'6.ВС'!AU115+'6.ВС'!AU57</f>
        <v>0</v>
      </c>
      <c r="AV53" s="12">
        <f>'6.ВС'!AV115+'6.ВС'!AV57</f>
        <v>0</v>
      </c>
      <c r="AW53" s="12">
        <f>'6.ВС'!AW115+'6.ВС'!AW57</f>
        <v>0</v>
      </c>
      <c r="AX53" s="12">
        <f>'6.ВС'!AX115+'6.ВС'!AX57</f>
        <v>300000</v>
      </c>
      <c r="AY53" s="12">
        <f>'6.ВС'!AY115+'6.ВС'!AY57</f>
        <v>0</v>
      </c>
      <c r="AZ53" s="12">
        <f>'6.ВС'!AZ115+'6.ВС'!AZ57</f>
        <v>300000</v>
      </c>
      <c r="BA53" s="12">
        <f>'6.ВС'!BA115+'6.ВС'!BA57</f>
        <v>0</v>
      </c>
      <c r="BB53" s="12">
        <v>0</v>
      </c>
      <c r="BC53" s="12">
        <v>0</v>
      </c>
    </row>
    <row r="54" spans="1:55" ht="126" hidden="1" x14ac:dyDescent="0.25">
      <c r="A54" s="4" t="s">
        <v>34</v>
      </c>
      <c r="B54" s="9">
        <v>51</v>
      </c>
      <c r="C54" s="9">
        <v>0</v>
      </c>
      <c r="D54" s="11" t="s">
        <v>151</v>
      </c>
      <c r="E54" s="9">
        <v>851</v>
      </c>
      <c r="F54" s="11" t="s">
        <v>16</v>
      </c>
      <c r="G54" s="11" t="s">
        <v>18</v>
      </c>
      <c r="H54" s="11" t="s">
        <v>287</v>
      </c>
      <c r="I54" s="11"/>
      <c r="J54" s="12">
        <f t="shared" ref="J54:BA55" si="54">J55</f>
        <v>2500</v>
      </c>
      <c r="K54" s="12">
        <f t="shared" si="54"/>
        <v>0</v>
      </c>
      <c r="L54" s="12">
        <f t="shared" si="54"/>
        <v>0</v>
      </c>
      <c r="M54" s="12">
        <f t="shared" si="54"/>
        <v>2500</v>
      </c>
      <c r="N54" s="12">
        <f t="shared" si="54"/>
        <v>0</v>
      </c>
      <c r="O54" s="12">
        <f t="shared" si="54"/>
        <v>0</v>
      </c>
      <c r="P54" s="12">
        <f t="shared" si="54"/>
        <v>0</v>
      </c>
      <c r="Q54" s="12">
        <f t="shared" si="54"/>
        <v>0</v>
      </c>
      <c r="R54" s="12">
        <f t="shared" si="54"/>
        <v>2500</v>
      </c>
      <c r="S54" s="12">
        <f t="shared" si="54"/>
        <v>0</v>
      </c>
      <c r="T54" s="12">
        <f t="shared" si="54"/>
        <v>0</v>
      </c>
      <c r="U54" s="12">
        <f t="shared" si="54"/>
        <v>2500</v>
      </c>
      <c r="V54" s="12">
        <f t="shared" si="54"/>
        <v>0</v>
      </c>
      <c r="W54" s="12">
        <f t="shared" si="54"/>
        <v>0</v>
      </c>
      <c r="X54" s="12">
        <f t="shared" si="54"/>
        <v>0</v>
      </c>
      <c r="Y54" s="12">
        <f t="shared" si="54"/>
        <v>0</v>
      </c>
      <c r="Z54" s="12">
        <f t="shared" si="54"/>
        <v>2500</v>
      </c>
      <c r="AA54" s="12">
        <f t="shared" si="54"/>
        <v>0</v>
      </c>
      <c r="AB54" s="12">
        <f t="shared" si="54"/>
        <v>0</v>
      </c>
      <c r="AC54" s="12">
        <f t="shared" si="54"/>
        <v>2500</v>
      </c>
      <c r="AD54" s="12">
        <f t="shared" si="54"/>
        <v>0</v>
      </c>
      <c r="AE54" s="12">
        <f t="shared" si="54"/>
        <v>0</v>
      </c>
      <c r="AF54" s="12">
        <f t="shared" si="54"/>
        <v>0</v>
      </c>
      <c r="AG54" s="12">
        <f t="shared" si="54"/>
        <v>0</v>
      </c>
      <c r="AH54" s="12">
        <f t="shared" si="54"/>
        <v>2500</v>
      </c>
      <c r="AI54" s="12">
        <f t="shared" si="54"/>
        <v>0</v>
      </c>
      <c r="AJ54" s="12">
        <f t="shared" si="54"/>
        <v>0</v>
      </c>
      <c r="AK54" s="12">
        <f t="shared" si="54"/>
        <v>2500</v>
      </c>
      <c r="AL54" s="12">
        <f t="shared" si="54"/>
        <v>0</v>
      </c>
      <c r="AM54" s="12">
        <f t="shared" si="54"/>
        <v>0</v>
      </c>
      <c r="AN54" s="12">
        <f t="shared" si="54"/>
        <v>0</v>
      </c>
      <c r="AO54" s="12">
        <f t="shared" si="54"/>
        <v>0</v>
      </c>
      <c r="AP54" s="12">
        <f t="shared" si="54"/>
        <v>2500</v>
      </c>
      <c r="AQ54" s="12">
        <f t="shared" si="54"/>
        <v>0</v>
      </c>
      <c r="AR54" s="12">
        <f t="shared" si="54"/>
        <v>0</v>
      </c>
      <c r="AS54" s="12">
        <f t="shared" si="54"/>
        <v>2500</v>
      </c>
      <c r="AT54" s="12">
        <f t="shared" si="54"/>
        <v>0</v>
      </c>
      <c r="AU54" s="12">
        <f t="shared" si="54"/>
        <v>0</v>
      </c>
      <c r="AV54" s="12">
        <f t="shared" si="54"/>
        <v>0</v>
      </c>
      <c r="AW54" s="12">
        <f t="shared" si="54"/>
        <v>0</v>
      </c>
      <c r="AX54" s="12">
        <f t="shared" si="54"/>
        <v>2500</v>
      </c>
      <c r="AY54" s="12">
        <f t="shared" si="54"/>
        <v>0</v>
      </c>
      <c r="AZ54" s="12">
        <f t="shared" si="54"/>
        <v>0</v>
      </c>
      <c r="BA54" s="12">
        <f t="shared" si="54"/>
        <v>2500</v>
      </c>
      <c r="BB54" s="12">
        <v>0</v>
      </c>
      <c r="BC54" s="12">
        <v>0</v>
      </c>
    </row>
    <row r="55" spans="1:55" ht="63" hidden="1" x14ac:dyDescent="0.25">
      <c r="A55" s="6" t="s">
        <v>27</v>
      </c>
      <c r="B55" s="9">
        <v>51</v>
      </c>
      <c r="C55" s="9">
        <v>0</v>
      </c>
      <c r="D55" s="11" t="s">
        <v>151</v>
      </c>
      <c r="E55" s="9">
        <v>851</v>
      </c>
      <c r="F55" s="11" t="s">
        <v>16</v>
      </c>
      <c r="G55" s="11" t="s">
        <v>18</v>
      </c>
      <c r="H55" s="11" t="s">
        <v>287</v>
      </c>
      <c r="I55" s="11" t="s">
        <v>28</v>
      </c>
      <c r="J55" s="12">
        <f t="shared" si="54"/>
        <v>2500</v>
      </c>
      <c r="K55" s="12">
        <f t="shared" si="54"/>
        <v>0</v>
      </c>
      <c r="L55" s="12">
        <f t="shared" si="54"/>
        <v>0</v>
      </c>
      <c r="M55" s="12">
        <f t="shared" si="54"/>
        <v>2500</v>
      </c>
      <c r="N55" s="12">
        <f t="shared" si="54"/>
        <v>0</v>
      </c>
      <c r="O55" s="12">
        <f t="shared" si="54"/>
        <v>0</v>
      </c>
      <c r="P55" s="12">
        <f t="shared" si="54"/>
        <v>0</v>
      </c>
      <c r="Q55" s="12">
        <f t="shared" si="54"/>
        <v>0</v>
      </c>
      <c r="R55" s="12">
        <f t="shared" si="54"/>
        <v>2500</v>
      </c>
      <c r="S55" s="12">
        <f t="shared" si="54"/>
        <v>0</v>
      </c>
      <c r="T55" s="12">
        <f t="shared" si="54"/>
        <v>0</v>
      </c>
      <c r="U55" s="12">
        <f t="shared" si="54"/>
        <v>2500</v>
      </c>
      <c r="V55" s="12">
        <f t="shared" si="54"/>
        <v>0</v>
      </c>
      <c r="W55" s="12">
        <f t="shared" si="54"/>
        <v>0</v>
      </c>
      <c r="X55" s="12">
        <f t="shared" si="54"/>
        <v>0</v>
      </c>
      <c r="Y55" s="12">
        <f t="shared" si="54"/>
        <v>0</v>
      </c>
      <c r="Z55" s="12">
        <f t="shared" si="54"/>
        <v>2500</v>
      </c>
      <c r="AA55" s="12">
        <f t="shared" si="54"/>
        <v>0</v>
      </c>
      <c r="AB55" s="12">
        <f t="shared" si="54"/>
        <v>0</v>
      </c>
      <c r="AC55" s="12">
        <f t="shared" si="54"/>
        <v>2500</v>
      </c>
      <c r="AD55" s="12">
        <f t="shared" si="54"/>
        <v>0</v>
      </c>
      <c r="AE55" s="12">
        <f t="shared" si="54"/>
        <v>0</v>
      </c>
      <c r="AF55" s="12">
        <f t="shared" si="54"/>
        <v>0</v>
      </c>
      <c r="AG55" s="12">
        <f t="shared" si="54"/>
        <v>0</v>
      </c>
      <c r="AH55" s="12">
        <f t="shared" si="54"/>
        <v>2500</v>
      </c>
      <c r="AI55" s="12">
        <f t="shared" si="54"/>
        <v>0</v>
      </c>
      <c r="AJ55" s="12">
        <f t="shared" si="54"/>
        <v>0</v>
      </c>
      <c r="AK55" s="12">
        <f t="shared" si="54"/>
        <v>2500</v>
      </c>
      <c r="AL55" s="12">
        <f t="shared" si="54"/>
        <v>0</v>
      </c>
      <c r="AM55" s="12">
        <f t="shared" si="54"/>
        <v>0</v>
      </c>
      <c r="AN55" s="12">
        <f t="shared" si="54"/>
        <v>0</v>
      </c>
      <c r="AO55" s="12">
        <f t="shared" si="54"/>
        <v>0</v>
      </c>
      <c r="AP55" s="12">
        <f t="shared" si="54"/>
        <v>2500</v>
      </c>
      <c r="AQ55" s="12">
        <f t="shared" si="54"/>
        <v>0</v>
      </c>
      <c r="AR55" s="12">
        <f t="shared" si="54"/>
        <v>0</v>
      </c>
      <c r="AS55" s="12">
        <f t="shared" si="54"/>
        <v>2500</v>
      </c>
      <c r="AT55" s="12">
        <f t="shared" si="54"/>
        <v>0</v>
      </c>
      <c r="AU55" s="12">
        <f t="shared" si="54"/>
        <v>0</v>
      </c>
      <c r="AV55" s="12">
        <f t="shared" si="54"/>
        <v>0</v>
      </c>
      <c r="AW55" s="12">
        <f t="shared" si="54"/>
        <v>0</v>
      </c>
      <c r="AX55" s="12">
        <f t="shared" si="54"/>
        <v>2500</v>
      </c>
      <c r="AY55" s="12">
        <f t="shared" si="54"/>
        <v>0</v>
      </c>
      <c r="AZ55" s="12">
        <f t="shared" si="54"/>
        <v>0</v>
      </c>
      <c r="BA55" s="12">
        <f t="shared" si="54"/>
        <v>2500</v>
      </c>
      <c r="BB55" s="12">
        <v>0</v>
      </c>
      <c r="BC55" s="12">
        <v>0</v>
      </c>
    </row>
    <row r="56" spans="1:55" ht="63" hidden="1" x14ac:dyDescent="0.25">
      <c r="A56" s="6" t="s">
        <v>14</v>
      </c>
      <c r="B56" s="9">
        <v>51</v>
      </c>
      <c r="C56" s="9">
        <v>0</v>
      </c>
      <c r="D56" s="11" t="s">
        <v>151</v>
      </c>
      <c r="E56" s="9">
        <v>851</v>
      </c>
      <c r="F56" s="11" t="s">
        <v>16</v>
      </c>
      <c r="G56" s="11" t="s">
        <v>18</v>
      </c>
      <c r="H56" s="11" t="s">
        <v>287</v>
      </c>
      <c r="I56" s="11" t="s">
        <v>29</v>
      </c>
      <c r="J56" s="12">
        <f>'6.ВС'!J30</f>
        <v>2500</v>
      </c>
      <c r="K56" s="12">
        <f>'6.ВС'!K30</f>
        <v>0</v>
      </c>
      <c r="L56" s="12">
        <f>'6.ВС'!L30</f>
        <v>0</v>
      </c>
      <c r="M56" s="12">
        <f>'6.ВС'!M30</f>
        <v>2500</v>
      </c>
      <c r="N56" s="12">
        <f>'6.ВС'!N30</f>
        <v>0</v>
      </c>
      <c r="O56" s="12">
        <f>'6.ВС'!O30</f>
        <v>0</v>
      </c>
      <c r="P56" s="12">
        <f>'6.ВС'!P30</f>
        <v>0</v>
      </c>
      <c r="Q56" s="12">
        <f>'6.ВС'!Q30</f>
        <v>0</v>
      </c>
      <c r="R56" s="12">
        <f>'6.ВС'!R30</f>
        <v>2500</v>
      </c>
      <c r="S56" s="12">
        <f>'6.ВС'!S30</f>
        <v>0</v>
      </c>
      <c r="T56" s="12">
        <f>'6.ВС'!T30</f>
        <v>0</v>
      </c>
      <c r="U56" s="12">
        <f>'6.ВС'!U30</f>
        <v>2500</v>
      </c>
      <c r="V56" s="12">
        <f>'6.ВС'!V30</f>
        <v>0</v>
      </c>
      <c r="W56" s="12">
        <f>'6.ВС'!W30</f>
        <v>0</v>
      </c>
      <c r="X56" s="12">
        <f>'6.ВС'!X30</f>
        <v>0</v>
      </c>
      <c r="Y56" s="12">
        <f>'6.ВС'!Y30</f>
        <v>0</v>
      </c>
      <c r="Z56" s="12">
        <f>'6.ВС'!Z30</f>
        <v>2500</v>
      </c>
      <c r="AA56" s="12">
        <f>'6.ВС'!AA30</f>
        <v>0</v>
      </c>
      <c r="AB56" s="12">
        <f>'6.ВС'!AB30</f>
        <v>0</v>
      </c>
      <c r="AC56" s="12">
        <f>'6.ВС'!AC30</f>
        <v>2500</v>
      </c>
      <c r="AD56" s="12">
        <f>'6.ВС'!AD30</f>
        <v>0</v>
      </c>
      <c r="AE56" s="12">
        <f>'6.ВС'!AE30</f>
        <v>0</v>
      </c>
      <c r="AF56" s="12">
        <f>'6.ВС'!AF30</f>
        <v>0</v>
      </c>
      <c r="AG56" s="12">
        <f>'6.ВС'!AG30</f>
        <v>0</v>
      </c>
      <c r="AH56" s="12">
        <f>'6.ВС'!AH30</f>
        <v>2500</v>
      </c>
      <c r="AI56" s="12">
        <f>'6.ВС'!AI30</f>
        <v>0</v>
      </c>
      <c r="AJ56" s="12">
        <f>'6.ВС'!AJ30</f>
        <v>0</v>
      </c>
      <c r="AK56" s="12">
        <f>'6.ВС'!AK30</f>
        <v>2500</v>
      </c>
      <c r="AL56" s="12">
        <f>'6.ВС'!AL30</f>
        <v>0</v>
      </c>
      <c r="AM56" s="12">
        <f>'6.ВС'!AM30</f>
        <v>0</v>
      </c>
      <c r="AN56" s="12">
        <f>'6.ВС'!AN30</f>
        <v>0</v>
      </c>
      <c r="AO56" s="12">
        <f>'6.ВС'!AO30</f>
        <v>0</v>
      </c>
      <c r="AP56" s="12">
        <f>'6.ВС'!AP30</f>
        <v>2500</v>
      </c>
      <c r="AQ56" s="12">
        <f>'6.ВС'!AQ30</f>
        <v>0</v>
      </c>
      <c r="AR56" s="12">
        <f>'6.ВС'!AR30</f>
        <v>0</v>
      </c>
      <c r="AS56" s="12">
        <f>'6.ВС'!AS30</f>
        <v>2500</v>
      </c>
      <c r="AT56" s="12">
        <f>'6.ВС'!AT30</f>
        <v>0</v>
      </c>
      <c r="AU56" s="12">
        <f>'6.ВС'!AU30</f>
        <v>0</v>
      </c>
      <c r="AV56" s="12">
        <f>'6.ВС'!AV30</f>
        <v>0</v>
      </c>
      <c r="AW56" s="12">
        <f>'6.ВС'!AW30</f>
        <v>0</v>
      </c>
      <c r="AX56" s="12">
        <f>'6.ВС'!AX30</f>
        <v>2500</v>
      </c>
      <c r="AY56" s="12">
        <f>'6.ВС'!AY30</f>
        <v>0</v>
      </c>
      <c r="AZ56" s="12">
        <f>'6.ВС'!AZ30</f>
        <v>0</v>
      </c>
      <c r="BA56" s="12">
        <f>'6.ВС'!BA30</f>
        <v>2500</v>
      </c>
      <c r="BB56" s="12">
        <v>0</v>
      </c>
      <c r="BC56" s="12">
        <v>0</v>
      </c>
    </row>
    <row r="57" spans="1:55" ht="78.75" x14ac:dyDescent="0.25">
      <c r="A57" s="4" t="s">
        <v>232</v>
      </c>
      <c r="B57" s="9">
        <v>51</v>
      </c>
      <c r="C57" s="9">
        <v>0</v>
      </c>
      <c r="D57" s="11" t="s">
        <v>89</v>
      </c>
      <c r="E57" s="9"/>
      <c r="F57" s="11"/>
      <c r="G57" s="11"/>
      <c r="H57" s="11"/>
      <c r="I57" s="11"/>
      <c r="J57" s="12">
        <f t="shared" ref="J57:BA58" si="55">J58</f>
        <v>1808000</v>
      </c>
      <c r="K57" s="12">
        <f t="shared" si="55"/>
        <v>0</v>
      </c>
      <c r="L57" s="12">
        <f t="shared" si="55"/>
        <v>1808000</v>
      </c>
      <c r="M57" s="12">
        <f t="shared" si="55"/>
        <v>0</v>
      </c>
      <c r="N57" s="12">
        <f t="shared" si="55"/>
        <v>305900</v>
      </c>
      <c r="O57" s="12">
        <f t="shared" si="55"/>
        <v>0</v>
      </c>
      <c r="P57" s="12">
        <f t="shared" si="55"/>
        <v>305900</v>
      </c>
      <c r="Q57" s="12">
        <f t="shared" si="55"/>
        <v>0</v>
      </c>
      <c r="R57" s="12">
        <f t="shared" si="55"/>
        <v>2113900</v>
      </c>
      <c r="S57" s="12">
        <f t="shared" si="55"/>
        <v>0</v>
      </c>
      <c r="T57" s="12">
        <f t="shared" si="55"/>
        <v>2113900</v>
      </c>
      <c r="U57" s="12">
        <f t="shared" si="55"/>
        <v>0</v>
      </c>
      <c r="V57" s="12">
        <f t="shared" si="55"/>
        <v>0</v>
      </c>
      <c r="W57" s="12">
        <f t="shared" si="55"/>
        <v>0</v>
      </c>
      <c r="X57" s="12">
        <f t="shared" si="55"/>
        <v>0</v>
      </c>
      <c r="Y57" s="12">
        <f t="shared" si="55"/>
        <v>0</v>
      </c>
      <c r="Z57" s="12">
        <f t="shared" si="55"/>
        <v>2113900</v>
      </c>
      <c r="AA57" s="12">
        <f t="shared" si="55"/>
        <v>0</v>
      </c>
      <c r="AB57" s="12">
        <f t="shared" si="55"/>
        <v>2113900</v>
      </c>
      <c r="AC57" s="12">
        <f t="shared" si="55"/>
        <v>0</v>
      </c>
      <c r="AD57" s="12">
        <f t="shared" si="55"/>
        <v>0</v>
      </c>
      <c r="AE57" s="12">
        <f t="shared" si="55"/>
        <v>0</v>
      </c>
      <c r="AF57" s="12">
        <f t="shared" si="55"/>
        <v>0</v>
      </c>
      <c r="AG57" s="12">
        <f t="shared" si="55"/>
        <v>0</v>
      </c>
      <c r="AH57" s="12">
        <f t="shared" si="55"/>
        <v>2113900</v>
      </c>
      <c r="AI57" s="12">
        <f t="shared" si="55"/>
        <v>0</v>
      </c>
      <c r="AJ57" s="12">
        <f t="shared" si="55"/>
        <v>2113900</v>
      </c>
      <c r="AK57" s="12">
        <f t="shared" si="55"/>
        <v>0</v>
      </c>
      <c r="AL57" s="12">
        <f t="shared" si="55"/>
        <v>136100</v>
      </c>
      <c r="AM57" s="12">
        <f t="shared" si="55"/>
        <v>0</v>
      </c>
      <c r="AN57" s="12">
        <f t="shared" si="55"/>
        <v>136100</v>
      </c>
      <c r="AO57" s="12">
        <f t="shared" si="55"/>
        <v>0</v>
      </c>
      <c r="AP57" s="12">
        <f t="shared" si="55"/>
        <v>2250000</v>
      </c>
      <c r="AQ57" s="12">
        <f t="shared" si="55"/>
        <v>0</v>
      </c>
      <c r="AR57" s="12">
        <f t="shared" si="55"/>
        <v>2250000</v>
      </c>
      <c r="AS57" s="12">
        <f t="shared" si="55"/>
        <v>0</v>
      </c>
      <c r="AT57" s="12">
        <f t="shared" si="55"/>
        <v>-36144.94000000001</v>
      </c>
      <c r="AU57" s="12">
        <f t="shared" si="55"/>
        <v>0</v>
      </c>
      <c r="AV57" s="12">
        <f t="shared" si="55"/>
        <v>-36144.94000000001</v>
      </c>
      <c r="AW57" s="12">
        <f t="shared" si="55"/>
        <v>0</v>
      </c>
      <c r="AX57" s="12">
        <f t="shared" si="55"/>
        <v>2213855.06</v>
      </c>
      <c r="AY57" s="12">
        <f t="shared" si="55"/>
        <v>0</v>
      </c>
      <c r="AZ57" s="12">
        <f t="shared" si="55"/>
        <v>2213855.06</v>
      </c>
      <c r="BA57" s="12">
        <f t="shared" si="55"/>
        <v>0</v>
      </c>
      <c r="BB57" s="12">
        <v>0</v>
      </c>
      <c r="BC57" s="12">
        <v>0</v>
      </c>
    </row>
    <row r="58" spans="1:55" ht="31.5" x14ac:dyDescent="0.25">
      <c r="A58" s="4" t="s">
        <v>11</v>
      </c>
      <c r="B58" s="33">
        <v>51</v>
      </c>
      <c r="C58" s="33">
        <v>0</v>
      </c>
      <c r="D58" s="11" t="s">
        <v>89</v>
      </c>
      <c r="E58" s="33">
        <v>851</v>
      </c>
      <c r="F58" s="11"/>
      <c r="G58" s="11"/>
      <c r="H58" s="11"/>
      <c r="I58" s="11"/>
      <c r="J58" s="7">
        <f t="shared" si="55"/>
        <v>1808000</v>
      </c>
      <c r="K58" s="7">
        <f t="shared" si="55"/>
        <v>0</v>
      </c>
      <c r="L58" s="7">
        <f t="shared" si="55"/>
        <v>1808000</v>
      </c>
      <c r="M58" s="7">
        <f t="shared" si="55"/>
        <v>0</v>
      </c>
      <c r="N58" s="7">
        <f t="shared" si="55"/>
        <v>305900</v>
      </c>
      <c r="O58" s="7">
        <f t="shared" si="55"/>
        <v>0</v>
      </c>
      <c r="P58" s="7">
        <f t="shared" si="55"/>
        <v>305900</v>
      </c>
      <c r="Q58" s="7">
        <f t="shared" si="55"/>
        <v>0</v>
      </c>
      <c r="R58" s="7">
        <f t="shared" si="55"/>
        <v>2113900</v>
      </c>
      <c r="S58" s="7">
        <f t="shared" si="55"/>
        <v>0</v>
      </c>
      <c r="T58" s="7">
        <f t="shared" si="55"/>
        <v>2113900</v>
      </c>
      <c r="U58" s="7">
        <f t="shared" si="55"/>
        <v>0</v>
      </c>
      <c r="V58" s="7">
        <f t="shared" si="55"/>
        <v>0</v>
      </c>
      <c r="W58" s="7">
        <f t="shared" si="55"/>
        <v>0</v>
      </c>
      <c r="X58" s="7">
        <f t="shared" si="55"/>
        <v>0</v>
      </c>
      <c r="Y58" s="7">
        <f t="shared" si="55"/>
        <v>0</v>
      </c>
      <c r="Z58" s="7">
        <f t="shared" si="55"/>
        <v>2113900</v>
      </c>
      <c r="AA58" s="7">
        <f t="shared" si="55"/>
        <v>0</v>
      </c>
      <c r="AB58" s="7">
        <f t="shared" si="55"/>
        <v>2113900</v>
      </c>
      <c r="AC58" s="7">
        <f t="shared" si="55"/>
        <v>0</v>
      </c>
      <c r="AD58" s="7">
        <f t="shared" si="55"/>
        <v>0</v>
      </c>
      <c r="AE58" s="7">
        <f t="shared" si="55"/>
        <v>0</v>
      </c>
      <c r="AF58" s="7">
        <f t="shared" si="55"/>
        <v>0</v>
      </c>
      <c r="AG58" s="7">
        <f t="shared" si="55"/>
        <v>0</v>
      </c>
      <c r="AH58" s="7">
        <f t="shared" si="55"/>
        <v>2113900</v>
      </c>
      <c r="AI58" s="7">
        <f t="shared" si="55"/>
        <v>0</v>
      </c>
      <c r="AJ58" s="7">
        <f t="shared" si="55"/>
        <v>2113900</v>
      </c>
      <c r="AK58" s="7">
        <f t="shared" si="55"/>
        <v>0</v>
      </c>
      <c r="AL58" s="7">
        <f t="shared" si="55"/>
        <v>136100</v>
      </c>
      <c r="AM58" s="7">
        <f t="shared" si="55"/>
        <v>0</v>
      </c>
      <c r="AN58" s="7">
        <f t="shared" si="55"/>
        <v>136100</v>
      </c>
      <c r="AO58" s="7">
        <f t="shared" si="55"/>
        <v>0</v>
      </c>
      <c r="AP58" s="7">
        <f t="shared" si="55"/>
        <v>2250000</v>
      </c>
      <c r="AQ58" s="7">
        <f t="shared" si="55"/>
        <v>0</v>
      </c>
      <c r="AR58" s="7">
        <f t="shared" si="55"/>
        <v>2250000</v>
      </c>
      <c r="AS58" s="7">
        <f t="shared" si="55"/>
        <v>0</v>
      </c>
      <c r="AT58" s="7">
        <f t="shared" si="55"/>
        <v>-36144.94000000001</v>
      </c>
      <c r="AU58" s="7">
        <f t="shared" si="55"/>
        <v>0</v>
      </c>
      <c r="AV58" s="7">
        <f t="shared" si="55"/>
        <v>-36144.94000000001</v>
      </c>
      <c r="AW58" s="7">
        <f t="shared" si="55"/>
        <v>0</v>
      </c>
      <c r="AX58" s="7">
        <f t="shared" si="55"/>
        <v>2213855.06</v>
      </c>
      <c r="AY58" s="7">
        <f t="shared" si="55"/>
        <v>0</v>
      </c>
      <c r="AZ58" s="7">
        <f t="shared" si="55"/>
        <v>2213855.06</v>
      </c>
      <c r="BA58" s="7">
        <f t="shared" si="55"/>
        <v>0</v>
      </c>
      <c r="BB58" s="12">
        <v>0</v>
      </c>
      <c r="BC58" s="12">
        <v>0</v>
      </c>
    </row>
    <row r="59" spans="1:55" ht="31.5" x14ac:dyDescent="0.25">
      <c r="A59" s="4" t="s">
        <v>70</v>
      </c>
      <c r="B59" s="9">
        <v>51</v>
      </c>
      <c r="C59" s="9">
        <v>0</v>
      </c>
      <c r="D59" s="11" t="s">
        <v>89</v>
      </c>
      <c r="E59" s="9">
        <v>851</v>
      </c>
      <c r="F59" s="11" t="s">
        <v>63</v>
      </c>
      <c r="G59" s="11" t="s">
        <v>69</v>
      </c>
      <c r="H59" s="11" t="s">
        <v>293</v>
      </c>
      <c r="I59" s="11"/>
      <c r="J59" s="12">
        <f t="shared" ref="J59" si="56">J60+J62+J64</f>
        <v>1808000</v>
      </c>
      <c r="K59" s="12">
        <f t="shared" ref="K59:M59" si="57">K60+K62+K64</f>
        <v>0</v>
      </c>
      <c r="L59" s="12">
        <f t="shared" si="57"/>
        <v>1808000</v>
      </c>
      <c r="M59" s="12">
        <f t="shared" si="57"/>
        <v>0</v>
      </c>
      <c r="N59" s="12">
        <f t="shared" ref="N59:U59" si="58">N60+N62+N64</f>
        <v>305900</v>
      </c>
      <c r="O59" s="12">
        <f t="shared" si="58"/>
        <v>0</v>
      </c>
      <c r="P59" s="12">
        <f t="shared" si="58"/>
        <v>305900</v>
      </c>
      <c r="Q59" s="12">
        <f t="shared" si="58"/>
        <v>0</v>
      </c>
      <c r="R59" s="12">
        <f t="shared" si="58"/>
        <v>2113900</v>
      </c>
      <c r="S59" s="12">
        <f t="shared" si="58"/>
        <v>0</v>
      </c>
      <c r="T59" s="12">
        <f t="shared" si="58"/>
        <v>2113900</v>
      </c>
      <c r="U59" s="12">
        <f t="shared" si="58"/>
        <v>0</v>
      </c>
      <c r="V59" s="12">
        <f t="shared" ref="V59:AC59" si="59">V60+V62+V64</f>
        <v>0</v>
      </c>
      <c r="W59" s="12">
        <f t="shared" si="59"/>
        <v>0</v>
      </c>
      <c r="X59" s="12">
        <f t="shared" si="59"/>
        <v>0</v>
      </c>
      <c r="Y59" s="12">
        <f t="shared" si="59"/>
        <v>0</v>
      </c>
      <c r="Z59" s="12">
        <f t="shared" si="59"/>
        <v>2113900</v>
      </c>
      <c r="AA59" s="12">
        <f t="shared" si="59"/>
        <v>0</v>
      </c>
      <c r="AB59" s="12">
        <f t="shared" si="59"/>
        <v>2113900</v>
      </c>
      <c r="AC59" s="12">
        <f t="shared" si="59"/>
        <v>0</v>
      </c>
      <c r="AD59" s="12">
        <f t="shared" ref="AD59:AK59" si="60">AD60+AD62+AD64</f>
        <v>0</v>
      </c>
      <c r="AE59" s="12">
        <f t="shared" si="60"/>
        <v>0</v>
      </c>
      <c r="AF59" s="12">
        <f t="shared" si="60"/>
        <v>0</v>
      </c>
      <c r="AG59" s="12">
        <f t="shared" si="60"/>
        <v>0</v>
      </c>
      <c r="AH59" s="12">
        <f t="shared" si="60"/>
        <v>2113900</v>
      </c>
      <c r="AI59" s="12">
        <f t="shared" si="60"/>
        <v>0</v>
      </c>
      <c r="AJ59" s="12">
        <f t="shared" si="60"/>
        <v>2113900</v>
      </c>
      <c r="AK59" s="12">
        <f t="shared" si="60"/>
        <v>0</v>
      </c>
      <c r="AL59" s="12">
        <f t="shared" ref="AL59:AS59" si="61">AL60+AL62+AL64</f>
        <v>136100</v>
      </c>
      <c r="AM59" s="12">
        <f t="shared" si="61"/>
        <v>0</v>
      </c>
      <c r="AN59" s="12">
        <f t="shared" si="61"/>
        <v>136100</v>
      </c>
      <c r="AO59" s="12">
        <f t="shared" si="61"/>
        <v>0</v>
      </c>
      <c r="AP59" s="12">
        <f t="shared" si="61"/>
        <v>2250000</v>
      </c>
      <c r="AQ59" s="12">
        <f t="shared" si="61"/>
        <v>0</v>
      </c>
      <c r="AR59" s="12">
        <f t="shared" si="61"/>
        <v>2250000</v>
      </c>
      <c r="AS59" s="12">
        <f t="shared" si="61"/>
        <v>0</v>
      </c>
      <c r="AT59" s="12">
        <f t="shared" ref="AT59:BA59" si="62">AT60+AT62+AT64</f>
        <v>-36144.94000000001</v>
      </c>
      <c r="AU59" s="12">
        <f t="shared" si="62"/>
        <v>0</v>
      </c>
      <c r="AV59" s="12">
        <f t="shared" si="62"/>
        <v>-36144.94000000001</v>
      </c>
      <c r="AW59" s="12">
        <f t="shared" si="62"/>
        <v>0</v>
      </c>
      <c r="AX59" s="12">
        <f t="shared" si="62"/>
        <v>2213855.06</v>
      </c>
      <c r="AY59" s="12">
        <f t="shared" si="62"/>
        <v>0</v>
      </c>
      <c r="AZ59" s="12">
        <f t="shared" si="62"/>
        <v>2213855.06</v>
      </c>
      <c r="BA59" s="12">
        <f t="shared" si="62"/>
        <v>0</v>
      </c>
      <c r="BB59" s="12">
        <v>0</v>
      </c>
      <c r="BC59" s="12">
        <v>0</v>
      </c>
    </row>
    <row r="60" spans="1:55" ht="131.25" customHeight="1" x14ac:dyDescent="0.25">
      <c r="A60" s="4" t="s">
        <v>21</v>
      </c>
      <c r="B60" s="9">
        <v>51</v>
      </c>
      <c r="C60" s="9">
        <v>0</v>
      </c>
      <c r="D60" s="10" t="s">
        <v>89</v>
      </c>
      <c r="E60" s="9">
        <v>851</v>
      </c>
      <c r="F60" s="11" t="s">
        <v>63</v>
      </c>
      <c r="G60" s="10" t="s">
        <v>69</v>
      </c>
      <c r="H60" s="11" t="s">
        <v>293</v>
      </c>
      <c r="I60" s="11" t="s">
        <v>23</v>
      </c>
      <c r="J60" s="12">
        <f t="shared" ref="J60:BA60" si="63">J61</f>
        <v>1526300</v>
      </c>
      <c r="K60" s="12">
        <f t="shared" si="63"/>
        <v>0</v>
      </c>
      <c r="L60" s="12">
        <f t="shared" si="63"/>
        <v>1526300</v>
      </c>
      <c r="M60" s="12">
        <f t="shared" si="63"/>
        <v>0</v>
      </c>
      <c r="N60" s="12">
        <f t="shared" si="63"/>
        <v>0</v>
      </c>
      <c r="O60" s="12">
        <f t="shared" si="63"/>
        <v>0</v>
      </c>
      <c r="P60" s="12">
        <f t="shared" si="63"/>
        <v>0</v>
      </c>
      <c r="Q60" s="12">
        <f t="shared" si="63"/>
        <v>0</v>
      </c>
      <c r="R60" s="12">
        <f t="shared" si="63"/>
        <v>1526300</v>
      </c>
      <c r="S60" s="12">
        <f t="shared" si="63"/>
        <v>0</v>
      </c>
      <c r="T60" s="12">
        <f t="shared" si="63"/>
        <v>1526300</v>
      </c>
      <c r="U60" s="12">
        <f t="shared" si="63"/>
        <v>0</v>
      </c>
      <c r="V60" s="12">
        <f t="shared" si="63"/>
        <v>0</v>
      </c>
      <c r="W60" s="12">
        <f t="shared" si="63"/>
        <v>0</v>
      </c>
      <c r="X60" s="12">
        <f t="shared" si="63"/>
        <v>0</v>
      </c>
      <c r="Y60" s="12">
        <f t="shared" si="63"/>
        <v>0</v>
      </c>
      <c r="Z60" s="12">
        <f t="shared" si="63"/>
        <v>1526300</v>
      </c>
      <c r="AA60" s="12">
        <f t="shared" si="63"/>
        <v>0</v>
      </c>
      <c r="AB60" s="12">
        <f t="shared" si="63"/>
        <v>1526300</v>
      </c>
      <c r="AC60" s="12">
        <f t="shared" si="63"/>
        <v>0</v>
      </c>
      <c r="AD60" s="12">
        <f t="shared" si="63"/>
        <v>0</v>
      </c>
      <c r="AE60" s="12">
        <f t="shared" si="63"/>
        <v>0</v>
      </c>
      <c r="AF60" s="12">
        <f t="shared" si="63"/>
        <v>0</v>
      </c>
      <c r="AG60" s="12">
        <f t="shared" si="63"/>
        <v>0</v>
      </c>
      <c r="AH60" s="12">
        <f t="shared" si="63"/>
        <v>1526300</v>
      </c>
      <c r="AI60" s="12">
        <f t="shared" si="63"/>
        <v>0</v>
      </c>
      <c r="AJ60" s="12">
        <f t="shared" si="63"/>
        <v>1526300</v>
      </c>
      <c r="AK60" s="12">
        <f t="shared" si="63"/>
        <v>0</v>
      </c>
      <c r="AL60" s="12">
        <f t="shared" si="63"/>
        <v>136100</v>
      </c>
      <c r="AM60" s="12">
        <f t="shared" si="63"/>
        <v>0</v>
      </c>
      <c r="AN60" s="12">
        <f t="shared" si="63"/>
        <v>136100</v>
      </c>
      <c r="AO60" s="12">
        <f t="shared" si="63"/>
        <v>0</v>
      </c>
      <c r="AP60" s="12">
        <f t="shared" si="63"/>
        <v>1662400</v>
      </c>
      <c r="AQ60" s="12">
        <f t="shared" si="63"/>
        <v>0</v>
      </c>
      <c r="AR60" s="12">
        <f t="shared" si="63"/>
        <v>1662400</v>
      </c>
      <c r="AS60" s="12">
        <f t="shared" si="63"/>
        <v>0</v>
      </c>
      <c r="AT60" s="12">
        <f t="shared" si="63"/>
        <v>56664.77</v>
      </c>
      <c r="AU60" s="12">
        <f t="shared" si="63"/>
        <v>0</v>
      </c>
      <c r="AV60" s="12">
        <f t="shared" si="63"/>
        <v>56664.77</v>
      </c>
      <c r="AW60" s="12">
        <f t="shared" si="63"/>
        <v>0</v>
      </c>
      <c r="AX60" s="12">
        <f t="shared" si="63"/>
        <v>1719064.77</v>
      </c>
      <c r="AY60" s="12">
        <f t="shared" si="63"/>
        <v>0</v>
      </c>
      <c r="AZ60" s="12">
        <f t="shared" si="63"/>
        <v>1719064.77</v>
      </c>
      <c r="BA60" s="12">
        <f t="shared" si="63"/>
        <v>0</v>
      </c>
      <c r="BB60" s="12">
        <v>0</v>
      </c>
      <c r="BC60" s="12">
        <v>0</v>
      </c>
    </row>
    <row r="61" spans="1:55" ht="31.5" x14ac:dyDescent="0.25">
      <c r="A61" s="6" t="s">
        <v>12</v>
      </c>
      <c r="B61" s="9">
        <v>51</v>
      </c>
      <c r="C61" s="9">
        <v>0</v>
      </c>
      <c r="D61" s="10" t="s">
        <v>89</v>
      </c>
      <c r="E61" s="9">
        <v>851</v>
      </c>
      <c r="F61" s="11" t="s">
        <v>63</v>
      </c>
      <c r="G61" s="10" t="s">
        <v>69</v>
      </c>
      <c r="H61" s="11" t="s">
        <v>293</v>
      </c>
      <c r="I61" s="11" t="s">
        <v>72</v>
      </c>
      <c r="J61" s="12">
        <f>'6.ВС'!J80</f>
        <v>1526300</v>
      </c>
      <c r="K61" s="12">
        <f>'6.ВС'!K80</f>
        <v>0</v>
      </c>
      <c r="L61" s="12">
        <f>'6.ВС'!L80</f>
        <v>1526300</v>
      </c>
      <c r="M61" s="12">
        <f>'6.ВС'!M80</f>
        <v>0</v>
      </c>
      <c r="N61" s="12">
        <f>'6.ВС'!N80</f>
        <v>0</v>
      </c>
      <c r="O61" s="12">
        <f>'6.ВС'!O80</f>
        <v>0</v>
      </c>
      <c r="P61" s="12">
        <f>'6.ВС'!P80</f>
        <v>0</v>
      </c>
      <c r="Q61" s="12">
        <f>'6.ВС'!Q80</f>
        <v>0</v>
      </c>
      <c r="R61" s="12">
        <f>'6.ВС'!R80</f>
        <v>1526300</v>
      </c>
      <c r="S61" s="12">
        <f>'6.ВС'!S80</f>
        <v>0</v>
      </c>
      <c r="T61" s="12">
        <f>'6.ВС'!T80</f>
        <v>1526300</v>
      </c>
      <c r="U61" s="12">
        <f>'6.ВС'!U80</f>
        <v>0</v>
      </c>
      <c r="V61" s="12">
        <f>'6.ВС'!V80</f>
        <v>0</v>
      </c>
      <c r="W61" s="12">
        <f>'6.ВС'!W80</f>
        <v>0</v>
      </c>
      <c r="X61" s="12">
        <f>'6.ВС'!X80</f>
        <v>0</v>
      </c>
      <c r="Y61" s="12">
        <f>'6.ВС'!Y80</f>
        <v>0</v>
      </c>
      <c r="Z61" s="12">
        <f>'6.ВС'!Z80</f>
        <v>1526300</v>
      </c>
      <c r="AA61" s="12">
        <f>'6.ВС'!AA80</f>
        <v>0</v>
      </c>
      <c r="AB61" s="12">
        <f>'6.ВС'!AB80</f>
        <v>1526300</v>
      </c>
      <c r="AC61" s="12">
        <f>'6.ВС'!AC80</f>
        <v>0</v>
      </c>
      <c r="AD61" s="12">
        <f>'6.ВС'!AD80</f>
        <v>0</v>
      </c>
      <c r="AE61" s="12">
        <f>'6.ВС'!AE80</f>
        <v>0</v>
      </c>
      <c r="AF61" s="12">
        <f>'6.ВС'!AF80</f>
        <v>0</v>
      </c>
      <c r="AG61" s="12">
        <f>'6.ВС'!AG80</f>
        <v>0</v>
      </c>
      <c r="AH61" s="12">
        <f>'6.ВС'!AH80</f>
        <v>1526300</v>
      </c>
      <c r="AI61" s="12">
        <f>'6.ВС'!AI80</f>
        <v>0</v>
      </c>
      <c r="AJ61" s="12">
        <f>'6.ВС'!AJ80</f>
        <v>1526300</v>
      </c>
      <c r="AK61" s="12">
        <f>'6.ВС'!AK80</f>
        <v>0</v>
      </c>
      <c r="AL61" s="12">
        <f>'6.ВС'!AL80</f>
        <v>136100</v>
      </c>
      <c r="AM61" s="12">
        <f>'6.ВС'!AM80</f>
        <v>0</v>
      </c>
      <c r="AN61" s="12">
        <f>'6.ВС'!AN80</f>
        <v>136100</v>
      </c>
      <c r="AO61" s="12">
        <f>'6.ВС'!AO80</f>
        <v>0</v>
      </c>
      <c r="AP61" s="12">
        <f>'6.ВС'!AP80</f>
        <v>1662400</v>
      </c>
      <c r="AQ61" s="12">
        <f>'6.ВС'!AQ80</f>
        <v>0</v>
      </c>
      <c r="AR61" s="12">
        <f>'6.ВС'!AR80</f>
        <v>1662400</v>
      </c>
      <c r="AS61" s="12">
        <f>'6.ВС'!AS80</f>
        <v>0</v>
      </c>
      <c r="AT61" s="12">
        <f>'6.ВС'!AT80</f>
        <v>56664.77</v>
      </c>
      <c r="AU61" s="12">
        <f>'6.ВС'!AU80</f>
        <v>0</v>
      </c>
      <c r="AV61" s="12">
        <f>'6.ВС'!AV80</f>
        <v>56664.77</v>
      </c>
      <c r="AW61" s="12">
        <f>'6.ВС'!AW80</f>
        <v>0</v>
      </c>
      <c r="AX61" s="12">
        <f>'6.ВС'!AX80</f>
        <v>1719064.77</v>
      </c>
      <c r="AY61" s="12">
        <f>'6.ВС'!AY80</f>
        <v>0</v>
      </c>
      <c r="AZ61" s="12">
        <f>'6.ВС'!AZ80</f>
        <v>1719064.77</v>
      </c>
      <c r="BA61" s="12">
        <f>'6.ВС'!BA80</f>
        <v>0</v>
      </c>
      <c r="BB61" s="12">
        <v>0</v>
      </c>
      <c r="BC61" s="12">
        <v>0</v>
      </c>
    </row>
    <row r="62" spans="1:55" ht="48.75" customHeight="1" x14ac:dyDescent="0.25">
      <c r="A62" s="6" t="s">
        <v>27</v>
      </c>
      <c r="B62" s="9">
        <v>51</v>
      </c>
      <c r="C62" s="9">
        <v>0</v>
      </c>
      <c r="D62" s="10" t="s">
        <v>89</v>
      </c>
      <c r="E62" s="9">
        <v>851</v>
      </c>
      <c r="F62" s="11" t="s">
        <v>63</v>
      </c>
      <c r="G62" s="10" t="s">
        <v>69</v>
      </c>
      <c r="H62" s="11" t="s">
        <v>293</v>
      </c>
      <c r="I62" s="11" t="s">
        <v>28</v>
      </c>
      <c r="J62" s="12">
        <f t="shared" ref="J62:BA62" si="64">J63</f>
        <v>249700</v>
      </c>
      <c r="K62" s="12">
        <f t="shared" si="64"/>
        <v>0</v>
      </c>
      <c r="L62" s="12">
        <f t="shared" si="64"/>
        <v>249700</v>
      </c>
      <c r="M62" s="12">
        <f t="shared" si="64"/>
        <v>0</v>
      </c>
      <c r="N62" s="12">
        <f t="shared" si="64"/>
        <v>305900</v>
      </c>
      <c r="O62" s="12">
        <f t="shared" si="64"/>
        <v>0</v>
      </c>
      <c r="P62" s="12">
        <f t="shared" si="64"/>
        <v>305900</v>
      </c>
      <c r="Q62" s="12">
        <f t="shared" si="64"/>
        <v>0</v>
      </c>
      <c r="R62" s="12">
        <f t="shared" si="64"/>
        <v>555600</v>
      </c>
      <c r="S62" s="12">
        <f t="shared" si="64"/>
        <v>0</v>
      </c>
      <c r="T62" s="12">
        <f t="shared" si="64"/>
        <v>555600</v>
      </c>
      <c r="U62" s="12">
        <f t="shared" si="64"/>
        <v>0</v>
      </c>
      <c r="V62" s="12">
        <f t="shared" si="64"/>
        <v>0</v>
      </c>
      <c r="W62" s="12">
        <f t="shared" si="64"/>
        <v>0</v>
      </c>
      <c r="X62" s="12">
        <f t="shared" si="64"/>
        <v>0</v>
      </c>
      <c r="Y62" s="12">
        <f t="shared" si="64"/>
        <v>0</v>
      </c>
      <c r="Z62" s="12">
        <f t="shared" si="64"/>
        <v>555600</v>
      </c>
      <c r="AA62" s="12">
        <f t="shared" si="64"/>
        <v>0</v>
      </c>
      <c r="AB62" s="12">
        <f t="shared" si="64"/>
        <v>555600</v>
      </c>
      <c r="AC62" s="12">
        <f t="shared" si="64"/>
        <v>0</v>
      </c>
      <c r="AD62" s="12">
        <f t="shared" si="64"/>
        <v>0</v>
      </c>
      <c r="AE62" s="12">
        <f t="shared" si="64"/>
        <v>0</v>
      </c>
      <c r="AF62" s="12">
        <f t="shared" si="64"/>
        <v>0</v>
      </c>
      <c r="AG62" s="12">
        <f t="shared" si="64"/>
        <v>0</v>
      </c>
      <c r="AH62" s="12">
        <f t="shared" si="64"/>
        <v>555600</v>
      </c>
      <c r="AI62" s="12">
        <f t="shared" si="64"/>
        <v>0</v>
      </c>
      <c r="AJ62" s="12">
        <f t="shared" si="64"/>
        <v>555600</v>
      </c>
      <c r="AK62" s="12">
        <f t="shared" si="64"/>
        <v>0</v>
      </c>
      <c r="AL62" s="12">
        <f t="shared" si="64"/>
        <v>0</v>
      </c>
      <c r="AM62" s="12">
        <f t="shared" si="64"/>
        <v>0</v>
      </c>
      <c r="AN62" s="12">
        <f t="shared" si="64"/>
        <v>0</v>
      </c>
      <c r="AO62" s="12">
        <f t="shared" si="64"/>
        <v>0</v>
      </c>
      <c r="AP62" s="12">
        <f t="shared" si="64"/>
        <v>555600</v>
      </c>
      <c r="AQ62" s="12">
        <f t="shared" si="64"/>
        <v>0</v>
      </c>
      <c r="AR62" s="12">
        <f t="shared" si="64"/>
        <v>555600</v>
      </c>
      <c r="AS62" s="12">
        <f t="shared" si="64"/>
        <v>0</v>
      </c>
      <c r="AT62" s="12">
        <f t="shared" si="64"/>
        <v>-88589.71</v>
      </c>
      <c r="AU62" s="12">
        <f t="shared" si="64"/>
        <v>0</v>
      </c>
      <c r="AV62" s="12">
        <f t="shared" si="64"/>
        <v>-88589.71</v>
      </c>
      <c r="AW62" s="12">
        <f t="shared" si="64"/>
        <v>0</v>
      </c>
      <c r="AX62" s="12">
        <f t="shared" si="64"/>
        <v>467010.29</v>
      </c>
      <c r="AY62" s="12">
        <f t="shared" si="64"/>
        <v>0</v>
      </c>
      <c r="AZ62" s="12">
        <f t="shared" si="64"/>
        <v>467010.29</v>
      </c>
      <c r="BA62" s="12">
        <f t="shared" si="64"/>
        <v>0</v>
      </c>
      <c r="BB62" s="12">
        <v>0</v>
      </c>
      <c r="BC62" s="12">
        <v>0</v>
      </c>
    </row>
    <row r="63" spans="1:55" ht="63" x14ac:dyDescent="0.25">
      <c r="A63" s="6" t="s">
        <v>14</v>
      </c>
      <c r="B63" s="9">
        <v>51</v>
      </c>
      <c r="C63" s="9">
        <v>0</v>
      </c>
      <c r="D63" s="10" t="s">
        <v>89</v>
      </c>
      <c r="E63" s="9">
        <v>851</v>
      </c>
      <c r="F63" s="11" t="s">
        <v>63</v>
      </c>
      <c r="G63" s="10" t="s">
        <v>69</v>
      </c>
      <c r="H63" s="11" t="s">
        <v>293</v>
      </c>
      <c r="I63" s="11" t="s">
        <v>29</v>
      </c>
      <c r="J63" s="12">
        <f>'6.ВС'!J82</f>
        <v>249700</v>
      </c>
      <c r="K63" s="12">
        <f>'6.ВС'!K82</f>
        <v>0</v>
      </c>
      <c r="L63" s="12">
        <f>'6.ВС'!L82</f>
        <v>249700</v>
      </c>
      <c r="M63" s="12">
        <f>'6.ВС'!M82</f>
        <v>0</v>
      </c>
      <c r="N63" s="12">
        <f>'6.ВС'!N82</f>
        <v>305900</v>
      </c>
      <c r="O63" s="12">
        <f>'6.ВС'!O82</f>
        <v>0</v>
      </c>
      <c r="P63" s="12">
        <f>'6.ВС'!P82</f>
        <v>305900</v>
      </c>
      <c r="Q63" s="12">
        <f>'6.ВС'!Q82</f>
        <v>0</v>
      </c>
      <c r="R63" s="12">
        <f>'6.ВС'!R82</f>
        <v>555600</v>
      </c>
      <c r="S63" s="12">
        <f>'6.ВС'!S82</f>
        <v>0</v>
      </c>
      <c r="T63" s="12">
        <f>'6.ВС'!T82</f>
        <v>555600</v>
      </c>
      <c r="U63" s="12">
        <f>'6.ВС'!U82</f>
        <v>0</v>
      </c>
      <c r="V63" s="12">
        <f>'6.ВС'!V82</f>
        <v>0</v>
      </c>
      <c r="W63" s="12">
        <f>'6.ВС'!W82</f>
        <v>0</v>
      </c>
      <c r="X63" s="12">
        <f>'6.ВС'!X82</f>
        <v>0</v>
      </c>
      <c r="Y63" s="12">
        <f>'6.ВС'!Y82</f>
        <v>0</v>
      </c>
      <c r="Z63" s="12">
        <f>'6.ВС'!Z82</f>
        <v>555600</v>
      </c>
      <c r="AA63" s="12">
        <f>'6.ВС'!AA82</f>
        <v>0</v>
      </c>
      <c r="AB63" s="12">
        <f>'6.ВС'!AB82</f>
        <v>555600</v>
      </c>
      <c r="AC63" s="12">
        <f>'6.ВС'!AC82</f>
        <v>0</v>
      </c>
      <c r="AD63" s="12">
        <f>'6.ВС'!AD82</f>
        <v>0</v>
      </c>
      <c r="AE63" s="12">
        <f>'6.ВС'!AE82</f>
        <v>0</v>
      </c>
      <c r="AF63" s="12">
        <f>'6.ВС'!AF82</f>
        <v>0</v>
      </c>
      <c r="AG63" s="12">
        <f>'6.ВС'!AG82</f>
        <v>0</v>
      </c>
      <c r="AH63" s="12">
        <f>'6.ВС'!AH82</f>
        <v>555600</v>
      </c>
      <c r="AI63" s="12">
        <f>'6.ВС'!AI82</f>
        <v>0</v>
      </c>
      <c r="AJ63" s="12">
        <f>'6.ВС'!AJ82</f>
        <v>555600</v>
      </c>
      <c r="AK63" s="12">
        <f>'6.ВС'!AK82</f>
        <v>0</v>
      </c>
      <c r="AL63" s="12">
        <f>'6.ВС'!AL82</f>
        <v>0</v>
      </c>
      <c r="AM63" s="12">
        <f>'6.ВС'!AM82</f>
        <v>0</v>
      </c>
      <c r="AN63" s="12">
        <f>'6.ВС'!AN82</f>
        <v>0</v>
      </c>
      <c r="AO63" s="12">
        <f>'6.ВС'!AO82</f>
        <v>0</v>
      </c>
      <c r="AP63" s="12">
        <f>'6.ВС'!AP82</f>
        <v>555600</v>
      </c>
      <c r="AQ63" s="12">
        <f>'6.ВС'!AQ82</f>
        <v>0</v>
      </c>
      <c r="AR63" s="12">
        <f>'6.ВС'!AR82</f>
        <v>555600</v>
      </c>
      <c r="AS63" s="12">
        <f>'6.ВС'!AS82</f>
        <v>0</v>
      </c>
      <c r="AT63" s="12">
        <f>'6.ВС'!AT82</f>
        <v>-88589.71</v>
      </c>
      <c r="AU63" s="12">
        <f>'6.ВС'!AU82</f>
        <v>0</v>
      </c>
      <c r="AV63" s="12">
        <f>'6.ВС'!AV82</f>
        <v>-88589.71</v>
      </c>
      <c r="AW63" s="12">
        <f>'6.ВС'!AW82</f>
        <v>0</v>
      </c>
      <c r="AX63" s="12">
        <f>'6.ВС'!AX82</f>
        <v>467010.29</v>
      </c>
      <c r="AY63" s="12">
        <f>'6.ВС'!AY82</f>
        <v>0</v>
      </c>
      <c r="AZ63" s="12">
        <f>'6.ВС'!AZ82</f>
        <v>467010.29</v>
      </c>
      <c r="BA63" s="12">
        <f>'6.ВС'!BA82</f>
        <v>0</v>
      </c>
      <c r="BB63" s="12">
        <v>0</v>
      </c>
      <c r="BC63" s="12">
        <v>0</v>
      </c>
    </row>
    <row r="64" spans="1:55" ht="23.25" customHeight="1" x14ac:dyDescent="0.25">
      <c r="A64" s="6" t="s">
        <v>30</v>
      </c>
      <c r="B64" s="9">
        <v>51</v>
      </c>
      <c r="C64" s="9">
        <v>0</v>
      </c>
      <c r="D64" s="10" t="s">
        <v>89</v>
      </c>
      <c r="E64" s="9">
        <v>851</v>
      </c>
      <c r="F64" s="11" t="s">
        <v>63</v>
      </c>
      <c r="G64" s="10" t="s">
        <v>69</v>
      </c>
      <c r="H64" s="11" t="s">
        <v>293</v>
      </c>
      <c r="I64" s="11" t="s">
        <v>31</v>
      </c>
      <c r="J64" s="12">
        <f t="shared" ref="J64:BA64" si="65">J65</f>
        <v>32000</v>
      </c>
      <c r="K64" s="12">
        <f t="shared" si="65"/>
        <v>0</v>
      </c>
      <c r="L64" s="12">
        <f t="shared" si="65"/>
        <v>32000</v>
      </c>
      <c r="M64" s="12">
        <f t="shared" si="65"/>
        <v>0</v>
      </c>
      <c r="N64" s="12">
        <f t="shared" si="65"/>
        <v>0</v>
      </c>
      <c r="O64" s="12">
        <f t="shared" si="65"/>
        <v>0</v>
      </c>
      <c r="P64" s="12">
        <f t="shared" si="65"/>
        <v>0</v>
      </c>
      <c r="Q64" s="12">
        <f t="shared" si="65"/>
        <v>0</v>
      </c>
      <c r="R64" s="12">
        <f t="shared" si="65"/>
        <v>32000</v>
      </c>
      <c r="S64" s="12">
        <f t="shared" si="65"/>
        <v>0</v>
      </c>
      <c r="T64" s="12">
        <f t="shared" si="65"/>
        <v>32000</v>
      </c>
      <c r="U64" s="12">
        <f t="shared" si="65"/>
        <v>0</v>
      </c>
      <c r="V64" s="12">
        <f t="shared" si="65"/>
        <v>0</v>
      </c>
      <c r="W64" s="12">
        <f t="shared" si="65"/>
        <v>0</v>
      </c>
      <c r="X64" s="12">
        <f t="shared" si="65"/>
        <v>0</v>
      </c>
      <c r="Y64" s="12">
        <f t="shared" si="65"/>
        <v>0</v>
      </c>
      <c r="Z64" s="12">
        <f t="shared" si="65"/>
        <v>32000</v>
      </c>
      <c r="AA64" s="12">
        <f t="shared" si="65"/>
        <v>0</v>
      </c>
      <c r="AB64" s="12">
        <f t="shared" si="65"/>
        <v>32000</v>
      </c>
      <c r="AC64" s="12">
        <f t="shared" si="65"/>
        <v>0</v>
      </c>
      <c r="AD64" s="12">
        <f t="shared" si="65"/>
        <v>0</v>
      </c>
      <c r="AE64" s="12">
        <f t="shared" si="65"/>
        <v>0</v>
      </c>
      <c r="AF64" s="12">
        <f t="shared" si="65"/>
        <v>0</v>
      </c>
      <c r="AG64" s="12">
        <f t="shared" si="65"/>
        <v>0</v>
      </c>
      <c r="AH64" s="12">
        <f t="shared" si="65"/>
        <v>32000</v>
      </c>
      <c r="AI64" s="12">
        <f t="shared" si="65"/>
        <v>0</v>
      </c>
      <c r="AJ64" s="12">
        <f t="shared" si="65"/>
        <v>32000</v>
      </c>
      <c r="AK64" s="12">
        <f t="shared" si="65"/>
        <v>0</v>
      </c>
      <c r="AL64" s="12">
        <f t="shared" si="65"/>
        <v>0</v>
      </c>
      <c r="AM64" s="12">
        <f t="shared" si="65"/>
        <v>0</v>
      </c>
      <c r="AN64" s="12">
        <f t="shared" si="65"/>
        <v>0</v>
      </c>
      <c r="AO64" s="12">
        <f t="shared" si="65"/>
        <v>0</v>
      </c>
      <c r="AP64" s="12">
        <f t="shared" si="65"/>
        <v>32000</v>
      </c>
      <c r="AQ64" s="12">
        <f t="shared" si="65"/>
        <v>0</v>
      </c>
      <c r="AR64" s="12">
        <f t="shared" si="65"/>
        <v>32000</v>
      </c>
      <c r="AS64" s="12">
        <f t="shared" si="65"/>
        <v>0</v>
      </c>
      <c r="AT64" s="12">
        <f t="shared" si="65"/>
        <v>-4220</v>
      </c>
      <c r="AU64" s="12">
        <f t="shared" si="65"/>
        <v>0</v>
      </c>
      <c r="AV64" s="12">
        <f t="shared" si="65"/>
        <v>-4220</v>
      </c>
      <c r="AW64" s="12">
        <f t="shared" si="65"/>
        <v>0</v>
      </c>
      <c r="AX64" s="12">
        <f t="shared" si="65"/>
        <v>27780</v>
      </c>
      <c r="AY64" s="12">
        <f t="shared" si="65"/>
        <v>0</v>
      </c>
      <c r="AZ64" s="12">
        <f t="shared" si="65"/>
        <v>27780</v>
      </c>
      <c r="BA64" s="12">
        <f t="shared" si="65"/>
        <v>0</v>
      </c>
      <c r="BB64" s="12">
        <v>0</v>
      </c>
      <c r="BC64" s="12">
        <v>0</v>
      </c>
    </row>
    <row r="65" spans="1:58" ht="31.5" x14ac:dyDescent="0.25">
      <c r="A65" s="6" t="s">
        <v>32</v>
      </c>
      <c r="B65" s="9">
        <v>51</v>
      </c>
      <c r="C65" s="9">
        <v>0</v>
      </c>
      <c r="D65" s="10" t="s">
        <v>89</v>
      </c>
      <c r="E65" s="9">
        <v>851</v>
      </c>
      <c r="F65" s="11" t="s">
        <v>63</v>
      </c>
      <c r="G65" s="10" t="s">
        <v>69</v>
      </c>
      <c r="H65" s="11" t="s">
        <v>293</v>
      </c>
      <c r="I65" s="11" t="s">
        <v>33</v>
      </c>
      <c r="J65" s="12">
        <f>'6.ВС'!J84</f>
        <v>32000</v>
      </c>
      <c r="K65" s="12">
        <f>'6.ВС'!K84</f>
        <v>0</v>
      </c>
      <c r="L65" s="12">
        <f>'6.ВС'!L84</f>
        <v>32000</v>
      </c>
      <c r="M65" s="12">
        <f>'6.ВС'!M84</f>
        <v>0</v>
      </c>
      <c r="N65" s="12">
        <f>'6.ВС'!N84</f>
        <v>0</v>
      </c>
      <c r="O65" s="12">
        <f>'6.ВС'!O84</f>
        <v>0</v>
      </c>
      <c r="P65" s="12">
        <f>'6.ВС'!P84</f>
        <v>0</v>
      </c>
      <c r="Q65" s="12">
        <f>'6.ВС'!Q84</f>
        <v>0</v>
      </c>
      <c r="R65" s="12">
        <f>'6.ВС'!R84</f>
        <v>32000</v>
      </c>
      <c r="S65" s="12">
        <f>'6.ВС'!S84</f>
        <v>0</v>
      </c>
      <c r="T65" s="12">
        <f>'6.ВС'!T84</f>
        <v>32000</v>
      </c>
      <c r="U65" s="12">
        <f>'6.ВС'!U84</f>
        <v>0</v>
      </c>
      <c r="V65" s="12">
        <f>'6.ВС'!V84</f>
        <v>0</v>
      </c>
      <c r="W65" s="12">
        <f>'6.ВС'!W84</f>
        <v>0</v>
      </c>
      <c r="X65" s="12">
        <f>'6.ВС'!X84</f>
        <v>0</v>
      </c>
      <c r="Y65" s="12">
        <f>'6.ВС'!Y84</f>
        <v>0</v>
      </c>
      <c r="Z65" s="12">
        <f>'6.ВС'!Z84</f>
        <v>32000</v>
      </c>
      <c r="AA65" s="12">
        <f>'6.ВС'!AA84</f>
        <v>0</v>
      </c>
      <c r="AB65" s="12">
        <f>'6.ВС'!AB84</f>
        <v>32000</v>
      </c>
      <c r="AC65" s="12">
        <f>'6.ВС'!AC84</f>
        <v>0</v>
      </c>
      <c r="AD65" s="12">
        <f>'6.ВС'!AD84</f>
        <v>0</v>
      </c>
      <c r="AE65" s="12">
        <f>'6.ВС'!AE84</f>
        <v>0</v>
      </c>
      <c r="AF65" s="12">
        <f>'6.ВС'!AF84</f>
        <v>0</v>
      </c>
      <c r="AG65" s="12">
        <f>'6.ВС'!AG84</f>
        <v>0</v>
      </c>
      <c r="AH65" s="12">
        <f>'6.ВС'!AH84</f>
        <v>32000</v>
      </c>
      <c r="AI65" s="12">
        <f>'6.ВС'!AI84</f>
        <v>0</v>
      </c>
      <c r="AJ65" s="12">
        <f>'6.ВС'!AJ84</f>
        <v>32000</v>
      </c>
      <c r="AK65" s="12">
        <f>'6.ВС'!AK84</f>
        <v>0</v>
      </c>
      <c r="AL65" s="12">
        <f>'6.ВС'!AL84</f>
        <v>0</v>
      </c>
      <c r="AM65" s="12">
        <f>'6.ВС'!AM84</f>
        <v>0</v>
      </c>
      <c r="AN65" s="12">
        <f>'6.ВС'!AN84</f>
        <v>0</v>
      </c>
      <c r="AO65" s="12">
        <f>'6.ВС'!AO84</f>
        <v>0</v>
      </c>
      <c r="AP65" s="12">
        <f>'6.ВС'!AP84</f>
        <v>32000</v>
      </c>
      <c r="AQ65" s="12">
        <f>'6.ВС'!AQ84</f>
        <v>0</v>
      </c>
      <c r="AR65" s="12">
        <f>'6.ВС'!AR84</f>
        <v>32000</v>
      </c>
      <c r="AS65" s="12">
        <f>'6.ВС'!AS84</f>
        <v>0</v>
      </c>
      <c r="AT65" s="12">
        <f>'6.ВС'!AT84</f>
        <v>-4220</v>
      </c>
      <c r="AU65" s="12">
        <f>'6.ВС'!AU84</f>
        <v>0</v>
      </c>
      <c r="AV65" s="12">
        <f>'6.ВС'!AV84</f>
        <v>-4220</v>
      </c>
      <c r="AW65" s="12">
        <f>'6.ВС'!AW84</f>
        <v>0</v>
      </c>
      <c r="AX65" s="12">
        <f>'6.ВС'!AX84</f>
        <v>27780</v>
      </c>
      <c r="AY65" s="12">
        <f>'6.ВС'!AY84</f>
        <v>0</v>
      </c>
      <c r="AZ65" s="12">
        <f>'6.ВС'!AZ84</f>
        <v>27780</v>
      </c>
      <c r="BA65" s="12">
        <f>'6.ВС'!BA84</f>
        <v>0</v>
      </c>
      <c r="BB65" s="12">
        <v>0</v>
      </c>
      <c r="BC65" s="12">
        <v>0</v>
      </c>
    </row>
    <row r="66" spans="1:58" ht="65.25" customHeight="1" x14ac:dyDescent="0.25">
      <c r="A66" s="4" t="s">
        <v>235</v>
      </c>
      <c r="B66" s="9">
        <v>51</v>
      </c>
      <c r="C66" s="9">
        <v>0</v>
      </c>
      <c r="D66" s="11" t="s">
        <v>206</v>
      </c>
      <c r="E66" s="9"/>
      <c r="F66" s="11"/>
      <c r="G66" s="11"/>
      <c r="H66" s="11"/>
      <c r="I66" s="11"/>
      <c r="J66" s="12">
        <f t="shared" ref="J66:BA66" si="66">J67</f>
        <v>2283000</v>
      </c>
      <c r="K66" s="12">
        <f t="shared" si="66"/>
        <v>0</v>
      </c>
      <c r="L66" s="12">
        <f t="shared" si="66"/>
        <v>2283000</v>
      </c>
      <c r="M66" s="12">
        <f t="shared" si="66"/>
        <v>0</v>
      </c>
      <c r="N66" s="12">
        <f t="shared" si="66"/>
        <v>0</v>
      </c>
      <c r="O66" s="12">
        <f t="shared" si="66"/>
        <v>0</v>
      </c>
      <c r="P66" s="12">
        <f t="shared" si="66"/>
        <v>0</v>
      </c>
      <c r="Q66" s="12">
        <f t="shared" si="66"/>
        <v>0</v>
      </c>
      <c r="R66" s="12">
        <f t="shared" si="66"/>
        <v>2283000</v>
      </c>
      <c r="S66" s="12">
        <f t="shared" si="66"/>
        <v>0</v>
      </c>
      <c r="T66" s="12">
        <f t="shared" si="66"/>
        <v>2283000</v>
      </c>
      <c r="U66" s="12">
        <f t="shared" si="66"/>
        <v>0</v>
      </c>
      <c r="V66" s="12">
        <f t="shared" si="66"/>
        <v>46622</v>
      </c>
      <c r="W66" s="12">
        <f t="shared" si="66"/>
        <v>37298</v>
      </c>
      <c r="X66" s="12">
        <f t="shared" si="66"/>
        <v>9324</v>
      </c>
      <c r="Y66" s="12">
        <f t="shared" si="66"/>
        <v>0</v>
      </c>
      <c r="Z66" s="12">
        <f t="shared" si="66"/>
        <v>2329622</v>
      </c>
      <c r="AA66" s="12">
        <f t="shared" si="66"/>
        <v>37298</v>
      </c>
      <c r="AB66" s="12">
        <f t="shared" si="66"/>
        <v>2292324</v>
      </c>
      <c r="AC66" s="12">
        <f t="shared" si="66"/>
        <v>0</v>
      </c>
      <c r="AD66" s="12">
        <f t="shared" si="66"/>
        <v>0</v>
      </c>
      <c r="AE66" s="12">
        <f t="shared" si="66"/>
        <v>0</v>
      </c>
      <c r="AF66" s="12">
        <f t="shared" si="66"/>
        <v>0</v>
      </c>
      <c r="AG66" s="12">
        <f t="shared" si="66"/>
        <v>0</v>
      </c>
      <c r="AH66" s="12">
        <f t="shared" si="66"/>
        <v>2329622</v>
      </c>
      <c r="AI66" s="12">
        <f t="shared" si="66"/>
        <v>37298</v>
      </c>
      <c r="AJ66" s="12">
        <f t="shared" si="66"/>
        <v>2292324</v>
      </c>
      <c r="AK66" s="12">
        <f t="shared" si="66"/>
        <v>0</v>
      </c>
      <c r="AL66" s="12">
        <f t="shared" si="66"/>
        <v>0</v>
      </c>
      <c r="AM66" s="12">
        <f t="shared" si="66"/>
        <v>0</v>
      </c>
      <c r="AN66" s="12">
        <f t="shared" si="66"/>
        <v>0</v>
      </c>
      <c r="AO66" s="12">
        <f t="shared" si="66"/>
        <v>0</v>
      </c>
      <c r="AP66" s="12">
        <f t="shared" si="66"/>
        <v>2329622</v>
      </c>
      <c r="AQ66" s="12">
        <f t="shared" si="66"/>
        <v>37298</v>
      </c>
      <c r="AR66" s="12">
        <f t="shared" si="66"/>
        <v>2292324</v>
      </c>
      <c r="AS66" s="12">
        <f t="shared" si="66"/>
        <v>0</v>
      </c>
      <c r="AT66" s="12">
        <f t="shared" si="66"/>
        <v>-41000</v>
      </c>
      <c r="AU66" s="12">
        <f t="shared" si="66"/>
        <v>0</v>
      </c>
      <c r="AV66" s="12">
        <f t="shared" si="66"/>
        <v>-41000</v>
      </c>
      <c r="AW66" s="12">
        <f t="shared" si="66"/>
        <v>0</v>
      </c>
      <c r="AX66" s="12">
        <f t="shared" si="66"/>
        <v>2288622</v>
      </c>
      <c r="AY66" s="12">
        <f t="shared" si="66"/>
        <v>37298</v>
      </c>
      <c r="AZ66" s="12">
        <f t="shared" si="66"/>
        <v>2251324</v>
      </c>
      <c r="BA66" s="12">
        <f t="shared" si="66"/>
        <v>0</v>
      </c>
      <c r="BB66" s="12">
        <v>0</v>
      </c>
      <c r="BC66" s="12">
        <v>0</v>
      </c>
    </row>
    <row r="67" spans="1:58" ht="31.5" x14ac:dyDescent="0.25">
      <c r="A67" s="4" t="s">
        <v>11</v>
      </c>
      <c r="B67" s="33">
        <v>51</v>
      </c>
      <c r="C67" s="33">
        <v>0</v>
      </c>
      <c r="D67" s="11" t="s">
        <v>206</v>
      </c>
      <c r="E67" s="33">
        <v>851</v>
      </c>
      <c r="F67" s="11"/>
      <c r="G67" s="11"/>
      <c r="H67" s="11"/>
      <c r="I67" s="11"/>
      <c r="J67" s="7">
        <f t="shared" ref="J67:AK67" si="67">J71+J68</f>
        <v>2283000</v>
      </c>
      <c r="K67" s="7">
        <f t="shared" si="67"/>
        <v>0</v>
      </c>
      <c r="L67" s="7">
        <f t="shared" si="67"/>
        <v>2283000</v>
      </c>
      <c r="M67" s="7">
        <f t="shared" si="67"/>
        <v>0</v>
      </c>
      <c r="N67" s="7">
        <f t="shared" si="67"/>
        <v>0</v>
      </c>
      <c r="O67" s="7">
        <f t="shared" si="67"/>
        <v>0</v>
      </c>
      <c r="P67" s="7">
        <f t="shared" si="67"/>
        <v>0</v>
      </c>
      <c r="Q67" s="7">
        <f t="shared" si="67"/>
        <v>0</v>
      </c>
      <c r="R67" s="7">
        <f t="shared" si="67"/>
        <v>2283000</v>
      </c>
      <c r="S67" s="7">
        <f t="shared" si="67"/>
        <v>0</v>
      </c>
      <c r="T67" s="7">
        <f t="shared" si="67"/>
        <v>2283000</v>
      </c>
      <c r="U67" s="7">
        <f t="shared" si="67"/>
        <v>0</v>
      </c>
      <c r="V67" s="7">
        <f t="shared" si="67"/>
        <v>46622</v>
      </c>
      <c r="W67" s="7">
        <f t="shared" si="67"/>
        <v>37298</v>
      </c>
      <c r="X67" s="7">
        <f t="shared" si="67"/>
        <v>9324</v>
      </c>
      <c r="Y67" s="7">
        <f t="shared" si="67"/>
        <v>0</v>
      </c>
      <c r="Z67" s="7">
        <f t="shared" si="67"/>
        <v>2329622</v>
      </c>
      <c r="AA67" s="7">
        <f t="shared" si="67"/>
        <v>37298</v>
      </c>
      <c r="AB67" s="7">
        <f t="shared" si="67"/>
        <v>2292324</v>
      </c>
      <c r="AC67" s="7">
        <f t="shared" si="67"/>
        <v>0</v>
      </c>
      <c r="AD67" s="7">
        <f t="shared" si="67"/>
        <v>0</v>
      </c>
      <c r="AE67" s="7">
        <f t="shared" si="67"/>
        <v>0</v>
      </c>
      <c r="AF67" s="7">
        <f t="shared" si="67"/>
        <v>0</v>
      </c>
      <c r="AG67" s="7">
        <f t="shared" si="67"/>
        <v>0</v>
      </c>
      <c r="AH67" s="7">
        <f t="shared" si="67"/>
        <v>2329622</v>
      </c>
      <c r="AI67" s="7">
        <f t="shared" si="67"/>
        <v>37298</v>
      </c>
      <c r="AJ67" s="7">
        <f t="shared" si="67"/>
        <v>2292324</v>
      </c>
      <c r="AK67" s="7">
        <f t="shared" si="67"/>
        <v>0</v>
      </c>
      <c r="AL67" s="7">
        <f t="shared" ref="AL67:AS67" si="68">AL71+AL68</f>
        <v>0</v>
      </c>
      <c r="AM67" s="7">
        <f t="shared" si="68"/>
        <v>0</v>
      </c>
      <c r="AN67" s="7">
        <f t="shared" si="68"/>
        <v>0</v>
      </c>
      <c r="AO67" s="7">
        <f t="shared" si="68"/>
        <v>0</v>
      </c>
      <c r="AP67" s="7">
        <f t="shared" si="68"/>
        <v>2329622</v>
      </c>
      <c r="AQ67" s="7">
        <f t="shared" si="68"/>
        <v>37298</v>
      </c>
      <c r="AR67" s="7">
        <f t="shared" si="68"/>
        <v>2292324</v>
      </c>
      <c r="AS67" s="7">
        <f t="shared" si="68"/>
        <v>0</v>
      </c>
      <c r="AT67" s="7">
        <f t="shared" ref="AT67:BA67" si="69">AT71+AT68</f>
        <v>-41000</v>
      </c>
      <c r="AU67" s="7">
        <f t="shared" si="69"/>
        <v>0</v>
      </c>
      <c r="AV67" s="7">
        <f t="shared" si="69"/>
        <v>-41000</v>
      </c>
      <c r="AW67" s="7">
        <f t="shared" si="69"/>
        <v>0</v>
      </c>
      <c r="AX67" s="7">
        <f t="shared" si="69"/>
        <v>2288622</v>
      </c>
      <c r="AY67" s="7">
        <f t="shared" si="69"/>
        <v>37298</v>
      </c>
      <c r="AZ67" s="7">
        <f t="shared" si="69"/>
        <v>2251324</v>
      </c>
      <c r="BA67" s="7">
        <f t="shared" si="69"/>
        <v>0</v>
      </c>
      <c r="BB67" s="12">
        <v>0</v>
      </c>
      <c r="BC67" s="12">
        <v>0</v>
      </c>
    </row>
    <row r="68" spans="1:58" s="50" customFormat="1" ht="50.25" customHeight="1" x14ac:dyDescent="0.25">
      <c r="A68" s="4" t="s">
        <v>56</v>
      </c>
      <c r="B68" s="9">
        <v>51</v>
      </c>
      <c r="C68" s="9">
        <v>0</v>
      </c>
      <c r="D68" s="10" t="s">
        <v>206</v>
      </c>
      <c r="E68" s="9">
        <v>851</v>
      </c>
      <c r="F68" s="10" t="s">
        <v>16</v>
      </c>
      <c r="G68" s="10" t="s">
        <v>44</v>
      </c>
      <c r="H68" s="10" t="s">
        <v>294</v>
      </c>
      <c r="I68" s="10"/>
      <c r="J68" s="5">
        <f t="shared" ref="J68:BA68" si="70">J69</f>
        <v>2283000</v>
      </c>
      <c r="K68" s="5">
        <f t="shared" si="70"/>
        <v>0</v>
      </c>
      <c r="L68" s="5">
        <f t="shared" si="70"/>
        <v>2283000</v>
      </c>
      <c r="M68" s="5">
        <f t="shared" si="70"/>
        <v>0</v>
      </c>
      <c r="N68" s="5">
        <f t="shared" si="70"/>
        <v>0</v>
      </c>
      <c r="O68" s="5">
        <f t="shared" si="70"/>
        <v>0</v>
      </c>
      <c r="P68" s="5">
        <f t="shared" si="70"/>
        <v>0</v>
      </c>
      <c r="Q68" s="5">
        <f t="shared" si="70"/>
        <v>0</v>
      </c>
      <c r="R68" s="5">
        <f t="shared" si="70"/>
        <v>2283000</v>
      </c>
      <c r="S68" s="5">
        <f t="shared" si="70"/>
        <v>0</v>
      </c>
      <c r="T68" s="5">
        <f t="shared" si="70"/>
        <v>2283000</v>
      </c>
      <c r="U68" s="5">
        <f t="shared" si="70"/>
        <v>0</v>
      </c>
      <c r="V68" s="5">
        <f t="shared" si="70"/>
        <v>0</v>
      </c>
      <c r="W68" s="5">
        <f t="shared" si="70"/>
        <v>0</v>
      </c>
      <c r="X68" s="5">
        <f t="shared" si="70"/>
        <v>0</v>
      </c>
      <c r="Y68" s="5">
        <f t="shared" si="70"/>
        <v>0</v>
      </c>
      <c r="Z68" s="5">
        <f t="shared" si="70"/>
        <v>2283000</v>
      </c>
      <c r="AA68" s="5">
        <f t="shared" si="70"/>
        <v>0</v>
      </c>
      <c r="AB68" s="5">
        <f t="shared" si="70"/>
        <v>2283000</v>
      </c>
      <c r="AC68" s="5">
        <f t="shared" si="70"/>
        <v>0</v>
      </c>
      <c r="AD68" s="5">
        <f t="shared" si="70"/>
        <v>0</v>
      </c>
      <c r="AE68" s="5">
        <f t="shared" si="70"/>
        <v>0</v>
      </c>
      <c r="AF68" s="5">
        <f t="shared" si="70"/>
        <v>0</v>
      </c>
      <c r="AG68" s="5">
        <f t="shared" si="70"/>
        <v>0</v>
      </c>
      <c r="AH68" s="5">
        <f t="shared" si="70"/>
        <v>2283000</v>
      </c>
      <c r="AI68" s="5">
        <f t="shared" si="70"/>
        <v>0</v>
      </c>
      <c r="AJ68" s="5">
        <f t="shared" si="70"/>
        <v>2283000</v>
      </c>
      <c r="AK68" s="5">
        <f t="shared" si="70"/>
        <v>0</v>
      </c>
      <c r="AL68" s="5">
        <f t="shared" si="70"/>
        <v>0</v>
      </c>
      <c r="AM68" s="5">
        <f t="shared" si="70"/>
        <v>0</v>
      </c>
      <c r="AN68" s="5">
        <f t="shared" si="70"/>
        <v>0</v>
      </c>
      <c r="AO68" s="5">
        <f t="shared" si="70"/>
        <v>0</v>
      </c>
      <c r="AP68" s="5">
        <f t="shared" si="70"/>
        <v>2283000</v>
      </c>
      <c r="AQ68" s="5">
        <f t="shared" si="70"/>
        <v>0</v>
      </c>
      <c r="AR68" s="5">
        <f t="shared" si="70"/>
        <v>2283000</v>
      </c>
      <c r="AS68" s="5">
        <f t="shared" si="70"/>
        <v>0</v>
      </c>
      <c r="AT68" s="5">
        <f t="shared" si="70"/>
        <v>-41000</v>
      </c>
      <c r="AU68" s="5">
        <f t="shared" si="70"/>
        <v>0</v>
      </c>
      <c r="AV68" s="5">
        <f t="shared" si="70"/>
        <v>-41000</v>
      </c>
      <c r="AW68" s="5">
        <f t="shared" si="70"/>
        <v>0</v>
      </c>
      <c r="AX68" s="5">
        <f t="shared" si="70"/>
        <v>2242000</v>
      </c>
      <c r="AY68" s="5">
        <f t="shared" si="70"/>
        <v>0</v>
      </c>
      <c r="AZ68" s="5">
        <f t="shared" si="70"/>
        <v>2242000</v>
      </c>
      <c r="BA68" s="5">
        <f t="shared" si="70"/>
        <v>0</v>
      </c>
      <c r="BB68" s="12">
        <v>0</v>
      </c>
      <c r="BC68" s="12">
        <v>0</v>
      </c>
      <c r="BD68" s="15"/>
      <c r="BE68" s="15"/>
      <c r="BF68" s="15"/>
    </row>
    <row r="69" spans="1:58" ht="63" x14ac:dyDescent="0.25">
      <c r="A69" s="6" t="s">
        <v>58</v>
      </c>
      <c r="B69" s="9">
        <v>51</v>
      </c>
      <c r="C69" s="9">
        <v>0</v>
      </c>
      <c r="D69" s="10" t="s">
        <v>206</v>
      </c>
      <c r="E69" s="9">
        <v>851</v>
      </c>
      <c r="F69" s="10" t="s">
        <v>16</v>
      </c>
      <c r="G69" s="10" t="s">
        <v>44</v>
      </c>
      <c r="H69" s="10" t="s">
        <v>294</v>
      </c>
      <c r="I69" s="11" t="s">
        <v>116</v>
      </c>
      <c r="J69" s="12">
        <f t="shared" ref="J69:BA69" si="71">J70</f>
        <v>2283000</v>
      </c>
      <c r="K69" s="12">
        <f t="shared" si="71"/>
        <v>0</v>
      </c>
      <c r="L69" s="12">
        <f t="shared" si="71"/>
        <v>2283000</v>
      </c>
      <c r="M69" s="12">
        <f t="shared" si="71"/>
        <v>0</v>
      </c>
      <c r="N69" s="12">
        <f t="shared" si="71"/>
        <v>0</v>
      </c>
      <c r="O69" s="12">
        <f t="shared" si="71"/>
        <v>0</v>
      </c>
      <c r="P69" s="12">
        <f t="shared" si="71"/>
        <v>0</v>
      </c>
      <c r="Q69" s="12">
        <f t="shared" si="71"/>
        <v>0</v>
      </c>
      <c r="R69" s="12">
        <f t="shared" si="71"/>
        <v>2283000</v>
      </c>
      <c r="S69" s="12">
        <f t="shared" si="71"/>
        <v>0</v>
      </c>
      <c r="T69" s="12">
        <f t="shared" si="71"/>
        <v>2283000</v>
      </c>
      <c r="U69" s="12">
        <f t="shared" si="71"/>
        <v>0</v>
      </c>
      <c r="V69" s="12">
        <f t="shared" si="71"/>
        <v>0</v>
      </c>
      <c r="W69" s="12">
        <f t="shared" si="71"/>
        <v>0</v>
      </c>
      <c r="X69" s="12">
        <f t="shared" si="71"/>
        <v>0</v>
      </c>
      <c r="Y69" s="12">
        <f t="shared" si="71"/>
        <v>0</v>
      </c>
      <c r="Z69" s="12">
        <f t="shared" si="71"/>
        <v>2283000</v>
      </c>
      <c r="AA69" s="12">
        <f t="shared" si="71"/>
        <v>0</v>
      </c>
      <c r="AB69" s="12">
        <f t="shared" si="71"/>
        <v>2283000</v>
      </c>
      <c r="AC69" s="12">
        <f t="shared" si="71"/>
        <v>0</v>
      </c>
      <c r="AD69" s="12">
        <f t="shared" si="71"/>
        <v>0</v>
      </c>
      <c r="AE69" s="12">
        <f t="shared" si="71"/>
        <v>0</v>
      </c>
      <c r="AF69" s="12">
        <f t="shared" si="71"/>
        <v>0</v>
      </c>
      <c r="AG69" s="12">
        <f t="shared" si="71"/>
        <v>0</v>
      </c>
      <c r="AH69" s="12">
        <f t="shared" si="71"/>
        <v>2283000</v>
      </c>
      <c r="AI69" s="12">
        <f t="shared" si="71"/>
        <v>0</v>
      </c>
      <c r="AJ69" s="12">
        <f t="shared" si="71"/>
        <v>2283000</v>
      </c>
      <c r="AK69" s="12">
        <f t="shared" si="71"/>
        <v>0</v>
      </c>
      <c r="AL69" s="12">
        <f t="shared" si="71"/>
        <v>0</v>
      </c>
      <c r="AM69" s="12">
        <f t="shared" si="71"/>
        <v>0</v>
      </c>
      <c r="AN69" s="12">
        <f t="shared" si="71"/>
        <v>0</v>
      </c>
      <c r="AO69" s="12">
        <f t="shared" si="71"/>
        <v>0</v>
      </c>
      <c r="AP69" s="12">
        <f t="shared" si="71"/>
        <v>2283000</v>
      </c>
      <c r="AQ69" s="12">
        <f t="shared" si="71"/>
        <v>0</v>
      </c>
      <c r="AR69" s="12">
        <f t="shared" si="71"/>
        <v>2283000</v>
      </c>
      <c r="AS69" s="12">
        <f t="shared" si="71"/>
        <v>0</v>
      </c>
      <c r="AT69" s="12">
        <f t="shared" si="71"/>
        <v>-41000</v>
      </c>
      <c r="AU69" s="12">
        <f t="shared" si="71"/>
        <v>0</v>
      </c>
      <c r="AV69" s="12">
        <f t="shared" si="71"/>
        <v>-41000</v>
      </c>
      <c r="AW69" s="12">
        <f t="shared" si="71"/>
        <v>0</v>
      </c>
      <c r="AX69" s="12">
        <f t="shared" si="71"/>
        <v>2242000</v>
      </c>
      <c r="AY69" s="12">
        <f t="shared" si="71"/>
        <v>0</v>
      </c>
      <c r="AZ69" s="12">
        <f t="shared" si="71"/>
        <v>2242000</v>
      </c>
      <c r="BA69" s="12">
        <f t="shared" si="71"/>
        <v>0</v>
      </c>
      <c r="BB69" s="12">
        <v>0</v>
      </c>
      <c r="BC69" s="12">
        <v>0</v>
      </c>
    </row>
    <row r="70" spans="1:58" ht="31.5" x14ac:dyDescent="0.25">
      <c r="A70" s="6" t="s">
        <v>59</v>
      </c>
      <c r="B70" s="9">
        <v>51</v>
      </c>
      <c r="C70" s="9">
        <v>0</v>
      </c>
      <c r="D70" s="10" t="s">
        <v>206</v>
      </c>
      <c r="E70" s="9">
        <v>851</v>
      </c>
      <c r="F70" s="10" t="s">
        <v>16</v>
      </c>
      <c r="G70" s="10" t="s">
        <v>44</v>
      </c>
      <c r="H70" s="10" t="s">
        <v>294</v>
      </c>
      <c r="I70" s="11" t="s">
        <v>118</v>
      </c>
      <c r="J70" s="12">
        <f>'6.ВС'!J60</f>
        <v>2283000</v>
      </c>
      <c r="K70" s="12">
        <f>'6.ВС'!K60</f>
        <v>0</v>
      </c>
      <c r="L70" s="12">
        <f>'6.ВС'!L60</f>
        <v>2283000</v>
      </c>
      <c r="M70" s="12">
        <f>'6.ВС'!M60</f>
        <v>0</v>
      </c>
      <c r="N70" s="12">
        <f>'6.ВС'!N60</f>
        <v>0</v>
      </c>
      <c r="O70" s="12">
        <f>'6.ВС'!O60</f>
        <v>0</v>
      </c>
      <c r="P70" s="12">
        <f>'6.ВС'!P60</f>
        <v>0</v>
      </c>
      <c r="Q70" s="12">
        <f>'6.ВС'!Q60</f>
        <v>0</v>
      </c>
      <c r="R70" s="12">
        <f>'6.ВС'!R60</f>
        <v>2283000</v>
      </c>
      <c r="S70" s="12">
        <f>'6.ВС'!S60</f>
        <v>0</v>
      </c>
      <c r="T70" s="12">
        <f>'6.ВС'!T60</f>
        <v>2283000</v>
      </c>
      <c r="U70" s="12">
        <f>'6.ВС'!U60</f>
        <v>0</v>
      </c>
      <c r="V70" s="12">
        <f>'6.ВС'!V60</f>
        <v>0</v>
      </c>
      <c r="W70" s="12">
        <f>'6.ВС'!W60</f>
        <v>0</v>
      </c>
      <c r="X70" s="12">
        <f>'6.ВС'!X60</f>
        <v>0</v>
      </c>
      <c r="Y70" s="12">
        <f>'6.ВС'!Y60</f>
        <v>0</v>
      </c>
      <c r="Z70" s="12">
        <f>'6.ВС'!Z60</f>
        <v>2283000</v>
      </c>
      <c r="AA70" s="12">
        <f>'6.ВС'!AA60</f>
        <v>0</v>
      </c>
      <c r="AB70" s="12">
        <f>'6.ВС'!AB60</f>
        <v>2283000</v>
      </c>
      <c r="AC70" s="12">
        <f>'6.ВС'!AC60</f>
        <v>0</v>
      </c>
      <c r="AD70" s="12">
        <f>'6.ВС'!AD60</f>
        <v>0</v>
      </c>
      <c r="AE70" s="12">
        <f>'6.ВС'!AE60</f>
        <v>0</v>
      </c>
      <c r="AF70" s="12">
        <f>'6.ВС'!AF60</f>
        <v>0</v>
      </c>
      <c r="AG70" s="12">
        <f>'6.ВС'!AG60</f>
        <v>0</v>
      </c>
      <c r="AH70" s="12">
        <f>'6.ВС'!AH60</f>
        <v>2283000</v>
      </c>
      <c r="AI70" s="12">
        <f>'6.ВС'!AI60</f>
        <v>0</v>
      </c>
      <c r="AJ70" s="12">
        <f>'6.ВС'!AJ60</f>
        <v>2283000</v>
      </c>
      <c r="AK70" s="12">
        <f>'6.ВС'!AK60</f>
        <v>0</v>
      </c>
      <c r="AL70" s="12">
        <f>'6.ВС'!AL60</f>
        <v>0</v>
      </c>
      <c r="AM70" s="12">
        <f>'6.ВС'!AM60</f>
        <v>0</v>
      </c>
      <c r="AN70" s="12">
        <f>'6.ВС'!AN60</f>
        <v>0</v>
      </c>
      <c r="AO70" s="12">
        <f>'6.ВС'!AO60</f>
        <v>0</v>
      </c>
      <c r="AP70" s="12">
        <f>'6.ВС'!AP60</f>
        <v>2283000</v>
      </c>
      <c r="AQ70" s="12">
        <f>'6.ВС'!AQ60</f>
        <v>0</v>
      </c>
      <c r="AR70" s="12">
        <f>'6.ВС'!AR60</f>
        <v>2283000</v>
      </c>
      <c r="AS70" s="12">
        <f>'6.ВС'!AS60</f>
        <v>0</v>
      </c>
      <c r="AT70" s="12">
        <f>'6.ВС'!AT60</f>
        <v>-41000</v>
      </c>
      <c r="AU70" s="12">
        <f>'6.ВС'!AU60</f>
        <v>0</v>
      </c>
      <c r="AV70" s="12">
        <f>'6.ВС'!AV60</f>
        <v>-41000</v>
      </c>
      <c r="AW70" s="12">
        <f>'6.ВС'!AW60</f>
        <v>0</v>
      </c>
      <c r="AX70" s="12">
        <f>'6.ВС'!AX60</f>
        <v>2242000</v>
      </c>
      <c r="AY70" s="12">
        <f>'6.ВС'!AY60</f>
        <v>0</v>
      </c>
      <c r="AZ70" s="12">
        <f>'6.ВС'!AZ60</f>
        <v>2242000</v>
      </c>
      <c r="BA70" s="12">
        <f>'6.ВС'!BA60</f>
        <v>0</v>
      </c>
      <c r="BB70" s="12">
        <v>0</v>
      </c>
      <c r="BC70" s="12">
        <v>0</v>
      </c>
    </row>
    <row r="71" spans="1:58" ht="94.5" hidden="1" x14ac:dyDescent="0.25">
      <c r="A71" s="6" t="s">
        <v>407</v>
      </c>
      <c r="B71" s="9">
        <v>51</v>
      </c>
      <c r="C71" s="9">
        <v>0</v>
      </c>
      <c r="D71" s="10" t="s">
        <v>206</v>
      </c>
      <c r="E71" s="9">
        <v>851</v>
      </c>
      <c r="F71" s="10" t="s">
        <v>16</v>
      </c>
      <c r="G71" s="10" t="s">
        <v>44</v>
      </c>
      <c r="H71" s="10" t="s">
        <v>409</v>
      </c>
      <c r="I71" s="10"/>
      <c r="J71" s="5">
        <f t="shared" ref="J71:Y72" si="72">J72</f>
        <v>0</v>
      </c>
      <c r="K71" s="5">
        <f t="shared" si="72"/>
        <v>0</v>
      </c>
      <c r="L71" s="5">
        <f t="shared" si="72"/>
        <v>0</v>
      </c>
      <c r="M71" s="5">
        <f t="shared" si="72"/>
        <v>0</v>
      </c>
      <c r="N71" s="5">
        <f t="shared" si="72"/>
        <v>0</v>
      </c>
      <c r="O71" s="5">
        <f t="shared" si="72"/>
        <v>0</v>
      </c>
      <c r="P71" s="5">
        <f t="shared" si="72"/>
        <v>0</v>
      </c>
      <c r="Q71" s="5">
        <f t="shared" si="72"/>
        <v>0</v>
      </c>
      <c r="R71" s="5">
        <f t="shared" si="72"/>
        <v>0</v>
      </c>
      <c r="S71" s="5">
        <f t="shared" si="72"/>
        <v>0</v>
      </c>
      <c r="T71" s="5">
        <f t="shared" si="72"/>
        <v>0</v>
      </c>
      <c r="U71" s="5">
        <f t="shared" si="72"/>
        <v>0</v>
      </c>
      <c r="V71" s="5">
        <f t="shared" si="72"/>
        <v>46622</v>
      </c>
      <c r="W71" s="5">
        <f t="shared" si="72"/>
        <v>37298</v>
      </c>
      <c r="X71" s="5">
        <f t="shared" si="72"/>
        <v>9324</v>
      </c>
      <c r="Y71" s="5">
        <f t="shared" si="72"/>
        <v>0</v>
      </c>
      <c r="Z71" s="5">
        <f t="shared" ref="K71:BA72" si="73">Z72</f>
        <v>46622</v>
      </c>
      <c r="AA71" s="5">
        <f t="shared" si="73"/>
        <v>37298</v>
      </c>
      <c r="AB71" s="5">
        <f t="shared" si="73"/>
        <v>9324</v>
      </c>
      <c r="AC71" s="5">
        <f t="shared" si="73"/>
        <v>0</v>
      </c>
      <c r="AD71" s="5">
        <f t="shared" si="73"/>
        <v>0</v>
      </c>
      <c r="AE71" s="5">
        <f t="shared" si="73"/>
        <v>0</v>
      </c>
      <c r="AF71" s="5">
        <f t="shared" si="73"/>
        <v>0</v>
      </c>
      <c r="AG71" s="5">
        <f t="shared" si="73"/>
        <v>0</v>
      </c>
      <c r="AH71" s="5">
        <f t="shared" si="73"/>
        <v>46622</v>
      </c>
      <c r="AI71" s="5">
        <f t="shared" si="73"/>
        <v>37298</v>
      </c>
      <c r="AJ71" s="5">
        <f t="shared" si="73"/>
        <v>9324</v>
      </c>
      <c r="AK71" s="5">
        <f t="shared" si="73"/>
        <v>0</v>
      </c>
      <c r="AL71" s="5">
        <f t="shared" si="73"/>
        <v>0</v>
      </c>
      <c r="AM71" s="5">
        <f t="shared" si="73"/>
        <v>0</v>
      </c>
      <c r="AN71" s="5">
        <f t="shared" si="73"/>
        <v>0</v>
      </c>
      <c r="AO71" s="5">
        <f t="shared" si="73"/>
        <v>0</v>
      </c>
      <c r="AP71" s="5">
        <f t="shared" si="73"/>
        <v>46622</v>
      </c>
      <c r="AQ71" s="5">
        <f t="shared" si="73"/>
        <v>37298</v>
      </c>
      <c r="AR71" s="5">
        <f t="shared" si="73"/>
        <v>9324</v>
      </c>
      <c r="AS71" s="5">
        <f t="shared" si="73"/>
        <v>0</v>
      </c>
      <c r="AT71" s="5">
        <f t="shared" si="73"/>
        <v>0</v>
      </c>
      <c r="AU71" s="5">
        <f t="shared" si="73"/>
        <v>0</v>
      </c>
      <c r="AV71" s="5">
        <f t="shared" si="73"/>
        <v>0</v>
      </c>
      <c r="AW71" s="5">
        <f t="shared" si="73"/>
        <v>0</v>
      </c>
      <c r="AX71" s="5">
        <f t="shared" si="73"/>
        <v>46622</v>
      </c>
      <c r="AY71" s="5">
        <f t="shared" si="73"/>
        <v>37298</v>
      </c>
      <c r="AZ71" s="5">
        <f t="shared" si="73"/>
        <v>9324</v>
      </c>
      <c r="BA71" s="5">
        <f t="shared" si="73"/>
        <v>0</v>
      </c>
      <c r="BB71" s="12">
        <v>0</v>
      </c>
      <c r="BC71" s="12">
        <v>0</v>
      </c>
    </row>
    <row r="72" spans="1:58" ht="63" hidden="1" x14ac:dyDescent="0.25">
      <c r="A72" s="6" t="s">
        <v>58</v>
      </c>
      <c r="B72" s="9">
        <v>51</v>
      </c>
      <c r="C72" s="9">
        <v>0</v>
      </c>
      <c r="D72" s="10" t="s">
        <v>206</v>
      </c>
      <c r="E72" s="9">
        <v>851</v>
      </c>
      <c r="F72" s="10" t="s">
        <v>16</v>
      </c>
      <c r="G72" s="10" t="s">
        <v>44</v>
      </c>
      <c r="H72" s="10" t="s">
        <v>409</v>
      </c>
      <c r="I72" s="11" t="s">
        <v>116</v>
      </c>
      <c r="J72" s="12">
        <f t="shared" si="72"/>
        <v>0</v>
      </c>
      <c r="K72" s="12">
        <f t="shared" si="73"/>
        <v>0</v>
      </c>
      <c r="L72" s="12">
        <f t="shared" si="73"/>
        <v>0</v>
      </c>
      <c r="M72" s="12">
        <f t="shared" si="73"/>
        <v>0</v>
      </c>
      <c r="N72" s="12">
        <f t="shared" si="73"/>
        <v>0</v>
      </c>
      <c r="O72" s="12">
        <f t="shared" si="73"/>
        <v>0</v>
      </c>
      <c r="P72" s="12">
        <f t="shared" si="73"/>
        <v>0</v>
      </c>
      <c r="Q72" s="12">
        <f t="shared" si="73"/>
        <v>0</v>
      </c>
      <c r="R72" s="12">
        <f t="shared" si="73"/>
        <v>0</v>
      </c>
      <c r="S72" s="12">
        <f t="shared" si="73"/>
        <v>0</v>
      </c>
      <c r="T72" s="12">
        <f t="shared" si="73"/>
        <v>0</v>
      </c>
      <c r="U72" s="12">
        <f t="shared" si="73"/>
        <v>0</v>
      </c>
      <c r="V72" s="12">
        <f t="shared" si="73"/>
        <v>46622</v>
      </c>
      <c r="W72" s="12">
        <f t="shared" si="73"/>
        <v>37298</v>
      </c>
      <c r="X72" s="12">
        <f t="shared" si="73"/>
        <v>9324</v>
      </c>
      <c r="Y72" s="12">
        <f t="shared" si="73"/>
        <v>0</v>
      </c>
      <c r="Z72" s="12">
        <f t="shared" si="73"/>
        <v>46622</v>
      </c>
      <c r="AA72" s="12">
        <f t="shared" si="73"/>
        <v>37298</v>
      </c>
      <c r="AB72" s="12">
        <f t="shared" si="73"/>
        <v>9324</v>
      </c>
      <c r="AC72" s="12">
        <f t="shared" si="73"/>
        <v>0</v>
      </c>
      <c r="AD72" s="12">
        <f t="shared" si="73"/>
        <v>0</v>
      </c>
      <c r="AE72" s="12">
        <f t="shared" si="73"/>
        <v>0</v>
      </c>
      <c r="AF72" s="12">
        <f t="shared" si="73"/>
        <v>0</v>
      </c>
      <c r="AG72" s="12">
        <f t="shared" si="73"/>
        <v>0</v>
      </c>
      <c r="AH72" s="12">
        <f t="shared" si="73"/>
        <v>46622</v>
      </c>
      <c r="AI72" s="12">
        <f t="shared" si="73"/>
        <v>37298</v>
      </c>
      <c r="AJ72" s="12">
        <f t="shared" si="73"/>
        <v>9324</v>
      </c>
      <c r="AK72" s="12">
        <f t="shared" si="73"/>
        <v>0</v>
      </c>
      <c r="AL72" s="12">
        <f t="shared" si="73"/>
        <v>0</v>
      </c>
      <c r="AM72" s="12">
        <f t="shared" si="73"/>
        <v>0</v>
      </c>
      <c r="AN72" s="12">
        <f t="shared" si="73"/>
        <v>0</v>
      </c>
      <c r="AO72" s="12">
        <f t="shared" si="73"/>
        <v>0</v>
      </c>
      <c r="AP72" s="12">
        <f t="shared" si="73"/>
        <v>46622</v>
      </c>
      <c r="AQ72" s="12">
        <f t="shared" si="73"/>
        <v>37298</v>
      </c>
      <c r="AR72" s="12">
        <f t="shared" si="73"/>
        <v>9324</v>
      </c>
      <c r="AS72" s="12">
        <f t="shared" si="73"/>
        <v>0</v>
      </c>
      <c r="AT72" s="12">
        <f t="shared" si="73"/>
        <v>0</v>
      </c>
      <c r="AU72" s="12">
        <f t="shared" si="73"/>
        <v>0</v>
      </c>
      <c r="AV72" s="12">
        <f t="shared" si="73"/>
        <v>0</v>
      </c>
      <c r="AW72" s="12">
        <f t="shared" si="73"/>
        <v>0</v>
      </c>
      <c r="AX72" s="12">
        <f t="shared" si="73"/>
        <v>46622</v>
      </c>
      <c r="AY72" s="12">
        <f t="shared" si="73"/>
        <v>37298</v>
      </c>
      <c r="AZ72" s="12">
        <f t="shared" si="73"/>
        <v>9324</v>
      </c>
      <c r="BA72" s="12">
        <f t="shared" si="73"/>
        <v>0</v>
      </c>
      <c r="BB72" s="12">
        <v>0</v>
      </c>
      <c r="BC72" s="12">
        <v>0</v>
      </c>
    </row>
    <row r="73" spans="1:58" ht="31.5" hidden="1" x14ac:dyDescent="0.25">
      <c r="A73" s="6" t="s">
        <v>59</v>
      </c>
      <c r="B73" s="9">
        <v>51</v>
      </c>
      <c r="C73" s="9">
        <v>0</v>
      </c>
      <c r="D73" s="10" t="s">
        <v>206</v>
      </c>
      <c r="E73" s="9">
        <v>851</v>
      </c>
      <c r="F73" s="10" t="s">
        <v>16</v>
      </c>
      <c r="G73" s="10" t="s">
        <v>44</v>
      </c>
      <c r="H73" s="10" t="s">
        <v>409</v>
      </c>
      <c r="I73" s="11" t="s">
        <v>118</v>
      </c>
      <c r="J73" s="7">
        <f>'6.ВС'!J63</f>
        <v>0</v>
      </c>
      <c r="K73" s="7">
        <f>'6.ВС'!K63</f>
        <v>0</v>
      </c>
      <c r="L73" s="7">
        <f>'6.ВС'!L63</f>
        <v>0</v>
      </c>
      <c r="M73" s="7">
        <f>'6.ВС'!M63</f>
        <v>0</v>
      </c>
      <c r="N73" s="7">
        <f>'6.ВС'!N63</f>
        <v>0</v>
      </c>
      <c r="O73" s="7">
        <f>'6.ВС'!O63</f>
        <v>0</v>
      </c>
      <c r="P73" s="7">
        <f>'6.ВС'!P63</f>
        <v>0</v>
      </c>
      <c r="Q73" s="7">
        <f>'6.ВС'!Q63</f>
        <v>0</v>
      </c>
      <c r="R73" s="7">
        <f>'6.ВС'!R63</f>
        <v>0</v>
      </c>
      <c r="S73" s="7">
        <f>'6.ВС'!S63</f>
        <v>0</v>
      </c>
      <c r="T73" s="7">
        <f>'6.ВС'!T63</f>
        <v>0</v>
      </c>
      <c r="U73" s="7">
        <f>'6.ВС'!U63</f>
        <v>0</v>
      </c>
      <c r="V73" s="7">
        <f>'6.ВС'!V63</f>
        <v>46622</v>
      </c>
      <c r="W73" s="7">
        <f>'6.ВС'!W63</f>
        <v>37298</v>
      </c>
      <c r="X73" s="7">
        <f>'6.ВС'!X63</f>
        <v>9324</v>
      </c>
      <c r="Y73" s="7">
        <f>'6.ВС'!Y63</f>
        <v>0</v>
      </c>
      <c r="Z73" s="7">
        <f>'6.ВС'!Z63</f>
        <v>46622</v>
      </c>
      <c r="AA73" s="7">
        <f>'6.ВС'!AA63</f>
        <v>37298</v>
      </c>
      <c r="AB73" s="7">
        <f>'6.ВС'!AB63</f>
        <v>9324</v>
      </c>
      <c r="AC73" s="7">
        <f>'6.ВС'!AC63</f>
        <v>0</v>
      </c>
      <c r="AD73" s="7">
        <f>'6.ВС'!AD63</f>
        <v>0</v>
      </c>
      <c r="AE73" s="7">
        <f>'6.ВС'!AE63</f>
        <v>0</v>
      </c>
      <c r="AF73" s="7">
        <f>'6.ВС'!AF63</f>
        <v>0</v>
      </c>
      <c r="AG73" s="7">
        <f>'6.ВС'!AG63</f>
        <v>0</v>
      </c>
      <c r="AH73" s="7">
        <f>'6.ВС'!AH63</f>
        <v>46622</v>
      </c>
      <c r="AI73" s="7">
        <f>'6.ВС'!AI63</f>
        <v>37298</v>
      </c>
      <c r="AJ73" s="7">
        <f>'6.ВС'!AJ63</f>
        <v>9324</v>
      </c>
      <c r="AK73" s="7">
        <f>'6.ВС'!AK63</f>
        <v>0</v>
      </c>
      <c r="AL73" s="7">
        <f>'6.ВС'!AL63</f>
        <v>0</v>
      </c>
      <c r="AM73" s="7">
        <f>'6.ВС'!AM63</f>
        <v>0</v>
      </c>
      <c r="AN73" s="7">
        <f>'6.ВС'!AN63</f>
        <v>0</v>
      </c>
      <c r="AO73" s="7">
        <f>'6.ВС'!AO63</f>
        <v>0</v>
      </c>
      <c r="AP73" s="7">
        <f>'6.ВС'!AP63</f>
        <v>46622</v>
      </c>
      <c r="AQ73" s="7">
        <f>'6.ВС'!AQ63</f>
        <v>37298</v>
      </c>
      <c r="AR73" s="7">
        <f>'6.ВС'!AR63</f>
        <v>9324</v>
      </c>
      <c r="AS73" s="7">
        <f>'6.ВС'!AS63</f>
        <v>0</v>
      </c>
      <c r="AT73" s="7">
        <f>'6.ВС'!AT63</f>
        <v>0</v>
      </c>
      <c r="AU73" s="7">
        <f>'6.ВС'!AU63</f>
        <v>0</v>
      </c>
      <c r="AV73" s="7">
        <f>'6.ВС'!AV63</f>
        <v>0</v>
      </c>
      <c r="AW73" s="7">
        <f>'6.ВС'!AW63</f>
        <v>0</v>
      </c>
      <c r="AX73" s="7">
        <f>'6.ВС'!AX63</f>
        <v>46622</v>
      </c>
      <c r="AY73" s="7">
        <f>'6.ВС'!AY63</f>
        <v>37298</v>
      </c>
      <c r="AZ73" s="7">
        <f>'6.ВС'!AZ63</f>
        <v>9324</v>
      </c>
      <c r="BA73" s="7">
        <f>'6.ВС'!BA63</f>
        <v>0</v>
      </c>
      <c r="BB73" s="12">
        <v>0</v>
      </c>
      <c r="BC73" s="12">
        <v>0</v>
      </c>
    </row>
    <row r="74" spans="1:58" s="50" customFormat="1" ht="64.5" customHeight="1" x14ac:dyDescent="0.25">
      <c r="A74" s="4" t="s">
        <v>236</v>
      </c>
      <c r="B74" s="9">
        <v>51</v>
      </c>
      <c r="C74" s="9">
        <v>0</v>
      </c>
      <c r="D74" s="10" t="s">
        <v>237</v>
      </c>
      <c r="E74" s="9"/>
      <c r="F74" s="9"/>
      <c r="G74" s="9"/>
      <c r="H74" s="9"/>
      <c r="I74" s="10"/>
      <c r="J74" s="12">
        <f t="shared" ref="J74:BA75" si="74">J75</f>
        <v>1279979</v>
      </c>
      <c r="K74" s="12">
        <f t="shared" si="74"/>
        <v>799987</v>
      </c>
      <c r="L74" s="12">
        <f t="shared" si="74"/>
        <v>0</v>
      </c>
      <c r="M74" s="12">
        <f t="shared" si="74"/>
        <v>479992</v>
      </c>
      <c r="N74" s="12">
        <f t="shared" si="74"/>
        <v>0</v>
      </c>
      <c r="O74" s="12">
        <f t="shared" si="74"/>
        <v>0</v>
      </c>
      <c r="P74" s="12">
        <f t="shared" si="74"/>
        <v>0</v>
      </c>
      <c r="Q74" s="12">
        <f t="shared" si="74"/>
        <v>0</v>
      </c>
      <c r="R74" s="12">
        <f t="shared" si="74"/>
        <v>1279979</v>
      </c>
      <c r="S74" s="12">
        <f t="shared" si="74"/>
        <v>799987</v>
      </c>
      <c r="T74" s="12">
        <f t="shared" si="74"/>
        <v>0</v>
      </c>
      <c r="U74" s="12">
        <f t="shared" si="74"/>
        <v>479992</v>
      </c>
      <c r="V74" s="12">
        <f t="shared" si="74"/>
        <v>0</v>
      </c>
      <c r="W74" s="12">
        <f t="shared" si="74"/>
        <v>0</v>
      </c>
      <c r="X74" s="12">
        <f t="shared" si="74"/>
        <v>0</v>
      </c>
      <c r="Y74" s="12">
        <f t="shared" si="74"/>
        <v>0</v>
      </c>
      <c r="Z74" s="12">
        <f t="shared" si="74"/>
        <v>1279979</v>
      </c>
      <c r="AA74" s="12">
        <f t="shared" si="74"/>
        <v>799987</v>
      </c>
      <c r="AB74" s="12">
        <f t="shared" si="74"/>
        <v>0</v>
      </c>
      <c r="AC74" s="12">
        <f t="shared" si="74"/>
        <v>479992</v>
      </c>
      <c r="AD74" s="12">
        <f t="shared" si="74"/>
        <v>0</v>
      </c>
      <c r="AE74" s="12">
        <f t="shared" si="74"/>
        <v>0</v>
      </c>
      <c r="AF74" s="12">
        <f t="shared" si="74"/>
        <v>0</v>
      </c>
      <c r="AG74" s="12">
        <f t="shared" si="74"/>
        <v>0</v>
      </c>
      <c r="AH74" s="12">
        <f t="shared" si="74"/>
        <v>1279979</v>
      </c>
      <c r="AI74" s="12">
        <f t="shared" si="74"/>
        <v>799987</v>
      </c>
      <c r="AJ74" s="12">
        <f t="shared" si="74"/>
        <v>0</v>
      </c>
      <c r="AK74" s="12">
        <f t="shared" si="74"/>
        <v>479992</v>
      </c>
      <c r="AL74" s="12">
        <f t="shared" si="74"/>
        <v>0</v>
      </c>
      <c r="AM74" s="12">
        <f t="shared" si="74"/>
        <v>0</v>
      </c>
      <c r="AN74" s="12">
        <f t="shared" si="74"/>
        <v>0</v>
      </c>
      <c r="AO74" s="12">
        <f t="shared" si="74"/>
        <v>0</v>
      </c>
      <c r="AP74" s="12">
        <f t="shared" si="74"/>
        <v>1279979</v>
      </c>
      <c r="AQ74" s="12">
        <f t="shared" si="74"/>
        <v>799987</v>
      </c>
      <c r="AR74" s="12">
        <f t="shared" si="74"/>
        <v>0</v>
      </c>
      <c r="AS74" s="12">
        <f t="shared" si="74"/>
        <v>479992</v>
      </c>
      <c r="AT74" s="12">
        <f t="shared" si="74"/>
        <v>175272</v>
      </c>
      <c r="AU74" s="12">
        <f t="shared" si="74"/>
        <v>109546</v>
      </c>
      <c r="AV74" s="12">
        <f t="shared" si="74"/>
        <v>0</v>
      </c>
      <c r="AW74" s="12">
        <f t="shared" si="74"/>
        <v>65726</v>
      </c>
      <c r="AX74" s="12">
        <f t="shared" si="74"/>
        <v>1455251</v>
      </c>
      <c r="AY74" s="12">
        <f t="shared" si="74"/>
        <v>909533</v>
      </c>
      <c r="AZ74" s="12">
        <f t="shared" si="74"/>
        <v>0</v>
      </c>
      <c r="BA74" s="12">
        <f t="shared" si="74"/>
        <v>545718</v>
      </c>
      <c r="BB74" s="12">
        <v>0</v>
      </c>
      <c r="BC74" s="12">
        <v>0</v>
      </c>
      <c r="BD74" s="15"/>
      <c r="BE74" s="15"/>
      <c r="BF74" s="15"/>
    </row>
    <row r="75" spans="1:58" ht="31.5" x14ac:dyDescent="0.25">
      <c r="A75" s="4" t="s">
        <v>11</v>
      </c>
      <c r="B75" s="33">
        <v>51</v>
      </c>
      <c r="C75" s="33">
        <v>0</v>
      </c>
      <c r="D75" s="11" t="s">
        <v>237</v>
      </c>
      <c r="E75" s="33">
        <v>851</v>
      </c>
      <c r="F75" s="9" t="s">
        <v>61</v>
      </c>
      <c r="G75" s="9" t="s">
        <v>63</v>
      </c>
      <c r="H75" s="9"/>
      <c r="I75" s="11"/>
      <c r="J75" s="7">
        <f t="shared" si="74"/>
        <v>1279979</v>
      </c>
      <c r="K75" s="7">
        <f t="shared" si="74"/>
        <v>799987</v>
      </c>
      <c r="L75" s="7">
        <f t="shared" si="74"/>
        <v>0</v>
      </c>
      <c r="M75" s="7">
        <f t="shared" si="74"/>
        <v>479992</v>
      </c>
      <c r="N75" s="7">
        <f t="shared" si="74"/>
        <v>0</v>
      </c>
      <c r="O75" s="7">
        <f t="shared" si="74"/>
        <v>0</v>
      </c>
      <c r="P75" s="7">
        <f t="shared" si="74"/>
        <v>0</v>
      </c>
      <c r="Q75" s="7">
        <f t="shared" si="74"/>
        <v>0</v>
      </c>
      <c r="R75" s="7">
        <f t="shared" si="74"/>
        <v>1279979</v>
      </c>
      <c r="S75" s="7">
        <f t="shared" si="74"/>
        <v>799987</v>
      </c>
      <c r="T75" s="7">
        <f t="shared" si="74"/>
        <v>0</v>
      </c>
      <c r="U75" s="7">
        <f t="shared" si="74"/>
        <v>479992</v>
      </c>
      <c r="V75" s="7">
        <f t="shared" si="74"/>
        <v>0</v>
      </c>
      <c r="W75" s="7">
        <f t="shared" si="74"/>
        <v>0</v>
      </c>
      <c r="X75" s="7">
        <f t="shared" si="74"/>
        <v>0</v>
      </c>
      <c r="Y75" s="7">
        <f t="shared" si="74"/>
        <v>0</v>
      </c>
      <c r="Z75" s="7">
        <f t="shared" si="74"/>
        <v>1279979</v>
      </c>
      <c r="AA75" s="7">
        <f t="shared" si="74"/>
        <v>799987</v>
      </c>
      <c r="AB75" s="7">
        <f t="shared" si="74"/>
        <v>0</v>
      </c>
      <c r="AC75" s="7">
        <f t="shared" si="74"/>
        <v>479992</v>
      </c>
      <c r="AD75" s="7">
        <f t="shared" si="74"/>
        <v>0</v>
      </c>
      <c r="AE75" s="7">
        <f t="shared" si="74"/>
        <v>0</v>
      </c>
      <c r="AF75" s="7">
        <f t="shared" si="74"/>
        <v>0</v>
      </c>
      <c r="AG75" s="7">
        <f t="shared" si="74"/>
        <v>0</v>
      </c>
      <c r="AH75" s="7">
        <f t="shared" si="74"/>
        <v>1279979</v>
      </c>
      <c r="AI75" s="7">
        <f t="shared" si="74"/>
        <v>799987</v>
      </c>
      <c r="AJ75" s="7">
        <f t="shared" si="74"/>
        <v>0</v>
      </c>
      <c r="AK75" s="7">
        <f t="shared" si="74"/>
        <v>479992</v>
      </c>
      <c r="AL75" s="7">
        <f t="shared" si="74"/>
        <v>0</v>
      </c>
      <c r="AM75" s="7">
        <f t="shared" si="74"/>
        <v>0</v>
      </c>
      <c r="AN75" s="7">
        <f t="shared" si="74"/>
        <v>0</v>
      </c>
      <c r="AO75" s="7">
        <f t="shared" si="74"/>
        <v>0</v>
      </c>
      <c r="AP75" s="7">
        <f t="shared" si="74"/>
        <v>1279979</v>
      </c>
      <c r="AQ75" s="7">
        <f t="shared" si="74"/>
        <v>799987</v>
      </c>
      <c r="AR75" s="7">
        <f t="shared" si="74"/>
        <v>0</v>
      </c>
      <c r="AS75" s="7">
        <f t="shared" si="74"/>
        <v>479992</v>
      </c>
      <c r="AT75" s="7">
        <f t="shared" si="74"/>
        <v>175272</v>
      </c>
      <c r="AU75" s="7">
        <f t="shared" si="74"/>
        <v>109546</v>
      </c>
      <c r="AV75" s="7">
        <f t="shared" si="74"/>
        <v>0</v>
      </c>
      <c r="AW75" s="7">
        <f t="shared" si="74"/>
        <v>65726</v>
      </c>
      <c r="AX75" s="7">
        <f t="shared" si="74"/>
        <v>1455251</v>
      </c>
      <c r="AY75" s="7">
        <f t="shared" si="74"/>
        <v>909533</v>
      </c>
      <c r="AZ75" s="7">
        <f t="shared" si="74"/>
        <v>0</v>
      </c>
      <c r="BA75" s="7">
        <f t="shared" si="74"/>
        <v>545718</v>
      </c>
      <c r="BB75" s="12">
        <v>0</v>
      </c>
      <c r="BC75" s="12">
        <v>0</v>
      </c>
    </row>
    <row r="76" spans="1:58" s="16" customFormat="1" ht="65.25" customHeight="1" x14ac:dyDescent="0.25">
      <c r="A76" s="4" t="s">
        <v>64</v>
      </c>
      <c r="B76" s="33">
        <v>51</v>
      </c>
      <c r="C76" s="9">
        <v>0</v>
      </c>
      <c r="D76" s="9">
        <v>15</v>
      </c>
      <c r="E76" s="33">
        <v>851</v>
      </c>
      <c r="F76" s="9" t="s">
        <v>61</v>
      </c>
      <c r="G76" s="9" t="s">
        <v>63</v>
      </c>
      <c r="H76" s="9">
        <v>51180</v>
      </c>
      <c r="I76" s="9" t="s">
        <v>66</v>
      </c>
      <c r="J76" s="7">
        <f t="shared" ref="J76" si="75">J77+J79+J81</f>
        <v>1279979</v>
      </c>
      <c r="K76" s="7">
        <f t="shared" ref="K76:M76" si="76">K77+K79+K81</f>
        <v>799987</v>
      </c>
      <c r="L76" s="7">
        <f t="shared" si="76"/>
        <v>0</v>
      </c>
      <c r="M76" s="7">
        <f t="shared" si="76"/>
        <v>479992</v>
      </c>
      <c r="N76" s="7">
        <f t="shared" ref="N76:U76" si="77">N77+N79+N81</f>
        <v>0</v>
      </c>
      <c r="O76" s="7">
        <f t="shared" si="77"/>
        <v>0</v>
      </c>
      <c r="P76" s="7">
        <f t="shared" si="77"/>
        <v>0</v>
      </c>
      <c r="Q76" s="7">
        <f t="shared" si="77"/>
        <v>0</v>
      </c>
      <c r="R76" s="7">
        <f t="shared" si="77"/>
        <v>1279979</v>
      </c>
      <c r="S76" s="7">
        <f t="shared" si="77"/>
        <v>799987</v>
      </c>
      <c r="T76" s="7">
        <f t="shared" si="77"/>
        <v>0</v>
      </c>
      <c r="U76" s="7">
        <f t="shared" si="77"/>
        <v>479992</v>
      </c>
      <c r="V76" s="7">
        <f t="shared" ref="V76:AC76" si="78">V77+V79+V81</f>
        <v>0</v>
      </c>
      <c r="W76" s="7">
        <f t="shared" si="78"/>
        <v>0</v>
      </c>
      <c r="X76" s="7">
        <f t="shared" si="78"/>
        <v>0</v>
      </c>
      <c r="Y76" s="7">
        <f t="shared" si="78"/>
        <v>0</v>
      </c>
      <c r="Z76" s="7">
        <f t="shared" si="78"/>
        <v>1279979</v>
      </c>
      <c r="AA76" s="7">
        <f t="shared" si="78"/>
        <v>799987</v>
      </c>
      <c r="AB76" s="7">
        <f t="shared" si="78"/>
        <v>0</v>
      </c>
      <c r="AC76" s="7">
        <f t="shared" si="78"/>
        <v>479992</v>
      </c>
      <c r="AD76" s="7">
        <f t="shared" ref="AD76:AK76" si="79">AD77+AD79+AD81</f>
        <v>0</v>
      </c>
      <c r="AE76" s="7">
        <f t="shared" si="79"/>
        <v>0</v>
      </c>
      <c r="AF76" s="7">
        <f t="shared" si="79"/>
        <v>0</v>
      </c>
      <c r="AG76" s="7">
        <f t="shared" si="79"/>
        <v>0</v>
      </c>
      <c r="AH76" s="7">
        <f t="shared" si="79"/>
        <v>1279979</v>
      </c>
      <c r="AI76" s="7">
        <f t="shared" si="79"/>
        <v>799987</v>
      </c>
      <c r="AJ76" s="7">
        <f t="shared" si="79"/>
        <v>0</v>
      </c>
      <c r="AK76" s="7">
        <f t="shared" si="79"/>
        <v>479992</v>
      </c>
      <c r="AL76" s="7">
        <f t="shared" ref="AL76:AS76" si="80">AL77+AL79+AL81</f>
        <v>0</v>
      </c>
      <c r="AM76" s="7">
        <f t="shared" si="80"/>
        <v>0</v>
      </c>
      <c r="AN76" s="7">
        <f t="shared" si="80"/>
        <v>0</v>
      </c>
      <c r="AO76" s="7">
        <f t="shared" si="80"/>
        <v>0</v>
      </c>
      <c r="AP76" s="7">
        <f t="shared" si="80"/>
        <v>1279979</v>
      </c>
      <c r="AQ76" s="7">
        <f t="shared" si="80"/>
        <v>799987</v>
      </c>
      <c r="AR76" s="7">
        <f t="shared" si="80"/>
        <v>0</v>
      </c>
      <c r="AS76" s="7">
        <f t="shared" si="80"/>
        <v>479992</v>
      </c>
      <c r="AT76" s="7">
        <f t="shared" ref="AT76:BA76" si="81">AT77+AT79+AT81</f>
        <v>175272</v>
      </c>
      <c r="AU76" s="7">
        <f t="shared" si="81"/>
        <v>109546</v>
      </c>
      <c r="AV76" s="7">
        <f t="shared" si="81"/>
        <v>0</v>
      </c>
      <c r="AW76" s="7">
        <f t="shared" si="81"/>
        <v>65726</v>
      </c>
      <c r="AX76" s="7">
        <f t="shared" si="81"/>
        <v>1455251</v>
      </c>
      <c r="AY76" s="7">
        <f t="shared" si="81"/>
        <v>909533</v>
      </c>
      <c r="AZ76" s="7">
        <f t="shared" si="81"/>
        <v>0</v>
      </c>
      <c r="BA76" s="7">
        <f t="shared" si="81"/>
        <v>545718</v>
      </c>
      <c r="BB76" s="12">
        <v>0</v>
      </c>
      <c r="BC76" s="12">
        <v>0</v>
      </c>
      <c r="BD76" s="15"/>
      <c r="BE76" s="15"/>
      <c r="BF76" s="15"/>
    </row>
    <row r="77" spans="1:58" ht="129.75" customHeight="1" x14ac:dyDescent="0.25">
      <c r="A77" s="4" t="s">
        <v>21</v>
      </c>
      <c r="B77" s="9">
        <v>51</v>
      </c>
      <c r="C77" s="9">
        <v>0</v>
      </c>
      <c r="D77" s="11" t="s">
        <v>237</v>
      </c>
      <c r="E77" s="9">
        <v>851</v>
      </c>
      <c r="F77" s="11" t="s">
        <v>61</v>
      </c>
      <c r="G77" s="11" t="s">
        <v>63</v>
      </c>
      <c r="H77" s="9">
        <v>51180</v>
      </c>
      <c r="I77" s="11" t="s">
        <v>23</v>
      </c>
      <c r="J77" s="12">
        <f t="shared" ref="J77:BA77" si="82">J78</f>
        <v>458049</v>
      </c>
      <c r="K77" s="12">
        <f t="shared" si="82"/>
        <v>0</v>
      </c>
      <c r="L77" s="12">
        <f t="shared" si="82"/>
        <v>0</v>
      </c>
      <c r="M77" s="12">
        <f t="shared" si="82"/>
        <v>458049</v>
      </c>
      <c r="N77" s="12">
        <f t="shared" si="82"/>
        <v>0</v>
      </c>
      <c r="O77" s="12">
        <f t="shared" si="82"/>
        <v>0</v>
      </c>
      <c r="P77" s="12">
        <f t="shared" si="82"/>
        <v>0</v>
      </c>
      <c r="Q77" s="12">
        <f t="shared" si="82"/>
        <v>0</v>
      </c>
      <c r="R77" s="12">
        <f t="shared" si="82"/>
        <v>458049</v>
      </c>
      <c r="S77" s="12">
        <f t="shared" si="82"/>
        <v>0</v>
      </c>
      <c r="T77" s="12">
        <f t="shared" si="82"/>
        <v>0</v>
      </c>
      <c r="U77" s="12">
        <f t="shared" si="82"/>
        <v>458049</v>
      </c>
      <c r="V77" s="12">
        <f t="shared" si="82"/>
        <v>0</v>
      </c>
      <c r="W77" s="12">
        <f t="shared" si="82"/>
        <v>0</v>
      </c>
      <c r="X77" s="12">
        <f t="shared" si="82"/>
        <v>0</v>
      </c>
      <c r="Y77" s="12">
        <f t="shared" si="82"/>
        <v>0</v>
      </c>
      <c r="Z77" s="12">
        <f t="shared" si="82"/>
        <v>458049</v>
      </c>
      <c r="AA77" s="12">
        <f t="shared" si="82"/>
        <v>0</v>
      </c>
      <c r="AB77" s="12">
        <f t="shared" si="82"/>
        <v>0</v>
      </c>
      <c r="AC77" s="12">
        <f t="shared" si="82"/>
        <v>458049</v>
      </c>
      <c r="AD77" s="12">
        <f t="shared" si="82"/>
        <v>0</v>
      </c>
      <c r="AE77" s="12">
        <f t="shared" si="82"/>
        <v>0</v>
      </c>
      <c r="AF77" s="12">
        <f t="shared" si="82"/>
        <v>0</v>
      </c>
      <c r="AG77" s="12">
        <f t="shared" si="82"/>
        <v>0</v>
      </c>
      <c r="AH77" s="12">
        <f t="shared" si="82"/>
        <v>458049</v>
      </c>
      <c r="AI77" s="12">
        <f t="shared" si="82"/>
        <v>0</v>
      </c>
      <c r="AJ77" s="12">
        <f t="shared" si="82"/>
        <v>0</v>
      </c>
      <c r="AK77" s="12">
        <f t="shared" si="82"/>
        <v>458049</v>
      </c>
      <c r="AL77" s="12">
        <f t="shared" si="82"/>
        <v>0</v>
      </c>
      <c r="AM77" s="12">
        <f t="shared" si="82"/>
        <v>0</v>
      </c>
      <c r="AN77" s="12">
        <f t="shared" si="82"/>
        <v>0</v>
      </c>
      <c r="AO77" s="12">
        <f t="shared" si="82"/>
        <v>0</v>
      </c>
      <c r="AP77" s="12">
        <f t="shared" si="82"/>
        <v>458049</v>
      </c>
      <c r="AQ77" s="12">
        <f t="shared" si="82"/>
        <v>0</v>
      </c>
      <c r="AR77" s="12">
        <f t="shared" si="82"/>
        <v>0</v>
      </c>
      <c r="AS77" s="12">
        <f t="shared" si="82"/>
        <v>458049</v>
      </c>
      <c r="AT77" s="12">
        <f t="shared" si="82"/>
        <v>60166.78</v>
      </c>
      <c r="AU77" s="12">
        <f t="shared" si="82"/>
        <v>0</v>
      </c>
      <c r="AV77" s="12">
        <f t="shared" si="82"/>
        <v>0</v>
      </c>
      <c r="AW77" s="12">
        <f t="shared" si="82"/>
        <v>60166.78</v>
      </c>
      <c r="AX77" s="12">
        <f t="shared" si="82"/>
        <v>518215.78</v>
      </c>
      <c r="AY77" s="12">
        <f t="shared" si="82"/>
        <v>0</v>
      </c>
      <c r="AZ77" s="12">
        <f t="shared" si="82"/>
        <v>0</v>
      </c>
      <c r="BA77" s="12">
        <f t="shared" si="82"/>
        <v>518215.78</v>
      </c>
      <c r="BB77" s="12">
        <v>0</v>
      </c>
      <c r="BC77" s="12">
        <v>0</v>
      </c>
    </row>
    <row r="78" spans="1:58" ht="47.25" x14ac:dyDescent="0.25">
      <c r="A78" s="4" t="s">
        <v>13</v>
      </c>
      <c r="B78" s="9">
        <v>51</v>
      </c>
      <c r="C78" s="9">
        <v>0</v>
      </c>
      <c r="D78" s="11" t="s">
        <v>237</v>
      </c>
      <c r="E78" s="9">
        <v>851</v>
      </c>
      <c r="F78" s="11" t="s">
        <v>61</v>
      </c>
      <c r="G78" s="11" t="s">
        <v>63</v>
      </c>
      <c r="H78" s="9">
        <v>51180</v>
      </c>
      <c r="I78" s="11" t="s">
        <v>24</v>
      </c>
      <c r="J78" s="12">
        <f>'6.ВС'!J71</f>
        <v>458049</v>
      </c>
      <c r="K78" s="12">
        <f>'6.ВС'!K71</f>
        <v>0</v>
      </c>
      <c r="L78" s="12">
        <f>'6.ВС'!L71</f>
        <v>0</v>
      </c>
      <c r="M78" s="12">
        <f>'6.ВС'!M71</f>
        <v>458049</v>
      </c>
      <c r="N78" s="12">
        <f>'6.ВС'!N71</f>
        <v>0</v>
      </c>
      <c r="O78" s="12">
        <f>'6.ВС'!O71</f>
        <v>0</v>
      </c>
      <c r="P78" s="12">
        <f>'6.ВС'!P71</f>
        <v>0</v>
      </c>
      <c r="Q78" s="12">
        <f>'6.ВС'!Q71</f>
        <v>0</v>
      </c>
      <c r="R78" s="12">
        <f>'6.ВС'!R71</f>
        <v>458049</v>
      </c>
      <c r="S78" s="12">
        <f>'6.ВС'!S71</f>
        <v>0</v>
      </c>
      <c r="T78" s="12">
        <f>'6.ВС'!T71</f>
        <v>0</v>
      </c>
      <c r="U78" s="12">
        <f>'6.ВС'!U71</f>
        <v>458049</v>
      </c>
      <c r="V78" s="12">
        <f>'6.ВС'!V71</f>
        <v>0</v>
      </c>
      <c r="W78" s="12">
        <f>'6.ВС'!W71</f>
        <v>0</v>
      </c>
      <c r="X78" s="12">
        <f>'6.ВС'!X71</f>
        <v>0</v>
      </c>
      <c r="Y78" s="12">
        <f>'6.ВС'!Y71</f>
        <v>0</v>
      </c>
      <c r="Z78" s="12">
        <f>'6.ВС'!Z71</f>
        <v>458049</v>
      </c>
      <c r="AA78" s="12">
        <f>'6.ВС'!AA71</f>
        <v>0</v>
      </c>
      <c r="AB78" s="12">
        <f>'6.ВС'!AB71</f>
        <v>0</v>
      </c>
      <c r="AC78" s="12">
        <f>'6.ВС'!AC71</f>
        <v>458049</v>
      </c>
      <c r="AD78" s="12">
        <f>'6.ВС'!AD71</f>
        <v>0</v>
      </c>
      <c r="AE78" s="12">
        <f>'6.ВС'!AE71</f>
        <v>0</v>
      </c>
      <c r="AF78" s="12">
        <f>'6.ВС'!AF71</f>
        <v>0</v>
      </c>
      <c r="AG78" s="12">
        <f>'6.ВС'!AG71</f>
        <v>0</v>
      </c>
      <c r="AH78" s="12">
        <f>'6.ВС'!AH71</f>
        <v>458049</v>
      </c>
      <c r="AI78" s="12">
        <f>'6.ВС'!AI71</f>
        <v>0</v>
      </c>
      <c r="AJ78" s="12">
        <f>'6.ВС'!AJ71</f>
        <v>0</v>
      </c>
      <c r="AK78" s="12">
        <f>'6.ВС'!AK71</f>
        <v>458049</v>
      </c>
      <c r="AL78" s="12">
        <f>'6.ВС'!AL71</f>
        <v>0</v>
      </c>
      <c r="AM78" s="12">
        <f>'6.ВС'!AM71</f>
        <v>0</v>
      </c>
      <c r="AN78" s="12">
        <f>'6.ВС'!AN71</f>
        <v>0</v>
      </c>
      <c r="AO78" s="12">
        <f>'6.ВС'!AO71</f>
        <v>0</v>
      </c>
      <c r="AP78" s="12">
        <f>'6.ВС'!AP71</f>
        <v>458049</v>
      </c>
      <c r="AQ78" s="12">
        <f>'6.ВС'!AQ71</f>
        <v>0</v>
      </c>
      <c r="AR78" s="12">
        <f>'6.ВС'!AR71</f>
        <v>0</v>
      </c>
      <c r="AS78" s="12">
        <f>'6.ВС'!AS71</f>
        <v>458049</v>
      </c>
      <c r="AT78" s="12">
        <f>'6.ВС'!AT71</f>
        <v>60166.78</v>
      </c>
      <c r="AU78" s="12">
        <f>'6.ВС'!AU71</f>
        <v>0</v>
      </c>
      <c r="AV78" s="12">
        <f>'6.ВС'!AV71</f>
        <v>0</v>
      </c>
      <c r="AW78" s="12">
        <f>'6.ВС'!AW71</f>
        <v>60166.78</v>
      </c>
      <c r="AX78" s="12">
        <f>'6.ВС'!AX71</f>
        <v>518215.78</v>
      </c>
      <c r="AY78" s="12">
        <f>'6.ВС'!AY71</f>
        <v>0</v>
      </c>
      <c r="AZ78" s="12">
        <f>'6.ВС'!AZ71</f>
        <v>0</v>
      </c>
      <c r="BA78" s="12">
        <f>'6.ВС'!BA71</f>
        <v>518215.78</v>
      </c>
      <c r="BB78" s="12">
        <v>0</v>
      </c>
      <c r="BC78" s="12">
        <v>0</v>
      </c>
    </row>
    <row r="79" spans="1:58" ht="48.75" customHeight="1" x14ac:dyDescent="0.25">
      <c r="A79" s="6" t="s">
        <v>27</v>
      </c>
      <c r="B79" s="9">
        <v>51</v>
      </c>
      <c r="C79" s="9">
        <v>0</v>
      </c>
      <c r="D79" s="11" t="s">
        <v>237</v>
      </c>
      <c r="E79" s="9">
        <v>851</v>
      </c>
      <c r="F79" s="11" t="s">
        <v>61</v>
      </c>
      <c r="G79" s="11" t="s">
        <v>63</v>
      </c>
      <c r="H79" s="9">
        <v>51180</v>
      </c>
      <c r="I79" s="11" t="s">
        <v>28</v>
      </c>
      <c r="J79" s="12">
        <f t="shared" ref="J79:BA79" si="83">J80</f>
        <v>21943</v>
      </c>
      <c r="K79" s="12">
        <f t="shared" si="83"/>
        <v>0</v>
      </c>
      <c r="L79" s="12">
        <f t="shared" si="83"/>
        <v>0</v>
      </c>
      <c r="M79" s="12">
        <f t="shared" si="83"/>
        <v>21943</v>
      </c>
      <c r="N79" s="12">
        <f t="shared" si="83"/>
        <v>0</v>
      </c>
      <c r="O79" s="12">
        <f t="shared" si="83"/>
        <v>0</v>
      </c>
      <c r="P79" s="12">
        <f t="shared" si="83"/>
        <v>0</v>
      </c>
      <c r="Q79" s="12">
        <f t="shared" si="83"/>
        <v>0</v>
      </c>
      <c r="R79" s="12">
        <f t="shared" si="83"/>
        <v>21943</v>
      </c>
      <c r="S79" s="12">
        <f t="shared" si="83"/>
        <v>0</v>
      </c>
      <c r="T79" s="12">
        <f t="shared" si="83"/>
        <v>0</v>
      </c>
      <c r="U79" s="12">
        <f t="shared" si="83"/>
        <v>21943</v>
      </c>
      <c r="V79" s="12">
        <f t="shared" si="83"/>
        <v>0</v>
      </c>
      <c r="W79" s="12">
        <f t="shared" si="83"/>
        <v>0</v>
      </c>
      <c r="X79" s="12">
        <f t="shared" si="83"/>
        <v>0</v>
      </c>
      <c r="Y79" s="12">
        <f t="shared" si="83"/>
        <v>0</v>
      </c>
      <c r="Z79" s="12">
        <f t="shared" si="83"/>
        <v>21943</v>
      </c>
      <c r="AA79" s="12">
        <f t="shared" si="83"/>
        <v>0</v>
      </c>
      <c r="AB79" s="12">
        <f t="shared" si="83"/>
        <v>0</v>
      </c>
      <c r="AC79" s="12">
        <f t="shared" si="83"/>
        <v>21943</v>
      </c>
      <c r="AD79" s="12">
        <f t="shared" si="83"/>
        <v>0</v>
      </c>
      <c r="AE79" s="12">
        <f t="shared" si="83"/>
        <v>0</v>
      </c>
      <c r="AF79" s="12">
        <f t="shared" si="83"/>
        <v>0</v>
      </c>
      <c r="AG79" s="12">
        <f t="shared" si="83"/>
        <v>0</v>
      </c>
      <c r="AH79" s="12">
        <f t="shared" si="83"/>
        <v>21943</v>
      </c>
      <c r="AI79" s="12">
        <f t="shared" si="83"/>
        <v>0</v>
      </c>
      <c r="AJ79" s="12">
        <f t="shared" si="83"/>
        <v>0</v>
      </c>
      <c r="AK79" s="12">
        <f t="shared" si="83"/>
        <v>21943</v>
      </c>
      <c r="AL79" s="12">
        <f t="shared" si="83"/>
        <v>0</v>
      </c>
      <c r="AM79" s="12">
        <f t="shared" si="83"/>
        <v>0</v>
      </c>
      <c r="AN79" s="12">
        <f t="shared" si="83"/>
        <v>0</v>
      </c>
      <c r="AO79" s="12">
        <f t="shared" si="83"/>
        <v>0</v>
      </c>
      <c r="AP79" s="12">
        <f t="shared" si="83"/>
        <v>21943</v>
      </c>
      <c r="AQ79" s="12">
        <f t="shared" si="83"/>
        <v>0</v>
      </c>
      <c r="AR79" s="12">
        <f t="shared" si="83"/>
        <v>0</v>
      </c>
      <c r="AS79" s="12">
        <f t="shared" si="83"/>
        <v>21943</v>
      </c>
      <c r="AT79" s="12">
        <f t="shared" si="83"/>
        <v>5559.22</v>
      </c>
      <c r="AU79" s="12">
        <f t="shared" si="83"/>
        <v>0</v>
      </c>
      <c r="AV79" s="12">
        <f t="shared" si="83"/>
        <v>0</v>
      </c>
      <c r="AW79" s="12">
        <f t="shared" si="83"/>
        <v>5559.22</v>
      </c>
      <c r="AX79" s="12">
        <f t="shared" si="83"/>
        <v>27502.22</v>
      </c>
      <c r="AY79" s="12">
        <f t="shared" si="83"/>
        <v>0</v>
      </c>
      <c r="AZ79" s="12">
        <f t="shared" si="83"/>
        <v>0</v>
      </c>
      <c r="BA79" s="12">
        <f t="shared" si="83"/>
        <v>27502.22</v>
      </c>
      <c r="BB79" s="12">
        <v>0</v>
      </c>
      <c r="BC79" s="12">
        <v>0</v>
      </c>
    </row>
    <row r="80" spans="1:58" ht="63" x14ac:dyDescent="0.25">
      <c r="A80" s="6" t="s">
        <v>14</v>
      </c>
      <c r="B80" s="9">
        <v>51</v>
      </c>
      <c r="C80" s="9">
        <v>0</v>
      </c>
      <c r="D80" s="11" t="s">
        <v>237</v>
      </c>
      <c r="E80" s="9">
        <v>851</v>
      </c>
      <c r="F80" s="11" t="s">
        <v>61</v>
      </c>
      <c r="G80" s="11" t="s">
        <v>63</v>
      </c>
      <c r="H80" s="9">
        <v>51180</v>
      </c>
      <c r="I80" s="11" t="s">
        <v>29</v>
      </c>
      <c r="J80" s="12">
        <f>'6.ВС'!J73</f>
        <v>21943</v>
      </c>
      <c r="K80" s="12">
        <f>'6.ВС'!K73</f>
        <v>0</v>
      </c>
      <c r="L80" s="12">
        <f>'6.ВС'!L73</f>
        <v>0</v>
      </c>
      <c r="M80" s="12">
        <f>'6.ВС'!M73</f>
        <v>21943</v>
      </c>
      <c r="N80" s="12">
        <f>'6.ВС'!N73</f>
        <v>0</v>
      </c>
      <c r="O80" s="12">
        <f>'6.ВС'!O73</f>
        <v>0</v>
      </c>
      <c r="P80" s="12">
        <f>'6.ВС'!P73</f>
        <v>0</v>
      </c>
      <c r="Q80" s="12">
        <f>'6.ВС'!Q73</f>
        <v>0</v>
      </c>
      <c r="R80" s="12">
        <f>'6.ВС'!R73</f>
        <v>21943</v>
      </c>
      <c r="S80" s="12">
        <f>'6.ВС'!S73</f>
        <v>0</v>
      </c>
      <c r="T80" s="12">
        <f>'6.ВС'!T73</f>
        <v>0</v>
      </c>
      <c r="U80" s="12">
        <f>'6.ВС'!U73</f>
        <v>21943</v>
      </c>
      <c r="V80" s="12">
        <f>'6.ВС'!V73</f>
        <v>0</v>
      </c>
      <c r="W80" s="12">
        <f>'6.ВС'!W73</f>
        <v>0</v>
      </c>
      <c r="X80" s="12">
        <f>'6.ВС'!X73</f>
        <v>0</v>
      </c>
      <c r="Y80" s="12">
        <f>'6.ВС'!Y73</f>
        <v>0</v>
      </c>
      <c r="Z80" s="12">
        <f>'6.ВС'!Z73</f>
        <v>21943</v>
      </c>
      <c r="AA80" s="12">
        <f>'6.ВС'!AA73</f>
        <v>0</v>
      </c>
      <c r="AB80" s="12">
        <f>'6.ВС'!AB73</f>
        <v>0</v>
      </c>
      <c r="AC80" s="12">
        <f>'6.ВС'!AC73</f>
        <v>21943</v>
      </c>
      <c r="AD80" s="12">
        <f>'6.ВС'!AD73</f>
        <v>0</v>
      </c>
      <c r="AE80" s="12">
        <f>'6.ВС'!AE73</f>
        <v>0</v>
      </c>
      <c r="AF80" s="12">
        <f>'6.ВС'!AF73</f>
        <v>0</v>
      </c>
      <c r="AG80" s="12">
        <f>'6.ВС'!AG73</f>
        <v>0</v>
      </c>
      <c r="AH80" s="12">
        <f>'6.ВС'!AH73</f>
        <v>21943</v>
      </c>
      <c r="AI80" s="12">
        <f>'6.ВС'!AI73</f>
        <v>0</v>
      </c>
      <c r="AJ80" s="12">
        <f>'6.ВС'!AJ73</f>
        <v>0</v>
      </c>
      <c r="AK80" s="12">
        <f>'6.ВС'!AK73</f>
        <v>21943</v>
      </c>
      <c r="AL80" s="12">
        <f>'6.ВС'!AL73</f>
        <v>0</v>
      </c>
      <c r="AM80" s="12">
        <f>'6.ВС'!AM73</f>
        <v>0</v>
      </c>
      <c r="AN80" s="12">
        <f>'6.ВС'!AN73</f>
        <v>0</v>
      </c>
      <c r="AO80" s="12">
        <f>'6.ВС'!AO73</f>
        <v>0</v>
      </c>
      <c r="AP80" s="12">
        <f>'6.ВС'!AP73</f>
        <v>21943</v>
      </c>
      <c r="AQ80" s="12">
        <f>'6.ВС'!AQ73</f>
        <v>0</v>
      </c>
      <c r="AR80" s="12">
        <f>'6.ВС'!AR73</f>
        <v>0</v>
      </c>
      <c r="AS80" s="12">
        <f>'6.ВС'!AS73</f>
        <v>21943</v>
      </c>
      <c r="AT80" s="12">
        <f>'6.ВС'!AT73</f>
        <v>5559.22</v>
      </c>
      <c r="AU80" s="12">
        <f>'6.ВС'!AU73</f>
        <v>0</v>
      </c>
      <c r="AV80" s="12">
        <f>'6.ВС'!AV73</f>
        <v>0</v>
      </c>
      <c r="AW80" s="12">
        <f>'6.ВС'!AW73</f>
        <v>5559.22</v>
      </c>
      <c r="AX80" s="12">
        <f>'6.ВС'!AX73</f>
        <v>27502.22</v>
      </c>
      <c r="AY80" s="12">
        <f>'6.ВС'!AY73</f>
        <v>0</v>
      </c>
      <c r="AZ80" s="12">
        <f>'6.ВС'!AZ73</f>
        <v>0</v>
      </c>
      <c r="BA80" s="12">
        <f>'6.ВС'!BA73</f>
        <v>27502.22</v>
      </c>
      <c r="BB80" s="12">
        <v>0</v>
      </c>
      <c r="BC80" s="12">
        <v>0</v>
      </c>
    </row>
    <row r="81" spans="1:55" x14ac:dyDescent="0.25">
      <c r="A81" s="6" t="s">
        <v>47</v>
      </c>
      <c r="B81" s="9">
        <v>51</v>
      </c>
      <c r="C81" s="9">
        <v>0</v>
      </c>
      <c r="D81" s="11" t="s">
        <v>237</v>
      </c>
      <c r="E81" s="9">
        <v>851</v>
      </c>
      <c r="F81" s="11" t="s">
        <v>61</v>
      </c>
      <c r="G81" s="11" t="s">
        <v>63</v>
      </c>
      <c r="H81" s="9">
        <v>51180</v>
      </c>
      <c r="I81" s="11" t="s">
        <v>48</v>
      </c>
      <c r="J81" s="12">
        <f t="shared" ref="J81:BA81" si="84">J82</f>
        <v>799987</v>
      </c>
      <c r="K81" s="12">
        <f t="shared" si="84"/>
        <v>799987</v>
      </c>
      <c r="L81" s="12">
        <f t="shared" si="84"/>
        <v>0</v>
      </c>
      <c r="M81" s="12">
        <f t="shared" si="84"/>
        <v>0</v>
      </c>
      <c r="N81" s="12">
        <f t="shared" si="84"/>
        <v>0</v>
      </c>
      <c r="O81" s="12">
        <f t="shared" si="84"/>
        <v>0</v>
      </c>
      <c r="P81" s="12">
        <f t="shared" si="84"/>
        <v>0</v>
      </c>
      <c r="Q81" s="12">
        <f t="shared" si="84"/>
        <v>0</v>
      </c>
      <c r="R81" s="12">
        <f t="shared" si="84"/>
        <v>799987</v>
      </c>
      <c r="S81" s="12">
        <f t="shared" si="84"/>
        <v>799987</v>
      </c>
      <c r="T81" s="12">
        <f t="shared" si="84"/>
        <v>0</v>
      </c>
      <c r="U81" s="12">
        <f t="shared" si="84"/>
        <v>0</v>
      </c>
      <c r="V81" s="12">
        <f t="shared" si="84"/>
        <v>0</v>
      </c>
      <c r="W81" s="12">
        <f t="shared" si="84"/>
        <v>0</v>
      </c>
      <c r="X81" s="12">
        <f t="shared" si="84"/>
        <v>0</v>
      </c>
      <c r="Y81" s="12">
        <f t="shared" si="84"/>
        <v>0</v>
      </c>
      <c r="Z81" s="12">
        <f t="shared" si="84"/>
        <v>799987</v>
      </c>
      <c r="AA81" s="12">
        <f t="shared" si="84"/>
        <v>799987</v>
      </c>
      <c r="AB81" s="12">
        <f t="shared" si="84"/>
        <v>0</v>
      </c>
      <c r="AC81" s="12">
        <f t="shared" si="84"/>
        <v>0</v>
      </c>
      <c r="AD81" s="12">
        <f t="shared" si="84"/>
        <v>0</v>
      </c>
      <c r="AE81" s="12">
        <f t="shared" si="84"/>
        <v>0</v>
      </c>
      <c r="AF81" s="12">
        <f t="shared" si="84"/>
        <v>0</v>
      </c>
      <c r="AG81" s="12">
        <f t="shared" si="84"/>
        <v>0</v>
      </c>
      <c r="AH81" s="12">
        <f t="shared" si="84"/>
        <v>799987</v>
      </c>
      <c r="AI81" s="12">
        <f t="shared" si="84"/>
        <v>799987</v>
      </c>
      <c r="AJ81" s="12">
        <f t="shared" si="84"/>
        <v>0</v>
      </c>
      <c r="AK81" s="12">
        <f t="shared" si="84"/>
        <v>0</v>
      </c>
      <c r="AL81" s="12">
        <f t="shared" si="84"/>
        <v>0</v>
      </c>
      <c r="AM81" s="12">
        <f t="shared" si="84"/>
        <v>0</v>
      </c>
      <c r="AN81" s="12">
        <f t="shared" si="84"/>
        <v>0</v>
      </c>
      <c r="AO81" s="12">
        <f t="shared" si="84"/>
        <v>0</v>
      </c>
      <c r="AP81" s="12">
        <f t="shared" si="84"/>
        <v>799987</v>
      </c>
      <c r="AQ81" s="12">
        <f t="shared" si="84"/>
        <v>799987</v>
      </c>
      <c r="AR81" s="12">
        <f t="shared" si="84"/>
        <v>0</v>
      </c>
      <c r="AS81" s="12">
        <f t="shared" si="84"/>
        <v>0</v>
      </c>
      <c r="AT81" s="12">
        <f t="shared" si="84"/>
        <v>109546</v>
      </c>
      <c r="AU81" s="12">
        <f t="shared" si="84"/>
        <v>109546</v>
      </c>
      <c r="AV81" s="12">
        <f t="shared" si="84"/>
        <v>0</v>
      </c>
      <c r="AW81" s="12">
        <f t="shared" si="84"/>
        <v>0</v>
      </c>
      <c r="AX81" s="12">
        <f t="shared" si="84"/>
        <v>909533</v>
      </c>
      <c r="AY81" s="12">
        <f t="shared" si="84"/>
        <v>909533</v>
      </c>
      <c r="AZ81" s="12">
        <f t="shared" si="84"/>
        <v>0</v>
      </c>
      <c r="BA81" s="12">
        <f t="shared" si="84"/>
        <v>0</v>
      </c>
      <c r="BB81" s="12">
        <v>0</v>
      </c>
      <c r="BC81" s="12">
        <v>0</v>
      </c>
    </row>
    <row r="82" spans="1:55" x14ac:dyDescent="0.25">
      <c r="A82" s="6" t="s">
        <v>49</v>
      </c>
      <c r="B82" s="9">
        <v>51</v>
      </c>
      <c r="C82" s="9">
        <v>0</v>
      </c>
      <c r="D82" s="11" t="s">
        <v>237</v>
      </c>
      <c r="E82" s="9">
        <v>851</v>
      </c>
      <c r="F82" s="11" t="s">
        <v>61</v>
      </c>
      <c r="G82" s="11" t="s">
        <v>63</v>
      </c>
      <c r="H82" s="9">
        <v>51180</v>
      </c>
      <c r="I82" s="11" t="s">
        <v>50</v>
      </c>
      <c r="J82" s="12">
        <f>'6.ВС'!J75</f>
        <v>799987</v>
      </c>
      <c r="K82" s="12">
        <f>'6.ВС'!K75</f>
        <v>799987</v>
      </c>
      <c r="L82" s="12">
        <f>'6.ВС'!L75</f>
        <v>0</v>
      </c>
      <c r="M82" s="12">
        <f>'6.ВС'!M75</f>
        <v>0</v>
      </c>
      <c r="N82" s="12">
        <f>'6.ВС'!N75</f>
        <v>0</v>
      </c>
      <c r="O82" s="12">
        <f>'6.ВС'!O75</f>
        <v>0</v>
      </c>
      <c r="P82" s="12">
        <f>'6.ВС'!P75</f>
        <v>0</v>
      </c>
      <c r="Q82" s="12">
        <f>'6.ВС'!Q75</f>
        <v>0</v>
      </c>
      <c r="R82" s="12">
        <f>'6.ВС'!R75</f>
        <v>799987</v>
      </c>
      <c r="S82" s="12">
        <f>'6.ВС'!S75</f>
        <v>799987</v>
      </c>
      <c r="T82" s="12">
        <f>'6.ВС'!T75</f>
        <v>0</v>
      </c>
      <c r="U82" s="12">
        <f>'6.ВС'!U75</f>
        <v>0</v>
      </c>
      <c r="V82" s="12">
        <f>'6.ВС'!V75</f>
        <v>0</v>
      </c>
      <c r="W82" s="12">
        <f>'6.ВС'!W75</f>
        <v>0</v>
      </c>
      <c r="X82" s="12">
        <f>'6.ВС'!X75</f>
        <v>0</v>
      </c>
      <c r="Y82" s="12">
        <f>'6.ВС'!Y75</f>
        <v>0</v>
      </c>
      <c r="Z82" s="12">
        <f>'6.ВС'!Z75</f>
        <v>799987</v>
      </c>
      <c r="AA82" s="12">
        <f>'6.ВС'!AA75</f>
        <v>799987</v>
      </c>
      <c r="AB82" s="12">
        <f>'6.ВС'!AB75</f>
        <v>0</v>
      </c>
      <c r="AC82" s="12">
        <f>'6.ВС'!AC75</f>
        <v>0</v>
      </c>
      <c r="AD82" s="12">
        <f>'6.ВС'!AD75</f>
        <v>0</v>
      </c>
      <c r="AE82" s="12">
        <f>'6.ВС'!AE75</f>
        <v>0</v>
      </c>
      <c r="AF82" s="12">
        <f>'6.ВС'!AF75</f>
        <v>0</v>
      </c>
      <c r="AG82" s="12">
        <f>'6.ВС'!AG75</f>
        <v>0</v>
      </c>
      <c r="AH82" s="12">
        <f>'6.ВС'!AH75</f>
        <v>799987</v>
      </c>
      <c r="AI82" s="12">
        <f>'6.ВС'!AI75</f>
        <v>799987</v>
      </c>
      <c r="AJ82" s="12">
        <f>'6.ВС'!AJ75</f>
        <v>0</v>
      </c>
      <c r="AK82" s="12">
        <f>'6.ВС'!AK75</f>
        <v>0</v>
      </c>
      <c r="AL82" s="12">
        <f>'6.ВС'!AL75</f>
        <v>0</v>
      </c>
      <c r="AM82" s="12">
        <f>'6.ВС'!AM75</f>
        <v>0</v>
      </c>
      <c r="AN82" s="12">
        <f>'6.ВС'!AN75</f>
        <v>0</v>
      </c>
      <c r="AO82" s="12">
        <f>'6.ВС'!AO75</f>
        <v>0</v>
      </c>
      <c r="AP82" s="12">
        <f>'6.ВС'!AP75</f>
        <v>799987</v>
      </c>
      <c r="AQ82" s="12">
        <f>'6.ВС'!AQ75</f>
        <v>799987</v>
      </c>
      <c r="AR82" s="12">
        <f>'6.ВС'!AR75</f>
        <v>0</v>
      </c>
      <c r="AS82" s="12">
        <f>'6.ВС'!AS75</f>
        <v>0</v>
      </c>
      <c r="AT82" s="12">
        <f>'6.ВС'!AT75</f>
        <v>109546</v>
      </c>
      <c r="AU82" s="12">
        <f>'6.ВС'!AU75</f>
        <v>109546</v>
      </c>
      <c r="AV82" s="12">
        <f>'6.ВС'!AV75</f>
        <v>0</v>
      </c>
      <c r="AW82" s="12">
        <f>'6.ВС'!AW75</f>
        <v>0</v>
      </c>
      <c r="AX82" s="12">
        <f>'6.ВС'!AX75</f>
        <v>909533</v>
      </c>
      <c r="AY82" s="12">
        <f>'6.ВС'!AY75</f>
        <v>909533</v>
      </c>
      <c r="AZ82" s="12">
        <f>'6.ВС'!AZ75</f>
        <v>0</v>
      </c>
      <c r="BA82" s="12">
        <f>'6.ВС'!BA75</f>
        <v>0</v>
      </c>
      <c r="BB82" s="12">
        <v>0</v>
      </c>
      <c r="BC82" s="12">
        <v>0</v>
      </c>
    </row>
    <row r="83" spans="1:55" ht="31.5" hidden="1" x14ac:dyDescent="0.25">
      <c r="A83" s="4" t="s">
        <v>238</v>
      </c>
      <c r="B83" s="9">
        <v>51</v>
      </c>
      <c r="C83" s="9">
        <v>0</v>
      </c>
      <c r="D83" s="11" t="s">
        <v>239</v>
      </c>
      <c r="E83" s="9"/>
      <c r="F83" s="11"/>
      <c r="G83" s="11"/>
      <c r="H83" s="11"/>
      <c r="I83" s="11"/>
      <c r="J83" s="12">
        <f t="shared" ref="J83:BA86" si="85">J84</f>
        <v>50186.2</v>
      </c>
      <c r="K83" s="12">
        <f t="shared" si="85"/>
        <v>50186.2</v>
      </c>
      <c r="L83" s="12">
        <f t="shared" si="85"/>
        <v>0</v>
      </c>
      <c r="M83" s="12">
        <f t="shared" si="85"/>
        <v>0</v>
      </c>
      <c r="N83" s="12">
        <f t="shared" si="85"/>
        <v>0</v>
      </c>
      <c r="O83" s="12">
        <f t="shared" si="85"/>
        <v>0</v>
      </c>
      <c r="P83" s="12">
        <f t="shared" si="85"/>
        <v>0</v>
      </c>
      <c r="Q83" s="12">
        <f t="shared" si="85"/>
        <v>0</v>
      </c>
      <c r="R83" s="12">
        <f t="shared" si="85"/>
        <v>50186.2</v>
      </c>
      <c r="S83" s="12">
        <f t="shared" si="85"/>
        <v>50186.2</v>
      </c>
      <c r="T83" s="12">
        <f t="shared" si="85"/>
        <v>0</v>
      </c>
      <c r="U83" s="12">
        <f t="shared" si="85"/>
        <v>0</v>
      </c>
      <c r="V83" s="12">
        <f t="shared" si="85"/>
        <v>0</v>
      </c>
      <c r="W83" s="12">
        <f t="shared" si="85"/>
        <v>0</v>
      </c>
      <c r="X83" s="12">
        <f t="shared" si="85"/>
        <v>0</v>
      </c>
      <c r="Y83" s="12">
        <f t="shared" si="85"/>
        <v>0</v>
      </c>
      <c r="Z83" s="12">
        <f t="shared" si="85"/>
        <v>50186.2</v>
      </c>
      <c r="AA83" s="12">
        <f t="shared" si="85"/>
        <v>50186.2</v>
      </c>
      <c r="AB83" s="12">
        <f t="shared" si="85"/>
        <v>0</v>
      </c>
      <c r="AC83" s="12">
        <f t="shared" si="85"/>
        <v>0</v>
      </c>
      <c r="AD83" s="12">
        <f t="shared" si="85"/>
        <v>0</v>
      </c>
      <c r="AE83" s="12">
        <f t="shared" si="85"/>
        <v>0</v>
      </c>
      <c r="AF83" s="12">
        <f t="shared" si="85"/>
        <v>0</v>
      </c>
      <c r="AG83" s="12">
        <f t="shared" si="85"/>
        <v>0</v>
      </c>
      <c r="AH83" s="12">
        <f t="shared" si="85"/>
        <v>50186.2</v>
      </c>
      <c r="AI83" s="12">
        <f t="shared" si="85"/>
        <v>50186.2</v>
      </c>
      <c r="AJ83" s="12">
        <f t="shared" si="85"/>
        <v>0</v>
      </c>
      <c r="AK83" s="12">
        <f t="shared" si="85"/>
        <v>0</v>
      </c>
      <c r="AL83" s="12">
        <f t="shared" si="85"/>
        <v>0</v>
      </c>
      <c r="AM83" s="12">
        <f t="shared" si="85"/>
        <v>0</v>
      </c>
      <c r="AN83" s="12">
        <f t="shared" si="85"/>
        <v>0</v>
      </c>
      <c r="AO83" s="12">
        <f t="shared" si="85"/>
        <v>0</v>
      </c>
      <c r="AP83" s="12">
        <f t="shared" si="85"/>
        <v>50186.2</v>
      </c>
      <c r="AQ83" s="12">
        <f t="shared" si="85"/>
        <v>50186.2</v>
      </c>
      <c r="AR83" s="12">
        <f t="shared" si="85"/>
        <v>0</v>
      </c>
      <c r="AS83" s="12">
        <f t="shared" si="85"/>
        <v>0</v>
      </c>
      <c r="AT83" s="12">
        <f t="shared" si="85"/>
        <v>0</v>
      </c>
      <c r="AU83" s="12">
        <f t="shared" si="85"/>
        <v>0</v>
      </c>
      <c r="AV83" s="12">
        <f t="shared" si="85"/>
        <v>0</v>
      </c>
      <c r="AW83" s="12">
        <f t="shared" si="85"/>
        <v>0</v>
      </c>
      <c r="AX83" s="12">
        <f t="shared" si="85"/>
        <v>50186.2</v>
      </c>
      <c r="AY83" s="12">
        <f t="shared" si="85"/>
        <v>50186.2</v>
      </c>
      <c r="AZ83" s="12">
        <f t="shared" si="85"/>
        <v>0</v>
      </c>
      <c r="BA83" s="12">
        <f t="shared" si="85"/>
        <v>0</v>
      </c>
      <c r="BB83" s="12">
        <v>0</v>
      </c>
      <c r="BC83" s="12">
        <v>0</v>
      </c>
    </row>
    <row r="84" spans="1:55" ht="31.5" hidden="1" x14ac:dyDescent="0.25">
      <c r="A84" s="4" t="s">
        <v>11</v>
      </c>
      <c r="B84" s="33">
        <v>51</v>
      </c>
      <c r="C84" s="33">
        <v>0</v>
      </c>
      <c r="D84" s="11" t="s">
        <v>239</v>
      </c>
      <c r="E84" s="33">
        <v>851</v>
      </c>
      <c r="F84" s="11"/>
      <c r="G84" s="11"/>
      <c r="H84" s="11"/>
      <c r="I84" s="11"/>
      <c r="J84" s="7">
        <f t="shared" si="85"/>
        <v>50186.2</v>
      </c>
      <c r="K84" s="7">
        <f t="shared" si="85"/>
        <v>50186.2</v>
      </c>
      <c r="L84" s="7">
        <f t="shared" si="85"/>
        <v>0</v>
      </c>
      <c r="M84" s="7">
        <f t="shared" si="85"/>
        <v>0</v>
      </c>
      <c r="N84" s="7">
        <f t="shared" si="85"/>
        <v>0</v>
      </c>
      <c r="O84" s="7">
        <f t="shared" si="85"/>
        <v>0</v>
      </c>
      <c r="P84" s="7">
        <f t="shared" si="85"/>
        <v>0</v>
      </c>
      <c r="Q84" s="7">
        <f t="shared" si="85"/>
        <v>0</v>
      </c>
      <c r="R84" s="7">
        <f t="shared" si="85"/>
        <v>50186.2</v>
      </c>
      <c r="S84" s="7">
        <f t="shared" si="85"/>
        <v>50186.2</v>
      </c>
      <c r="T84" s="7">
        <f t="shared" si="85"/>
        <v>0</v>
      </c>
      <c r="U84" s="7">
        <f t="shared" si="85"/>
        <v>0</v>
      </c>
      <c r="V84" s="7">
        <f t="shared" si="85"/>
        <v>0</v>
      </c>
      <c r="W84" s="7">
        <f t="shared" si="85"/>
        <v>0</v>
      </c>
      <c r="X84" s="7">
        <f t="shared" si="85"/>
        <v>0</v>
      </c>
      <c r="Y84" s="7">
        <f t="shared" si="85"/>
        <v>0</v>
      </c>
      <c r="Z84" s="7">
        <f t="shared" si="85"/>
        <v>50186.2</v>
      </c>
      <c r="AA84" s="7">
        <f t="shared" si="85"/>
        <v>50186.2</v>
      </c>
      <c r="AB84" s="7">
        <f t="shared" si="85"/>
        <v>0</v>
      </c>
      <c r="AC84" s="7">
        <f t="shared" si="85"/>
        <v>0</v>
      </c>
      <c r="AD84" s="7">
        <f t="shared" si="85"/>
        <v>0</v>
      </c>
      <c r="AE84" s="7">
        <f t="shared" si="85"/>
        <v>0</v>
      </c>
      <c r="AF84" s="7">
        <f t="shared" si="85"/>
        <v>0</v>
      </c>
      <c r="AG84" s="7">
        <f t="shared" si="85"/>
        <v>0</v>
      </c>
      <c r="AH84" s="7">
        <f t="shared" si="85"/>
        <v>50186.2</v>
      </c>
      <c r="AI84" s="7">
        <f t="shared" si="85"/>
        <v>50186.2</v>
      </c>
      <c r="AJ84" s="7">
        <f t="shared" si="85"/>
        <v>0</v>
      </c>
      <c r="AK84" s="7">
        <f t="shared" si="85"/>
        <v>0</v>
      </c>
      <c r="AL84" s="7">
        <f t="shared" si="85"/>
        <v>0</v>
      </c>
      <c r="AM84" s="7">
        <f t="shared" si="85"/>
        <v>0</v>
      </c>
      <c r="AN84" s="7">
        <f t="shared" si="85"/>
        <v>0</v>
      </c>
      <c r="AO84" s="7">
        <f t="shared" si="85"/>
        <v>0</v>
      </c>
      <c r="AP84" s="7">
        <f t="shared" si="85"/>
        <v>50186.2</v>
      </c>
      <c r="AQ84" s="7">
        <f t="shared" si="85"/>
        <v>50186.2</v>
      </c>
      <c r="AR84" s="7">
        <f t="shared" si="85"/>
        <v>0</v>
      </c>
      <c r="AS84" s="7">
        <f t="shared" si="85"/>
        <v>0</v>
      </c>
      <c r="AT84" s="7">
        <f t="shared" si="85"/>
        <v>0</v>
      </c>
      <c r="AU84" s="7">
        <f t="shared" si="85"/>
        <v>0</v>
      </c>
      <c r="AV84" s="7">
        <f t="shared" si="85"/>
        <v>0</v>
      </c>
      <c r="AW84" s="7">
        <f t="shared" si="85"/>
        <v>0</v>
      </c>
      <c r="AX84" s="7">
        <f t="shared" si="85"/>
        <v>50186.2</v>
      </c>
      <c r="AY84" s="7">
        <f t="shared" si="85"/>
        <v>50186.2</v>
      </c>
      <c r="AZ84" s="7">
        <f t="shared" si="85"/>
        <v>0</v>
      </c>
      <c r="BA84" s="7">
        <f t="shared" si="85"/>
        <v>0</v>
      </c>
      <c r="BB84" s="12">
        <v>0</v>
      </c>
      <c r="BC84" s="12">
        <v>0</v>
      </c>
    </row>
    <row r="85" spans="1:55" ht="236.25" hidden="1" x14ac:dyDescent="0.25">
      <c r="A85" s="4" t="s">
        <v>75</v>
      </c>
      <c r="B85" s="33">
        <v>51</v>
      </c>
      <c r="C85" s="33">
        <v>0</v>
      </c>
      <c r="D85" s="11" t="s">
        <v>239</v>
      </c>
      <c r="E85" s="9">
        <v>851</v>
      </c>
      <c r="F85" s="11" t="s">
        <v>18</v>
      </c>
      <c r="G85" s="11" t="s">
        <v>40</v>
      </c>
      <c r="H85" s="11" t="s">
        <v>240</v>
      </c>
      <c r="I85" s="11"/>
      <c r="J85" s="12">
        <f t="shared" si="85"/>
        <v>50186.2</v>
      </c>
      <c r="K85" s="12">
        <f t="shared" si="85"/>
        <v>50186.2</v>
      </c>
      <c r="L85" s="12">
        <f t="shared" si="85"/>
        <v>0</v>
      </c>
      <c r="M85" s="12">
        <f t="shared" si="85"/>
        <v>0</v>
      </c>
      <c r="N85" s="12">
        <f t="shared" si="85"/>
        <v>0</v>
      </c>
      <c r="O85" s="12">
        <f t="shared" si="85"/>
        <v>0</v>
      </c>
      <c r="P85" s="12">
        <f t="shared" si="85"/>
        <v>0</v>
      </c>
      <c r="Q85" s="12">
        <f t="shared" si="85"/>
        <v>0</v>
      </c>
      <c r="R85" s="12">
        <f t="shared" si="85"/>
        <v>50186.2</v>
      </c>
      <c r="S85" s="12">
        <f t="shared" si="85"/>
        <v>50186.2</v>
      </c>
      <c r="T85" s="12">
        <f t="shared" si="85"/>
        <v>0</v>
      </c>
      <c r="U85" s="12">
        <f t="shared" si="85"/>
        <v>0</v>
      </c>
      <c r="V85" s="12">
        <f t="shared" si="85"/>
        <v>0</v>
      </c>
      <c r="W85" s="12">
        <f t="shared" si="85"/>
        <v>0</v>
      </c>
      <c r="X85" s="12">
        <f t="shared" si="85"/>
        <v>0</v>
      </c>
      <c r="Y85" s="12">
        <f t="shared" si="85"/>
        <v>0</v>
      </c>
      <c r="Z85" s="12">
        <f t="shared" si="85"/>
        <v>50186.2</v>
      </c>
      <c r="AA85" s="12">
        <f t="shared" si="85"/>
        <v>50186.2</v>
      </c>
      <c r="AB85" s="12">
        <f t="shared" si="85"/>
        <v>0</v>
      </c>
      <c r="AC85" s="12">
        <f t="shared" si="85"/>
        <v>0</v>
      </c>
      <c r="AD85" s="12">
        <f t="shared" si="85"/>
        <v>0</v>
      </c>
      <c r="AE85" s="12">
        <f t="shared" si="85"/>
        <v>0</v>
      </c>
      <c r="AF85" s="12">
        <f t="shared" si="85"/>
        <v>0</v>
      </c>
      <c r="AG85" s="12">
        <f t="shared" si="85"/>
        <v>0</v>
      </c>
      <c r="AH85" s="12">
        <f t="shared" si="85"/>
        <v>50186.2</v>
      </c>
      <c r="AI85" s="12">
        <f t="shared" si="85"/>
        <v>50186.2</v>
      </c>
      <c r="AJ85" s="12">
        <f t="shared" si="85"/>
        <v>0</v>
      </c>
      <c r="AK85" s="12">
        <f t="shared" si="85"/>
        <v>0</v>
      </c>
      <c r="AL85" s="12">
        <f t="shared" si="85"/>
        <v>0</v>
      </c>
      <c r="AM85" s="12">
        <f t="shared" si="85"/>
        <v>0</v>
      </c>
      <c r="AN85" s="12">
        <f t="shared" si="85"/>
        <v>0</v>
      </c>
      <c r="AO85" s="12">
        <f t="shared" si="85"/>
        <v>0</v>
      </c>
      <c r="AP85" s="12">
        <f t="shared" si="85"/>
        <v>50186.2</v>
      </c>
      <c r="AQ85" s="12">
        <f t="shared" si="85"/>
        <v>50186.2</v>
      </c>
      <c r="AR85" s="12">
        <f t="shared" si="85"/>
        <v>0</v>
      </c>
      <c r="AS85" s="12">
        <f t="shared" si="85"/>
        <v>0</v>
      </c>
      <c r="AT85" s="12">
        <f t="shared" si="85"/>
        <v>0</v>
      </c>
      <c r="AU85" s="12">
        <f t="shared" si="85"/>
        <v>0</v>
      </c>
      <c r="AV85" s="12">
        <f t="shared" si="85"/>
        <v>0</v>
      </c>
      <c r="AW85" s="12">
        <f t="shared" si="85"/>
        <v>0</v>
      </c>
      <c r="AX85" s="12">
        <f t="shared" si="85"/>
        <v>50186.2</v>
      </c>
      <c r="AY85" s="12">
        <f t="shared" si="85"/>
        <v>50186.2</v>
      </c>
      <c r="AZ85" s="12">
        <f t="shared" si="85"/>
        <v>0</v>
      </c>
      <c r="BA85" s="12">
        <f t="shared" si="85"/>
        <v>0</v>
      </c>
      <c r="BB85" s="12">
        <v>0</v>
      </c>
      <c r="BC85" s="12">
        <v>0</v>
      </c>
    </row>
    <row r="86" spans="1:55" ht="63" hidden="1" x14ac:dyDescent="0.25">
      <c r="A86" s="6" t="s">
        <v>27</v>
      </c>
      <c r="B86" s="33">
        <v>51</v>
      </c>
      <c r="C86" s="33">
        <v>0</v>
      </c>
      <c r="D86" s="11" t="s">
        <v>239</v>
      </c>
      <c r="E86" s="9">
        <v>851</v>
      </c>
      <c r="F86" s="11" t="s">
        <v>18</v>
      </c>
      <c r="G86" s="11" t="s">
        <v>40</v>
      </c>
      <c r="H86" s="11" t="s">
        <v>240</v>
      </c>
      <c r="I86" s="11" t="s">
        <v>28</v>
      </c>
      <c r="J86" s="12">
        <f t="shared" si="85"/>
        <v>50186.2</v>
      </c>
      <c r="K86" s="12">
        <f t="shared" si="85"/>
        <v>50186.2</v>
      </c>
      <c r="L86" s="12">
        <f t="shared" si="85"/>
        <v>0</v>
      </c>
      <c r="M86" s="12">
        <f t="shared" si="85"/>
        <v>0</v>
      </c>
      <c r="N86" s="12">
        <f t="shared" si="85"/>
        <v>0</v>
      </c>
      <c r="O86" s="12">
        <f t="shared" si="85"/>
        <v>0</v>
      </c>
      <c r="P86" s="12">
        <f t="shared" si="85"/>
        <v>0</v>
      </c>
      <c r="Q86" s="12">
        <f t="shared" si="85"/>
        <v>0</v>
      </c>
      <c r="R86" s="12">
        <f t="shared" si="85"/>
        <v>50186.2</v>
      </c>
      <c r="S86" s="12">
        <f t="shared" si="85"/>
        <v>50186.2</v>
      </c>
      <c r="T86" s="12">
        <f t="shared" si="85"/>
        <v>0</v>
      </c>
      <c r="U86" s="12">
        <f t="shared" si="85"/>
        <v>0</v>
      </c>
      <c r="V86" s="12">
        <f t="shared" si="85"/>
        <v>0</v>
      </c>
      <c r="W86" s="12">
        <f t="shared" si="85"/>
        <v>0</v>
      </c>
      <c r="X86" s="12">
        <f t="shared" si="85"/>
        <v>0</v>
      </c>
      <c r="Y86" s="12">
        <f t="shared" si="85"/>
        <v>0</v>
      </c>
      <c r="Z86" s="12">
        <f t="shared" si="85"/>
        <v>50186.2</v>
      </c>
      <c r="AA86" s="12">
        <f t="shared" si="85"/>
        <v>50186.2</v>
      </c>
      <c r="AB86" s="12">
        <f t="shared" si="85"/>
        <v>0</v>
      </c>
      <c r="AC86" s="12">
        <f t="shared" si="85"/>
        <v>0</v>
      </c>
      <c r="AD86" s="12">
        <f t="shared" si="85"/>
        <v>0</v>
      </c>
      <c r="AE86" s="12">
        <f t="shared" si="85"/>
        <v>0</v>
      </c>
      <c r="AF86" s="12">
        <f t="shared" si="85"/>
        <v>0</v>
      </c>
      <c r="AG86" s="12">
        <f t="shared" si="85"/>
        <v>0</v>
      </c>
      <c r="AH86" s="12">
        <f t="shared" si="85"/>
        <v>50186.2</v>
      </c>
      <c r="AI86" s="12">
        <f t="shared" si="85"/>
        <v>50186.2</v>
      </c>
      <c r="AJ86" s="12">
        <f t="shared" si="85"/>
        <v>0</v>
      </c>
      <c r="AK86" s="12">
        <f t="shared" si="85"/>
        <v>0</v>
      </c>
      <c r="AL86" s="12">
        <f t="shared" si="85"/>
        <v>0</v>
      </c>
      <c r="AM86" s="12">
        <f t="shared" si="85"/>
        <v>0</v>
      </c>
      <c r="AN86" s="12">
        <f t="shared" si="85"/>
        <v>0</v>
      </c>
      <c r="AO86" s="12">
        <f t="shared" si="85"/>
        <v>0</v>
      </c>
      <c r="AP86" s="12">
        <f t="shared" si="85"/>
        <v>50186.2</v>
      </c>
      <c r="AQ86" s="12">
        <f t="shared" si="85"/>
        <v>50186.2</v>
      </c>
      <c r="AR86" s="12">
        <f t="shared" si="85"/>
        <v>0</v>
      </c>
      <c r="AS86" s="12">
        <f t="shared" si="85"/>
        <v>0</v>
      </c>
      <c r="AT86" s="12">
        <f t="shared" si="85"/>
        <v>0</v>
      </c>
      <c r="AU86" s="12">
        <f t="shared" si="85"/>
        <v>0</v>
      </c>
      <c r="AV86" s="12">
        <f t="shared" si="85"/>
        <v>0</v>
      </c>
      <c r="AW86" s="12">
        <f t="shared" si="85"/>
        <v>0</v>
      </c>
      <c r="AX86" s="12">
        <f t="shared" si="85"/>
        <v>50186.2</v>
      </c>
      <c r="AY86" s="12">
        <f t="shared" si="85"/>
        <v>50186.2</v>
      </c>
      <c r="AZ86" s="12">
        <f t="shared" si="85"/>
        <v>0</v>
      </c>
      <c r="BA86" s="12">
        <f t="shared" si="85"/>
        <v>0</v>
      </c>
      <c r="BB86" s="12">
        <v>0</v>
      </c>
      <c r="BC86" s="12">
        <v>0</v>
      </c>
    </row>
    <row r="87" spans="1:55" ht="63" hidden="1" x14ac:dyDescent="0.25">
      <c r="A87" s="6" t="s">
        <v>14</v>
      </c>
      <c r="B87" s="33">
        <v>51</v>
      </c>
      <c r="C87" s="33">
        <v>0</v>
      </c>
      <c r="D87" s="11" t="s">
        <v>239</v>
      </c>
      <c r="E87" s="9">
        <v>851</v>
      </c>
      <c r="F87" s="11" t="s">
        <v>18</v>
      </c>
      <c r="G87" s="11" t="s">
        <v>40</v>
      </c>
      <c r="H87" s="11" t="s">
        <v>240</v>
      </c>
      <c r="I87" s="11" t="s">
        <v>29</v>
      </c>
      <c r="J87" s="12">
        <f>'6.ВС'!J89</f>
        <v>50186.2</v>
      </c>
      <c r="K87" s="12">
        <f>'6.ВС'!K89</f>
        <v>50186.2</v>
      </c>
      <c r="L87" s="12">
        <f>'6.ВС'!L89</f>
        <v>0</v>
      </c>
      <c r="M87" s="12">
        <f>'6.ВС'!M89</f>
        <v>0</v>
      </c>
      <c r="N87" s="12">
        <f>'6.ВС'!N89</f>
        <v>0</v>
      </c>
      <c r="O87" s="12">
        <f>'6.ВС'!O89</f>
        <v>0</v>
      </c>
      <c r="P87" s="12">
        <f>'6.ВС'!P89</f>
        <v>0</v>
      </c>
      <c r="Q87" s="12">
        <f>'6.ВС'!Q89</f>
        <v>0</v>
      </c>
      <c r="R87" s="12">
        <f>'6.ВС'!R89</f>
        <v>50186.2</v>
      </c>
      <c r="S87" s="12">
        <f>'6.ВС'!S89</f>
        <v>50186.2</v>
      </c>
      <c r="T87" s="12">
        <f>'6.ВС'!T89</f>
        <v>0</v>
      </c>
      <c r="U87" s="12">
        <f>'6.ВС'!U89</f>
        <v>0</v>
      </c>
      <c r="V87" s="12">
        <f>'6.ВС'!V89</f>
        <v>0</v>
      </c>
      <c r="W87" s="12">
        <f>'6.ВС'!W89</f>
        <v>0</v>
      </c>
      <c r="X87" s="12">
        <f>'6.ВС'!X89</f>
        <v>0</v>
      </c>
      <c r="Y87" s="12">
        <f>'6.ВС'!Y89</f>
        <v>0</v>
      </c>
      <c r="Z87" s="12">
        <f>'6.ВС'!Z89</f>
        <v>50186.2</v>
      </c>
      <c r="AA87" s="12">
        <f>'6.ВС'!AA89</f>
        <v>50186.2</v>
      </c>
      <c r="AB87" s="12">
        <f>'6.ВС'!AB89</f>
        <v>0</v>
      </c>
      <c r="AC87" s="12">
        <f>'6.ВС'!AC89</f>
        <v>0</v>
      </c>
      <c r="AD87" s="12">
        <f>'6.ВС'!AD89</f>
        <v>0</v>
      </c>
      <c r="AE87" s="12">
        <f>'6.ВС'!AE89</f>
        <v>0</v>
      </c>
      <c r="AF87" s="12">
        <f>'6.ВС'!AF89</f>
        <v>0</v>
      </c>
      <c r="AG87" s="12">
        <f>'6.ВС'!AG89</f>
        <v>0</v>
      </c>
      <c r="AH87" s="12">
        <f>'6.ВС'!AH89</f>
        <v>50186.2</v>
      </c>
      <c r="AI87" s="12">
        <f>'6.ВС'!AI89</f>
        <v>50186.2</v>
      </c>
      <c r="AJ87" s="12">
        <f>'6.ВС'!AJ89</f>
        <v>0</v>
      </c>
      <c r="AK87" s="12">
        <f>'6.ВС'!AK89</f>
        <v>0</v>
      </c>
      <c r="AL87" s="12">
        <f>'6.ВС'!AL89</f>
        <v>0</v>
      </c>
      <c r="AM87" s="12">
        <f>'6.ВС'!AM89</f>
        <v>0</v>
      </c>
      <c r="AN87" s="12">
        <f>'6.ВС'!AN89</f>
        <v>0</v>
      </c>
      <c r="AO87" s="12">
        <f>'6.ВС'!AO89</f>
        <v>0</v>
      </c>
      <c r="AP87" s="12">
        <f>'6.ВС'!AP89</f>
        <v>50186.2</v>
      </c>
      <c r="AQ87" s="12">
        <f>'6.ВС'!AQ89</f>
        <v>50186.2</v>
      </c>
      <c r="AR87" s="12">
        <f>'6.ВС'!AR89</f>
        <v>0</v>
      </c>
      <c r="AS87" s="12">
        <f>'6.ВС'!AS89</f>
        <v>0</v>
      </c>
      <c r="AT87" s="12">
        <f>'6.ВС'!AT89</f>
        <v>0</v>
      </c>
      <c r="AU87" s="12">
        <f>'6.ВС'!AU89</f>
        <v>0</v>
      </c>
      <c r="AV87" s="12">
        <f>'6.ВС'!AV89</f>
        <v>0</v>
      </c>
      <c r="AW87" s="12">
        <f>'6.ВС'!AW89</f>
        <v>0</v>
      </c>
      <c r="AX87" s="12">
        <f>'6.ВС'!AX89</f>
        <v>50186.2</v>
      </c>
      <c r="AY87" s="12">
        <f>'6.ВС'!AY89</f>
        <v>50186.2</v>
      </c>
      <c r="AZ87" s="12">
        <f>'6.ВС'!AZ89</f>
        <v>0</v>
      </c>
      <c r="BA87" s="12">
        <f>'6.ВС'!BA89</f>
        <v>0</v>
      </c>
      <c r="BB87" s="12">
        <v>0</v>
      </c>
      <c r="BC87" s="12">
        <v>0</v>
      </c>
    </row>
    <row r="88" spans="1:55" ht="94.5" x14ac:dyDescent="0.25">
      <c r="A88" s="4" t="s">
        <v>241</v>
      </c>
      <c r="B88" s="33">
        <v>51</v>
      </c>
      <c r="C88" s="33">
        <v>0</v>
      </c>
      <c r="D88" s="11" t="s">
        <v>242</v>
      </c>
      <c r="E88" s="9"/>
      <c r="F88" s="11"/>
      <c r="G88" s="11"/>
      <c r="H88" s="11"/>
      <c r="I88" s="11"/>
      <c r="J88" s="12">
        <f t="shared" ref="J88:BA88" si="86">J89</f>
        <v>646734</v>
      </c>
      <c r="K88" s="12">
        <f t="shared" si="86"/>
        <v>0</v>
      </c>
      <c r="L88" s="12">
        <f t="shared" si="86"/>
        <v>646734</v>
      </c>
      <c r="M88" s="12">
        <f t="shared" si="86"/>
        <v>0</v>
      </c>
      <c r="N88" s="12">
        <f t="shared" si="86"/>
        <v>8354266</v>
      </c>
      <c r="O88" s="12">
        <f t="shared" si="86"/>
        <v>8023126</v>
      </c>
      <c r="P88" s="12">
        <f t="shared" si="86"/>
        <v>331140</v>
      </c>
      <c r="Q88" s="12">
        <f t="shared" si="86"/>
        <v>0</v>
      </c>
      <c r="R88" s="12">
        <f t="shared" si="86"/>
        <v>9001000</v>
      </c>
      <c r="S88" s="12">
        <f t="shared" si="86"/>
        <v>8023126</v>
      </c>
      <c r="T88" s="12">
        <f t="shared" si="86"/>
        <v>977874</v>
      </c>
      <c r="U88" s="12">
        <f t="shared" si="86"/>
        <v>0</v>
      </c>
      <c r="V88" s="12">
        <f t="shared" si="86"/>
        <v>7692.410000000149</v>
      </c>
      <c r="W88" s="12">
        <f t="shared" si="86"/>
        <v>0</v>
      </c>
      <c r="X88" s="12">
        <f t="shared" si="86"/>
        <v>7692.41</v>
      </c>
      <c r="Y88" s="12">
        <f t="shared" si="86"/>
        <v>0</v>
      </c>
      <c r="Z88" s="12">
        <f t="shared" si="86"/>
        <v>9008692.4100000001</v>
      </c>
      <c r="AA88" s="12">
        <f t="shared" si="86"/>
        <v>8023126</v>
      </c>
      <c r="AB88" s="12">
        <f t="shared" si="86"/>
        <v>985566.41</v>
      </c>
      <c r="AC88" s="12">
        <f t="shared" si="86"/>
        <v>0</v>
      </c>
      <c r="AD88" s="12">
        <f t="shared" si="86"/>
        <v>0</v>
      </c>
      <c r="AE88" s="12">
        <f t="shared" si="86"/>
        <v>0</v>
      </c>
      <c r="AF88" s="12">
        <f t="shared" si="86"/>
        <v>0</v>
      </c>
      <c r="AG88" s="12">
        <f t="shared" si="86"/>
        <v>0</v>
      </c>
      <c r="AH88" s="12">
        <f t="shared" si="86"/>
        <v>9008692.4100000001</v>
      </c>
      <c r="AI88" s="12">
        <f t="shared" si="86"/>
        <v>8023126</v>
      </c>
      <c r="AJ88" s="12">
        <f t="shared" si="86"/>
        <v>985566.41</v>
      </c>
      <c r="AK88" s="12">
        <f t="shared" si="86"/>
        <v>0</v>
      </c>
      <c r="AL88" s="12">
        <f t="shared" si="86"/>
        <v>36095.739999999991</v>
      </c>
      <c r="AM88" s="12">
        <f t="shared" si="86"/>
        <v>-275124.37</v>
      </c>
      <c r="AN88" s="12">
        <f t="shared" si="86"/>
        <v>311220.11</v>
      </c>
      <c r="AO88" s="12">
        <f t="shared" si="86"/>
        <v>0</v>
      </c>
      <c r="AP88" s="12">
        <f t="shared" si="86"/>
        <v>9044788.1500000004</v>
      </c>
      <c r="AQ88" s="12">
        <f t="shared" si="86"/>
        <v>7748001.6299999999</v>
      </c>
      <c r="AR88" s="12">
        <f t="shared" si="86"/>
        <v>1296786.52</v>
      </c>
      <c r="AS88" s="12">
        <f t="shared" si="86"/>
        <v>0</v>
      </c>
      <c r="AT88" s="12">
        <f t="shared" si="86"/>
        <v>-305344.96999999997</v>
      </c>
      <c r="AU88" s="12">
        <f t="shared" si="86"/>
        <v>-220701.88999999998</v>
      </c>
      <c r="AV88" s="12">
        <f t="shared" si="86"/>
        <v>-84643.08</v>
      </c>
      <c r="AW88" s="12">
        <f t="shared" si="86"/>
        <v>0</v>
      </c>
      <c r="AX88" s="12">
        <f t="shared" si="86"/>
        <v>8739443.1799999997</v>
      </c>
      <c r="AY88" s="12">
        <f t="shared" si="86"/>
        <v>7527299.7400000002</v>
      </c>
      <c r="AZ88" s="12">
        <f t="shared" si="86"/>
        <v>1212143.44</v>
      </c>
      <c r="BA88" s="12">
        <f t="shared" si="86"/>
        <v>0</v>
      </c>
      <c r="BB88" s="12">
        <v>0</v>
      </c>
      <c r="BC88" s="12">
        <v>0</v>
      </c>
    </row>
    <row r="89" spans="1:55" ht="31.5" x14ac:dyDescent="0.25">
      <c r="A89" s="4" t="s">
        <v>11</v>
      </c>
      <c r="B89" s="33">
        <v>51</v>
      </c>
      <c r="C89" s="33">
        <v>0</v>
      </c>
      <c r="D89" s="11" t="s">
        <v>242</v>
      </c>
      <c r="E89" s="33">
        <v>851</v>
      </c>
      <c r="F89" s="11"/>
      <c r="G89" s="11"/>
      <c r="H89" s="11"/>
      <c r="I89" s="11"/>
      <c r="J89" s="7">
        <f>J90+J93+J96+J99+J102+J105++J108+J111+J114</f>
        <v>646734</v>
      </c>
      <c r="K89" s="7">
        <f t="shared" ref="K89:U89" si="87">K90+K93+K96+K99+K102+K105++K108+K111+K114</f>
        <v>0</v>
      </c>
      <c r="L89" s="7">
        <f t="shared" si="87"/>
        <v>646734</v>
      </c>
      <c r="M89" s="7">
        <f t="shared" si="87"/>
        <v>0</v>
      </c>
      <c r="N89" s="7">
        <f t="shared" si="87"/>
        <v>8354266</v>
      </c>
      <c r="O89" s="7">
        <f t="shared" si="87"/>
        <v>8023126</v>
      </c>
      <c r="P89" s="7">
        <f t="shared" si="87"/>
        <v>331140</v>
      </c>
      <c r="Q89" s="7">
        <f t="shared" si="87"/>
        <v>0</v>
      </c>
      <c r="R89" s="7">
        <f t="shared" si="87"/>
        <v>9001000</v>
      </c>
      <c r="S89" s="7">
        <f t="shared" si="87"/>
        <v>8023126</v>
      </c>
      <c r="T89" s="7">
        <f t="shared" si="87"/>
        <v>977874</v>
      </c>
      <c r="U89" s="7">
        <f t="shared" si="87"/>
        <v>0</v>
      </c>
      <c r="V89" s="7">
        <f t="shared" ref="V89:AC89" si="88">V90+V93+V96+V99+V102+V105++V108+V111+V114</f>
        <v>7692.410000000149</v>
      </c>
      <c r="W89" s="7">
        <f t="shared" si="88"/>
        <v>0</v>
      </c>
      <c r="X89" s="7">
        <f t="shared" si="88"/>
        <v>7692.41</v>
      </c>
      <c r="Y89" s="7">
        <f t="shared" si="88"/>
        <v>0</v>
      </c>
      <c r="Z89" s="7">
        <f t="shared" si="88"/>
        <v>9008692.4100000001</v>
      </c>
      <c r="AA89" s="7">
        <f t="shared" si="88"/>
        <v>8023126</v>
      </c>
      <c r="AB89" s="7">
        <f t="shared" si="88"/>
        <v>985566.41</v>
      </c>
      <c r="AC89" s="7">
        <f t="shared" si="88"/>
        <v>0</v>
      </c>
      <c r="AD89" s="7">
        <f t="shared" ref="AD89:AK89" si="89">AD90+AD93+AD96+AD99+AD102+AD105++AD108+AD111+AD114</f>
        <v>0</v>
      </c>
      <c r="AE89" s="7">
        <f t="shared" si="89"/>
        <v>0</v>
      </c>
      <c r="AF89" s="7">
        <f t="shared" si="89"/>
        <v>0</v>
      </c>
      <c r="AG89" s="7">
        <f t="shared" si="89"/>
        <v>0</v>
      </c>
      <c r="AH89" s="7">
        <f t="shared" si="89"/>
        <v>9008692.4100000001</v>
      </c>
      <c r="AI89" s="7">
        <f t="shared" si="89"/>
        <v>8023126</v>
      </c>
      <c r="AJ89" s="7">
        <f t="shared" si="89"/>
        <v>985566.41</v>
      </c>
      <c r="AK89" s="7">
        <f t="shared" si="89"/>
        <v>0</v>
      </c>
      <c r="AL89" s="7">
        <f t="shared" ref="AL89:AS89" si="90">AL90+AL93+AL96+AL99+AL102+AL105++AL108+AL111+AL114</f>
        <v>36095.739999999991</v>
      </c>
      <c r="AM89" s="7">
        <f t="shared" si="90"/>
        <v>-275124.37</v>
      </c>
      <c r="AN89" s="7">
        <f t="shared" si="90"/>
        <v>311220.11</v>
      </c>
      <c r="AO89" s="7">
        <f t="shared" si="90"/>
        <v>0</v>
      </c>
      <c r="AP89" s="7">
        <f t="shared" si="90"/>
        <v>9044788.1500000004</v>
      </c>
      <c r="AQ89" s="7">
        <f t="shared" si="90"/>
        <v>7748001.6299999999</v>
      </c>
      <c r="AR89" s="7">
        <f t="shared" si="90"/>
        <v>1296786.52</v>
      </c>
      <c r="AS89" s="7">
        <f t="shared" si="90"/>
        <v>0</v>
      </c>
      <c r="AT89" s="7">
        <f t="shared" ref="AT89:BA89" si="91">AT90+AT93+AT96+AT99+AT102+AT105++AT108+AT111+AT114</f>
        <v>-305344.96999999997</v>
      </c>
      <c r="AU89" s="7">
        <f t="shared" si="91"/>
        <v>-220701.88999999998</v>
      </c>
      <c r="AV89" s="7">
        <f t="shared" si="91"/>
        <v>-84643.08</v>
      </c>
      <c r="AW89" s="7">
        <f t="shared" si="91"/>
        <v>0</v>
      </c>
      <c r="AX89" s="7">
        <f t="shared" si="91"/>
        <v>8739443.1799999997</v>
      </c>
      <c r="AY89" s="7">
        <f t="shared" si="91"/>
        <v>7527299.7400000002</v>
      </c>
      <c r="AZ89" s="7">
        <f t="shared" si="91"/>
        <v>1212143.44</v>
      </c>
      <c r="BA89" s="7">
        <f t="shared" si="91"/>
        <v>0</v>
      </c>
      <c r="BB89" s="12">
        <v>0</v>
      </c>
      <c r="BC89" s="12">
        <v>0</v>
      </c>
    </row>
    <row r="90" spans="1:55" ht="47.25" hidden="1" x14ac:dyDescent="0.25">
      <c r="A90" s="4" t="s">
        <v>99</v>
      </c>
      <c r="B90" s="33">
        <v>51</v>
      </c>
      <c r="C90" s="33">
        <v>0</v>
      </c>
      <c r="D90" s="11" t="s">
        <v>242</v>
      </c>
      <c r="E90" s="33">
        <v>851</v>
      </c>
      <c r="F90" s="11" t="s">
        <v>40</v>
      </c>
      <c r="G90" s="11" t="s">
        <v>61</v>
      </c>
      <c r="H90" s="11" t="s">
        <v>233</v>
      </c>
      <c r="I90" s="11"/>
      <c r="J90" s="12">
        <f t="shared" ref="J90:BA94" si="92">J91</f>
        <v>0</v>
      </c>
      <c r="K90" s="12">
        <f t="shared" si="92"/>
        <v>0</v>
      </c>
      <c r="L90" s="12">
        <f t="shared" si="92"/>
        <v>0</v>
      </c>
      <c r="M90" s="12">
        <f t="shared" si="92"/>
        <v>0</v>
      </c>
      <c r="N90" s="12">
        <f t="shared" si="92"/>
        <v>0</v>
      </c>
      <c r="O90" s="12">
        <f t="shared" si="92"/>
        <v>0</v>
      </c>
      <c r="P90" s="12">
        <f t="shared" si="92"/>
        <v>0</v>
      </c>
      <c r="Q90" s="12">
        <f t="shared" si="92"/>
        <v>0</v>
      </c>
      <c r="R90" s="12">
        <f t="shared" si="92"/>
        <v>0</v>
      </c>
      <c r="S90" s="12">
        <f t="shared" si="92"/>
        <v>0</v>
      </c>
      <c r="T90" s="12">
        <f t="shared" si="92"/>
        <v>0</v>
      </c>
      <c r="U90" s="12">
        <f t="shared" si="92"/>
        <v>0</v>
      </c>
      <c r="V90" s="12">
        <f t="shared" si="92"/>
        <v>0</v>
      </c>
      <c r="W90" s="12">
        <f t="shared" si="92"/>
        <v>0</v>
      </c>
      <c r="X90" s="12">
        <f t="shared" si="92"/>
        <v>0</v>
      </c>
      <c r="Y90" s="12">
        <f t="shared" si="92"/>
        <v>0</v>
      </c>
      <c r="Z90" s="12">
        <f t="shared" si="92"/>
        <v>0</v>
      </c>
      <c r="AA90" s="12">
        <f t="shared" si="92"/>
        <v>0</v>
      </c>
      <c r="AB90" s="12">
        <f t="shared" si="92"/>
        <v>0</v>
      </c>
      <c r="AC90" s="12">
        <f t="shared" si="92"/>
        <v>0</v>
      </c>
      <c r="AD90" s="12">
        <f t="shared" si="92"/>
        <v>0</v>
      </c>
      <c r="AE90" s="12">
        <f t="shared" si="92"/>
        <v>0</v>
      </c>
      <c r="AF90" s="12">
        <f t="shared" si="92"/>
        <v>0</v>
      </c>
      <c r="AG90" s="12">
        <f t="shared" si="92"/>
        <v>0</v>
      </c>
      <c r="AH90" s="12">
        <f t="shared" si="92"/>
        <v>0</v>
      </c>
      <c r="AI90" s="12">
        <f t="shared" si="92"/>
        <v>0</v>
      </c>
      <c r="AJ90" s="12">
        <f t="shared" si="92"/>
        <v>0</v>
      </c>
      <c r="AK90" s="12">
        <f t="shared" si="92"/>
        <v>0</v>
      </c>
      <c r="AL90" s="12">
        <f t="shared" si="92"/>
        <v>0</v>
      </c>
      <c r="AM90" s="12">
        <f t="shared" si="92"/>
        <v>0</v>
      </c>
      <c r="AN90" s="12">
        <f t="shared" si="92"/>
        <v>0</v>
      </c>
      <c r="AO90" s="12">
        <f t="shared" si="92"/>
        <v>0</v>
      </c>
      <c r="AP90" s="12">
        <f t="shared" si="92"/>
        <v>0</v>
      </c>
      <c r="AQ90" s="12">
        <f t="shared" si="92"/>
        <v>0</v>
      </c>
      <c r="AR90" s="12">
        <f t="shared" si="92"/>
        <v>0</v>
      </c>
      <c r="AS90" s="12">
        <f t="shared" si="92"/>
        <v>0</v>
      </c>
      <c r="AT90" s="12">
        <f t="shared" si="92"/>
        <v>0</v>
      </c>
      <c r="AU90" s="12">
        <f t="shared" si="92"/>
        <v>0</v>
      </c>
      <c r="AV90" s="12">
        <f t="shared" si="92"/>
        <v>0</v>
      </c>
      <c r="AW90" s="12">
        <f t="shared" si="92"/>
        <v>0</v>
      </c>
      <c r="AX90" s="12">
        <f t="shared" si="92"/>
        <v>0</v>
      </c>
      <c r="AY90" s="12">
        <f t="shared" si="92"/>
        <v>0</v>
      </c>
      <c r="AZ90" s="12">
        <f t="shared" si="92"/>
        <v>0</v>
      </c>
      <c r="BA90" s="12">
        <f t="shared" si="92"/>
        <v>0</v>
      </c>
      <c r="BB90" s="12">
        <v>0</v>
      </c>
      <c r="BC90" s="12">
        <v>0</v>
      </c>
    </row>
    <row r="91" spans="1:55" ht="63" hidden="1" x14ac:dyDescent="0.25">
      <c r="A91" s="6" t="s">
        <v>101</v>
      </c>
      <c r="B91" s="33">
        <v>51</v>
      </c>
      <c r="C91" s="33">
        <v>0</v>
      </c>
      <c r="D91" s="11" t="s">
        <v>242</v>
      </c>
      <c r="E91" s="33">
        <v>851</v>
      </c>
      <c r="F91" s="11"/>
      <c r="G91" s="11"/>
      <c r="H91" s="11" t="s">
        <v>233</v>
      </c>
      <c r="I91" s="11" t="s">
        <v>102</v>
      </c>
      <c r="J91" s="12">
        <f t="shared" si="92"/>
        <v>0</v>
      </c>
      <c r="K91" s="12">
        <f t="shared" si="92"/>
        <v>0</v>
      </c>
      <c r="L91" s="12">
        <f t="shared" si="92"/>
        <v>0</v>
      </c>
      <c r="M91" s="12">
        <f t="shared" si="92"/>
        <v>0</v>
      </c>
      <c r="N91" s="12">
        <f t="shared" si="92"/>
        <v>0</v>
      </c>
      <c r="O91" s="12">
        <f t="shared" si="92"/>
        <v>0</v>
      </c>
      <c r="P91" s="12">
        <f t="shared" si="92"/>
        <v>0</v>
      </c>
      <c r="Q91" s="12">
        <f t="shared" si="92"/>
        <v>0</v>
      </c>
      <c r="R91" s="12">
        <f t="shared" si="92"/>
        <v>0</v>
      </c>
      <c r="S91" s="12">
        <f t="shared" si="92"/>
        <v>0</v>
      </c>
      <c r="T91" s="12">
        <f t="shared" si="92"/>
        <v>0</v>
      </c>
      <c r="U91" s="12">
        <f t="shared" si="92"/>
        <v>0</v>
      </c>
      <c r="V91" s="12">
        <f t="shared" si="92"/>
        <v>0</v>
      </c>
      <c r="W91" s="12">
        <f t="shared" si="92"/>
        <v>0</v>
      </c>
      <c r="X91" s="12">
        <f t="shared" si="92"/>
        <v>0</v>
      </c>
      <c r="Y91" s="12">
        <f t="shared" si="92"/>
        <v>0</v>
      </c>
      <c r="Z91" s="12">
        <f t="shared" si="92"/>
        <v>0</v>
      </c>
      <c r="AA91" s="12">
        <f t="shared" si="92"/>
        <v>0</v>
      </c>
      <c r="AB91" s="12">
        <f t="shared" si="92"/>
        <v>0</v>
      </c>
      <c r="AC91" s="12">
        <f t="shared" si="92"/>
        <v>0</v>
      </c>
      <c r="AD91" s="12">
        <f t="shared" si="92"/>
        <v>0</v>
      </c>
      <c r="AE91" s="12">
        <f t="shared" si="92"/>
        <v>0</v>
      </c>
      <c r="AF91" s="12">
        <f t="shared" si="92"/>
        <v>0</v>
      </c>
      <c r="AG91" s="12">
        <f t="shared" si="92"/>
        <v>0</v>
      </c>
      <c r="AH91" s="12">
        <f t="shared" si="92"/>
        <v>0</v>
      </c>
      <c r="AI91" s="12">
        <f t="shared" si="92"/>
        <v>0</v>
      </c>
      <c r="AJ91" s="12">
        <f t="shared" si="92"/>
        <v>0</v>
      </c>
      <c r="AK91" s="12">
        <f t="shared" si="92"/>
        <v>0</v>
      </c>
      <c r="AL91" s="12">
        <f t="shared" si="92"/>
        <v>0</v>
      </c>
      <c r="AM91" s="12">
        <f t="shared" si="92"/>
        <v>0</v>
      </c>
      <c r="AN91" s="12">
        <f t="shared" si="92"/>
        <v>0</v>
      </c>
      <c r="AO91" s="12">
        <f t="shared" si="92"/>
        <v>0</v>
      </c>
      <c r="AP91" s="12">
        <f t="shared" si="92"/>
        <v>0</v>
      </c>
      <c r="AQ91" s="12">
        <f t="shared" si="92"/>
        <v>0</v>
      </c>
      <c r="AR91" s="12">
        <f t="shared" si="92"/>
        <v>0</v>
      </c>
      <c r="AS91" s="12">
        <f t="shared" si="92"/>
        <v>0</v>
      </c>
      <c r="AT91" s="12">
        <f t="shared" si="92"/>
        <v>0</v>
      </c>
      <c r="AU91" s="12">
        <f t="shared" si="92"/>
        <v>0</v>
      </c>
      <c r="AV91" s="12">
        <f t="shared" si="92"/>
        <v>0</v>
      </c>
      <c r="AW91" s="12">
        <f t="shared" si="92"/>
        <v>0</v>
      </c>
      <c r="AX91" s="12">
        <f t="shared" si="92"/>
        <v>0</v>
      </c>
      <c r="AY91" s="12">
        <f t="shared" si="92"/>
        <v>0</v>
      </c>
      <c r="AZ91" s="12">
        <f t="shared" si="92"/>
        <v>0</v>
      </c>
      <c r="BA91" s="12">
        <f t="shared" si="92"/>
        <v>0</v>
      </c>
      <c r="BB91" s="12">
        <v>0</v>
      </c>
      <c r="BC91" s="12">
        <v>0</v>
      </c>
    </row>
    <row r="92" spans="1:55" hidden="1" x14ac:dyDescent="0.25">
      <c r="A92" s="6" t="s">
        <v>103</v>
      </c>
      <c r="B92" s="33">
        <v>51</v>
      </c>
      <c r="C92" s="33">
        <v>0</v>
      </c>
      <c r="D92" s="11" t="s">
        <v>242</v>
      </c>
      <c r="E92" s="33">
        <v>851</v>
      </c>
      <c r="F92" s="11"/>
      <c r="G92" s="11"/>
      <c r="H92" s="11" t="s">
        <v>233</v>
      </c>
      <c r="I92" s="11" t="s">
        <v>104</v>
      </c>
      <c r="J92" s="7">
        <f>'6.ВС'!J127</f>
        <v>0</v>
      </c>
      <c r="K92" s="7">
        <f>'6.ВС'!K127</f>
        <v>0</v>
      </c>
      <c r="L92" s="7">
        <f>'6.ВС'!L127</f>
        <v>0</v>
      </c>
      <c r="M92" s="7">
        <f>'6.ВС'!M127</f>
        <v>0</v>
      </c>
      <c r="N92" s="7">
        <f>'6.ВС'!N127</f>
        <v>0</v>
      </c>
      <c r="O92" s="7">
        <f>'6.ВС'!O127</f>
        <v>0</v>
      </c>
      <c r="P92" s="7">
        <f>'6.ВС'!P127</f>
        <v>0</v>
      </c>
      <c r="Q92" s="7">
        <f>'6.ВС'!Q127</f>
        <v>0</v>
      </c>
      <c r="R92" s="7">
        <f>'6.ВС'!R127</f>
        <v>0</v>
      </c>
      <c r="S92" s="7">
        <f>'6.ВС'!S127</f>
        <v>0</v>
      </c>
      <c r="T92" s="7">
        <f>'6.ВС'!T127</f>
        <v>0</v>
      </c>
      <c r="U92" s="7">
        <f>'6.ВС'!U127</f>
        <v>0</v>
      </c>
      <c r="V92" s="7">
        <f>'6.ВС'!V127</f>
        <v>0</v>
      </c>
      <c r="W92" s="7">
        <f>'6.ВС'!W127</f>
        <v>0</v>
      </c>
      <c r="X92" s="7">
        <f>'6.ВС'!X127</f>
        <v>0</v>
      </c>
      <c r="Y92" s="7">
        <f>'6.ВС'!Y127</f>
        <v>0</v>
      </c>
      <c r="Z92" s="7">
        <f>'6.ВС'!Z127</f>
        <v>0</v>
      </c>
      <c r="AA92" s="7">
        <f>'6.ВС'!AA127</f>
        <v>0</v>
      </c>
      <c r="AB92" s="7">
        <f>'6.ВС'!AB127</f>
        <v>0</v>
      </c>
      <c r="AC92" s="7">
        <f>'6.ВС'!AC127</f>
        <v>0</v>
      </c>
      <c r="AD92" s="7">
        <f>'6.ВС'!AD127</f>
        <v>0</v>
      </c>
      <c r="AE92" s="7">
        <f>'6.ВС'!AE127</f>
        <v>0</v>
      </c>
      <c r="AF92" s="7">
        <f>'6.ВС'!AF127</f>
        <v>0</v>
      </c>
      <c r="AG92" s="7">
        <f>'6.ВС'!AG127</f>
        <v>0</v>
      </c>
      <c r="AH92" s="7">
        <f>'6.ВС'!AH127</f>
        <v>0</v>
      </c>
      <c r="AI92" s="7">
        <f>'6.ВС'!AI127</f>
        <v>0</v>
      </c>
      <c r="AJ92" s="7">
        <f>'6.ВС'!AJ127</f>
        <v>0</v>
      </c>
      <c r="AK92" s="7">
        <f>'6.ВС'!AK127</f>
        <v>0</v>
      </c>
      <c r="AL92" s="7">
        <f>'6.ВС'!AL127</f>
        <v>0</v>
      </c>
      <c r="AM92" s="7">
        <f>'6.ВС'!AM127</f>
        <v>0</v>
      </c>
      <c r="AN92" s="7">
        <f>'6.ВС'!AN127</f>
        <v>0</v>
      </c>
      <c r="AO92" s="7">
        <f>'6.ВС'!AO127</f>
        <v>0</v>
      </c>
      <c r="AP92" s="7">
        <f>'6.ВС'!AP127</f>
        <v>0</v>
      </c>
      <c r="AQ92" s="7">
        <f>'6.ВС'!AQ127</f>
        <v>0</v>
      </c>
      <c r="AR92" s="7">
        <f>'6.ВС'!AR127</f>
        <v>0</v>
      </c>
      <c r="AS92" s="7">
        <f>'6.ВС'!AS127</f>
        <v>0</v>
      </c>
      <c r="AT92" s="7">
        <f>'6.ВС'!AT127</f>
        <v>0</v>
      </c>
      <c r="AU92" s="7">
        <f>'6.ВС'!AU127</f>
        <v>0</v>
      </c>
      <c r="AV92" s="7">
        <f>'6.ВС'!AV127</f>
        <v>0</v>
      </c>
      <c r="AW92" s="7">
        <f>'6.ВС'!AW127</f>
        <v>0</v>
      </c>
      <c r="AX92" s="7">
        <f>'6.ВС'!AX127</f>
        <v>0</v>
      </c>
      <c r="AY92" s="7">
        <f>'6.ВС'!AY127</f>
        <v>0</v>
      </c>
      <c r="AZ92" s="7">
        <f>'6.ВС'!AZ127</f>
        <v>0</v>
      </c>
      <c r="BA92" s="7">
        <f>'6.ВС'!BA127</f>
        <v>0</v>
      </c>
      <c r="BB92" s="12">
        <v>0</v>
      </c>
      <c r="BC92" s="12">
        <v>0</v>
      </c>
    </row>
    <row r="93" spans="1:55" ht="63" hidden="1" x14ac:dyDescent="0.25">
      <c r="A93" s="4" t="s">
        <v>105</v>
      </c>
      <c r="B93" s="9">
        <v>51</v>
      </c>
      <c r="C93" s="9">
        <v>0</v>
      </c>
      <c r="D93" s="11" t="s">
        <v>242</v>
      </c>
      <c r="E93" s="9">
        <v>851</v>
      </c>
      <c r="F93" s="11" t="s">
        <v>40</v>
      </c>
      <c r="G93" s="11" t="s">
        <v>61</v>
      </c>
      <c r="H93" s="11" t="s">
        <v>304</v>
      </c>
      <c r="I93" s="11"/>
      <c r="J93" s="12">
        <f t="shared" ref="J93:BA93" si="93">J94</f>
        <v>0</v>
      </c>
      <c r="K93" s="12">
        <f t="shared" si="93"/>
        <v>0</v>
      </c>
      <c r="L93" s="12">
        <f t="shared" si="93"/>
        <v>0</v>
      </c>
      <c r="M93" s="12">
        <f t="shared" si="93"/>
        <v>0</v>
      </c>
      <c r="N93" s="12">
        <f t="shared" si="93"/>
        <v>200000</v>
      </c>
      <c r="O93" s="12">
        <f t="shared" si="93"/>
        <v>0</v>
      </c>
      <c r="P93" s="12">
        <f t="shared" si="93"/>
        <v>200000</v>
      </c>
      <c r="Q93" s="12">
        <f t="shared" si="93"/>
        <v>0</v>
      </c>
      <c r="R93" s="12">
        <f t="shared" si="93"/>
        <v>200000</v>
      </c>
      <c r="S93" s="12">
        <f t="shared" si="93"/>
        <v>0</v>
      </c>
      <c r="T93" s="12">
        <f t="shared" si="93"/>
        <v>200000</v>
      </c>
      <c r="U93" s="12">
        <f t="shared" si="93"/>
        <v>0</v>
      </c>
      <c r="V93" s="12">
        <f t="shared" si="93"/>
        <v>7692.41</v>
      </c>
      <c r="W93" s="12">
        <f t="shared" si="93"/>
        <v>0</v>
      </c>
      <c r="X93" s="12">
        <f t="shared" si="93"/>
        <v>7692.41</v>
      </c>
      <c r="Y93" s="12">
        <f t="shared" si="93"/>
        <v>0</v>
      </c>
      <c r="Z93" s="12">
        <f t="shared" si="93"/>
        <v>207692.41</v>
      </c>
      <c r="AA93" s="12">
        <f t="shared" si="93"/>
        <v>0</v>
      </c>
      <c r="AB93" s="12">
        <f t="shared" si="93"/>
        <v>207692.41</v>
      </c>
      <c r="AC93" s="12">
        <f t="shared" si="93"/>
        <v>0</v>
      </c>
      <c r="AD93" s="12">
        <f t="shared" si="93"/>
        <v>0</v>
      </c>
      <c r="AE93" s="12">
        <f t="shared" si="93"/>
        <v>0</v>
      </c>
      <c r="AF93" s="12">
        <f t="shared" si="93"/>
        <v>0</v>
      </c>
      <c r="AG93" s="12">
        <f t="shared" si="93"/>
        <v>0</v>
      </c>
      <c r="AH93" s="12">
        <f t="shared" si="93"/>
        <v>207692.41</v>
      </c>
      <c r="AI93" s="12">
        <f t="shared" si="93"/>
        <v>0</v>
      </c>
      <c r="AJ93" s="12">
        <f t="shared" si="93"/>
        <v>207692.41</v>
      </c>
      <c r="AK93" s="12">
        <f t="shared" si="93"/>
        <v>0</v>
      </c>
      <c r="AL93" s="12">
        <f t="shared" si="93"/>
        <v>178333</v>
      </c>
      <c r="AM93" s="12">
        <f t="shared" si="93"/>
        <v>0</v>
      </c>
      <c r="AN93" s="12">
        <f t="shared" si="93"/>
        <v>178333</v>
      </c>
      <c r="AO93" s="12">
        <f t="shared" si="93"/>
        <v>0</v>
      </c>
      <c r="AP93" s="12">
        <f t="shared" si="93"/>
        <v>386025.41000000003</v>
      </c>
      <c r="AQ93" s="12">
        <f t="shared" si="93"/>
        <v>0</v>
      </c>
      <c r="AR93" s="12">
        <f t="shared" si="93"/>
        <v>386025.41000000003</v>
      </c>
      <c r="AS93" s="12">
        <f t="shared" si="93"/>
        <v>0</v>
      </c>
      <c r="AT93" s="12">
        <f t="shared" si="93"/>
        <v>0</v>
      </c>
      <c r="AU93" s="12">
        <f t="shared" si="93"/>
        <v>0</v>
      </c>
      <c r="AV93" s="12">
        <f t="shared" si="93"/>
        <v>0</v>
      </c>
      <c r="AW93" s="12">
        <f t="shared" si="93"/>
        <v>0</v>
      </c>
      <c r="AX93" s="12">
        <f t="shared" si="93"/>
        <v>386025.41000000003</v>
      </c>
      <c r="AY93" s="12">
        <f t="shared" si="93"/>
        <v>0</v>
      </c>
      <c r="AZ93" s="12">
        <f t="shared" si="93"/>
        <v>386025.41000000003</v>
      </c>
      <c r="BA93" s="12">
        <f t="shared" si="93"/>
        <v>0</v>
      </c>
      <c r="BB93" s="12">
        <v>0</v>
      </c>
      <c r="BC93" s="12">
        <v>0</v>
      </c>
    </row>
    <row r="94" spans="1:55" ht="63" hidden="1" x14ac:dyDescent="0.25">
      <c r="A94" s="6" t="s">
        <v>101</v>
      </c>
      <c r="B94" s="9">
        <v>51</v>
      </c>
      <c r="C94" s="9">
        <v>0</v>
      </c>
      <c r="D94" s="11" t="s">
        <v>242</v>
      </c>
      <c r="E94" s="9">
        <v>851</v>
      </c>
      <c r="F94" s="11" t="s">
        <v>40</v>
      </c>
      <c r="G94" s="11" t="s">
        <v>61</v>
      </c>
      <c r="H94" s="11" t="s">
        <v>304</v>
      </c>
      <c r="I94" s="11" t="s">
        <v>102</v>
      </c>
      <c r="J94" s="12">
        <f t="shared" si="92"/>
        <v>0</v>
      </c>
      <c r="K94" s="12">
        <f t="shared" si="92"/>
        <v>0</v>
      </c>
      <c r="L94" s="12">
        <f t="shared" si="92"/>
        <v>0</v>
      </c>
      <c r="M94" s="12">
        <f t="shared" si="92"/>
        <v>0</v>
      </c>
      <c r="N94" s="12">
        <f t="shared" si="92"/>
        <v>200000</v>
      </c>
      <c r="O94" s="12">
        <f t="shared" si="92"/>
        <v>0</v>
      </c>
      <c r="P94" s="12">
        <f t="shared" si="92"/>
        <v>200000</v>
      </c>
      <c r="Q94" s="12">
        <f t="shared" si="92"/>
        <v>0</v>
      </c>
      <c r="R94" s="12">
        <f t="shared" si="92"/>
        <v>200000</v>
      </c>
      <c r="S94" s="12">
        <f t="shared" si="92"/>
        <v>0</v>
      </c>
      <c r="T94" s="12">
        <f t="shared" si="92"/>
        <v>200000</v>
      </c>
      <c r="U94" s="12">
        <f t="shared" si="92"/>
        <v>0</v>
      </c>
      <c r="V94" s="12">
        <f t="shared" si="92"/>
        <v>7692.41</v>
      </c>
      <c r="W94" s="12">
        <f t="shared" si="92"/>
        <v>0</v>
      </c>
      <c r="X94" s="12">
        <f t="shared" si="92"/>
        <v>7692.41</v>
      </c>
      <c r="Y94" s="12">
        <f t="shared" si="92"/>
        <v>0</v>
      </c>
      <c r="Z94" s="12">
        <f t="shared" si="92"/>
        <v>207692.41</v>
      </c>
      <c r="AA94" s="12">
        <f t="shared" si="92"/>
        <v>0</v>
      </c>
      <c r="AB94" s="12">
        <f t="shared" si="92"/>
        <v>207692.41</v>
      </c>
      <c r="AC94" s="12">
        <f t="shared" si="92"/>
        <v>0</v>
      </c>
      <c r="AD94" s="12">
        <f t="shared" si="92"/>
        <v>0</v>
      </c>
      <c r="AE94" s="12">
        <f t="shared" si="92"/>
        <v>0</v>
      </c>
      <c r="AF94" s="12">
        <f t="shared" si="92"/>
        <v>0</v>
      </c>
      <c r="AG94" s="12">
        <f t="shared" si="92"/>
        <v>0</v>
      </c>
      <c r="AH94" s="12">
        <f t="shared" si="92"/>
        <v>207692.41</v>
      </c>
      <c r="AI94" s="12">
        <f t="shared" si="92"/>
        <v>0</v>
      </c>
      <c r="AJ94" s="12">
        <f t="shared" si="92"/>
        <v>207692.41</v>
      </c>
      <c r="AK94" s="12">
        <f t="shared" si="92"/>
        <v>0</v>
      </c>
      <c r="AL94" s="12">
        <f t="shared" si="92"/>
        <v>178333</v>
      </c>
      <c r="AM94" s="12">
        <f t="shared" si="92"/>
        <v>0</v>
      </c>
      <c r="AN94" s="12">
        <f t="shared" si="92"/>
        <v>178333</v>
      </c>
      <c r="AO94" s="12">
        <f t="shared" si="92"/>
        <v>0</v>
      </c>
      <c r="AP94" s="12">
        <f t="shared" si="92"/>
        <v>386025.41000000003</v>
      </c>
      <c r="AQ94" s="12">
        <f t="shared" si="92"/>
        <v>0</v>
      </c>
      <c r="AR94" s="12">
        <f t="shared" si="92"/>
        <v>386025.41000000003</v>
      </c>
      <c r="AS94" s="12">
        <f t="shared" si="92"/>
        <v>0</v>
      </c>
      <c r="AT94" s="12">
        <f t="shared" si="92"/>
        <v>0</v>
      </c>
      <c r="AU94" s="12">
        <f t="shared" si="92"/>
        <v>0</v>
      </c>
      <c r="AV94" s="12">
        <f t="shared" si="92"/>
        <v>0</v>
      </c>
      <c r="AW94" s="12">
        <f t="shared" si="92"/>
        <v>0</v>
      </c>
      <c r="AX94" s="12">
        <f t="shared" si="92"/>
        <v>386025.41000000003</v>
      </c>
      <c r="AY94" s="12">
        <f t="shared" si="92"/>
        <v>0</v>
      </c>
      <c r="AZ94" s="12">
        <f t="shared" si="92"/>
        <v>386025.41000000003</v>
      </c>
      <c r="BA94" s="12">
        <f t="shared" si="92"/>
        <v>0</v>
      </c>
      <c r="BB94" s="12">
        <v>0</v>
      </c>
      <c r="BC94" s="12">
        <v>0</v>
      </c>
    </row>
    <row r="95" spans="1:55" hidden="1" x14ac:dyDescent="0.25">
      <c r="A95" s="6" t="s">
        <v>103</v>
      </c>
      <c r="B95" s="9">
        <v>51</v>
      </c>
      <c r="C95" s="9">
        <v>0</v>
      </c>
      <c r="D95" s="11" t="s">
        <v>242</v>
      </c>
      <c r="E95" s="9">
        <v>851</v>
      </c>
      <c r="F95" s="11" t="s">
        <v>40</v>
      </c>
      <c r="G95" s="11" t="s">
        <v>61</v>
      </c>
      <c r="H95" s="11" t="s">
        <v>304</v>
      </c>
      <c r="I95" s="11" t="s">
        <v>104</v>
      </c>
      <c r="J95" s="12">
        <f>'6.ВС'!J130</f>
        <v>0</v>
      </c>
      <c r="K95" s="12">
        <f>'6.ВС'!K130</f>
        <v>0</v>
      </c>
      <c r="L95" s="12">
        <f>'6.ВС'!L130</f>
        <v>0</v>
      </c>
      <c r="M95" s="12">
        <f>'6.ВС'!M130</f>
        <v>0</v>
      </c>
      <c r="N95" s="12">
        <f>'6.ВС'!N130</f>
        <v>200000</v>
      </c>
      <c r="O95" s="12">
        <f>'6.ВС'!O130</f>
        <v>0</v>
      </c>
      <c r="P95" s="12">
        <f>'6.ВС'!P130</f>
        <v>200000</v>
      </c>
      <c r="Q95" s="12">
        <f>'6.ВС'!Q130</f>
        <v>0</v>
      </c>
      <c r="R95" s="12">
        <f>'6.ВС'!R130</f>
        <v>200000</v>
      </c>
      <c r="S95" s="12">
        <f>'6.ВС'!S130</f>
        <v>0</v>
      </c>
      <c r="T95" s="12">
        <f>'6.ВС'!T130</f>
        <v>200000</v>
      </c>
      <c r="U95" s="12">
        <f>'6.ВС'!U130</f>
        <v>0</v>
      </c>
      <c r="V95" s="12">
        <f>'6.ВС'!V130</f>
        <v>7692.41</v>
      </c>
      <c r="W95" s="12">
        <f>'6.ВС'!W130</f>
        <v>0</v>
      </c>
      <c r="X95" s="12">
        <f>'6.ВС'!X130</f>
        <v>7692.41</v>
      </c>
      <c r="Y95" s="12">
        <f>'6.ВС'!Y130</f>
        <v>0</v>
      </c>
      <c r="Z95" s="12">
        <f>'6.ВС'!Z130</f>
        <v>207692.41</v>
      </c>
      <c r="AA95" s="12">
        <f>'6.ВС'!AA130</f>
        <v>0</v>
      </c>
      <c r="AB95" s="12">
        <f>'6.ВС'!AB130</f>
        <v>207692.41</v>
      </c>
      <c r="AC95" s="12">
        <f>'6.ВС'!AC130</f>
        <v>0</v>
      </c>
      <c r="AD95" s="12">
        <f>'6.ВС'!AD130</f>
        <v>0</v>
      </c>
      <c r="AE95" s="12">
        <f>'6.ВС'!AE130</f>
        <v>0</v>
      </c>
      <c r="AF95" s="12">
        <f>'6.ВС'!AF130</f>
        <v>0</v>
      </c>
      <c r="AG95" s="12">
        <f>'6.ВС'!AG130</f>
        <v>0</v>
      </c>
      <c r="AH95" s="12">
        <f>'6.ВС'!AH130</f>
        <v>207692.41</v>
      </c>
      <c r="AI95" s="12">
        <f>'6.ВС'!AI130</f>
        <v>0</v>
      </c>
      <c r="AJ95" s="12">
        <f>'6.ВС'!AJ130</f>
        <v>207692.41</v>
      </c>
      <c r="AK95" s="12">
        <f>'6.ВС'!AK130</f>
        <v>0</v>
      </c>
      <c r="AL95" s="12">
        <f>'6.ВС'!AL130</f>
        <v>178333</v>
      </c>
      <c r="AM95" s="12">
        <f>'6.ВС'!AM130</f>
        <v>0</v>
      </c>
      <c r="AN95" s="12">
        <f>'6.ВС'!AN130</f>
        <v>178333</v>
      </c>
      <c r="AO95" s="12">
        <f>'6.ВС'!AO130</f>
        <v>0</v>
      </c>
      <c r="AP95" s="12">
        <f>'6.ВС'!AP130</f>
        <v>386025.41000000003</v>
      </c>
      <c r="AQ95" s="12">
        <f>'6.ВС'!AQ130</f>
        <v>0</v>
      </c>
      <c r="AR95" s="12">
        <f>'6.ВС'!AR130</f>
        <v>386025.41000000003</v>
      </c>
      <c r="AS95" s="12">
        <f>'6.ВС'!AS130</f>
        <v>0</v>
      </c>
      <c r="AT95" s="12">
        <f>'6.ВС'!AT130</f>
        <v>0</v>
      </c>
      <c r="AU95" s="12">
        <f>'6.ВС'!AU130</f>
        <v>0</v>
      </c>
      <c r="AV95" s="12">
        <f>'6.ВС'!AV130</f>
        <v>0</v>
      </c>
      <c r="AW95" s="12">
        <f>'6.ВС'!AW130</f>
        <v>0</v>
      </c>
      <c r="AX95" s="12">
        <f>'6.ВС'!AX130</f>
        <v>386025.41000000003</v>
      </c>
      <c r="AY95" s="12">
        <f>'6.ВС'!AY130</f>
        <v>0</v>
      </c>
      <c r="AZ95" s="12">
        <f>'6.ВС'!AZ130</f>
        <v>386025.41000000003</v>
      </c>
      <c r="BA95" s="12">
        <f>'6.ВС'!BA130</f>
        <v>0</v>
      </c>
      <c r="BB95" s="12">
        <v>0</v>
      </c>
      <c r="BC95" s="12">
        <v>0</v>
      </c>
    </row>
    <row r="96" spans="1:55" ht="31.5" x14ac:dyDescent="0.25">
      <c r="A96" s="6" t="s">
        <v>389</v>
      </c>
      <c r="B96" s="9">
        <v>51</v>
      </c>
      <c r="C96" s="9">
        <v>0</v>
      </c>
      <c r="D96" s="11" t="s">
        <v>242</v>
      </c>
      <c r="E96" s="9">
        <v>851</v>
      </c>
      <c r="F96" s="11" t="s">
        <v>40</v>
      </c>
      <c r="G96" s="11" t="s">
        <v>61</v>
      </c>
      <c r="H96" s="11" t="s">
        <v>391</v>
      </c>
      <c r="I96" s="11"/>
      <c r="J96" s="12">
        <f>J97</f>
        <v>0</v>
      </c>
      <c r="K96" s="12">
        <f t="shared" ref="K96:N97" si="94">K97</f>
        <v>0</v>
      </c>
      <c r="L96" s="12">
        <f t="shared" si="94"/>
        <v>0</v>
      </c>
      <c r="M96" s="12">
        <f t="shared" si="94"/>
        <v>0</v>
      </c>
      <c r="N96" s="12">
        <f t="shared" si="94"/>
        <v>131140</v>
      </c>
      <c r="O96" s="12">
        <f t="shared" ref="O96:O97" si="95">O97</f>
        <v>0</v>
      </c>
      <c r="P96" s="12">
        <f t="shared" ref="P96:P97" si="96">P97</f>
        <v>131140</v>
      </c>
      <c r="Q96" s="12">
        <f t="shared" ref="Q96:Q97" si="97">Q97</f>
        <v>0</v>
      </c>
      <c r="R96" s="12">
        <f t="shared" ref="R96:R97" si="98">R97</f>
        <v>131140</v>
      </c>
      <c r="S96" s="12">
        <f t="shared" ref="S96:S97" si="99">S97</f>
        <v>0</v>
      </c>
      <c r="T96" s="12">
        <f t="shared" ref="T96:T97" si="100">T97</f>
        <v>131140</v>
      </c>
      <c r="U96" s="12">
        <f t="shared" ref="U96:AL97" si="101">U97</f>
        <v>0</v>
      </c>
      <c r="V96" s="12">
        <f t="shared" si="101"/>
        <v>0</v>
      </c>
      <c r="W96" s="12">
        <f t="shared" si="101"/>
        <v>0</v>
      </c>
      <c r="X96" s="12">
        <f t="shared" si="101"/>
        <v>0</v>
      </c>
      <c r="Y96" s="12">
        <f t="shared" si="101"/>
        <v>0</v>
      </c>
      <c r="Z96" s="12">
        <f t="shared" si="101"/>
        <v>131140</v>
      </c>
      <c r="AA96" s="12">
        <f t="shared" si="101"/>
        <v>0</v>
      </c>
      <c r="AB96" s="12">
        <f t="shared" si="101"/>
        <v>131140</v>
      </c>
      <c r="AC96" s="12">
        <f t="shared" si="101"/>
        <v>0</v>
      </c>
      <c r="AD96" s="12">
        <f t="shared" si="101"/>
        <v>0</v>
      </c>
      <c r="AE96" s="12">
        <f t="shared" si="101"/>
        <v>0</v>
      </c>
      <c r="AF96" s="12">
        <f t="shared" si="101"/>
        <v>0</v>
      </c>
      <c r="AG96" s="12">
        <f t="shared" si="101"/>
        <v>0</v>
      </c>
      <c r="AH96" s="12">
        <f t="shared" si="101"/>
        <v>131140</v>
      </c>
      <c r="AI96" s="12">
        <f t="shared" si="101"/>
        <v>0</v>
      </c>
      <c r="AJ96" s="12">
        <f t="shared" si="101"/>
        <v>131140</v>
      </c>
      <c r="AK96" s="12">
        <f t="shared" ref="AD96:AK97" si="102">AK97</f>
        <v>0</v>
      </c>
      <c r="AL96" s="12">
        <f t="shared" si="101"/>
        <v>115000</v>
      </c>
      <c r="AM96" s="12">
        <f t="shared" ref="AL96:BA97" si="103">AM97</f>
        <v>0</v>
      </c>
      <c r="AN96" s="12">
        <f t="shared" si="103"/>
        <v>115000</v>
      </c>
      <c r="AO96" s="12">
        <f t="shared" si="103"/>
        <v>0</v>
      </c>
      <c r="AP96" s="12">
        <f t="shared" si="103"/>
        <v>246140</v>
      </c>
      <c r="AQ96" s="12">
        <f t="shared" si="103"/>
        <v>0</v>
      </c>
      <c r="AR96" s="12">
        <f t="shared" si="103"/>
        <v>246140</v>
      </c>
      <c r="AS96" s="12">
        <f t="shared" si="103"/>
        <v>0</v>
      </c>
      <c r="AT96" s="12">
        <f t="shared" si="103"/>
        <v>-73027.199999999997</v>
      </c>
      <c r="AU96" s="12">
        <f t="shared" si="103"/>
        <v>0</v>
      </c>
      <c r="AV96" s="12">
        <f t="shared" si="103"/>
        <v>-73027.199999999997</v>
      </c>
      <c r="AW96" s="12">
        <f t="shared" si="103"/>
        <v>0</v>
      </c>
      <c r="AX96" s="12">
        <f t="shared" si="103"/>
        <v>173112.8</v>
      </c>
      <c r="AY96" s="12">
        <f t="shared" si="103"/>
        <v>0</v>
      </c>
      <c r="AZ96" s="12">
        <f t="shared" si="103"/>
        <v>173112.8</v>
      </c>
      <c r="BA96" s="12">
        <f t="shared" si="103"/>
        <v>0</v>
      </c>
      <c r="BB96" s="12">
        <v>0</v>
      </c>
      <c r="BC96" s="12">
        <v>0</v>
      </c>
    </row>
    <row r="97" spans="1:58" ht="50.25" customHeight="1" x14ac:dyDescent="0.25">
      <c r="A97" s="6" t="s">
        <v>27</v>
      </c>
      <c r="B97" s="9">
        <v>51</v>
      </c>
      <c r="C97" s="9">
        <v>0</v>
      </c>
      <c r="D97" s="11" t="s">
        <v>242</v>
      </c>
      <c r="E97" s="9">
        <v>851</v>
      </c>
      <c r="F97" s="11" t="s">
        <v>40</v>
      </c>
      <c r="G97" s="11" t="s">
        <v>61</v>
      </c>
      <c r="H97" s="11" t="s">
        <v>391</v>
      </c>
      <c r="I97" s="11" t="s">
        <v>28</v>
      </c>
      <c r="J97" s="12">
        <f>J98</f>
        <v>0</v>
      </c>
      <c r="K97" s="12">
        <f t="shared" si="94"/>
        <v>0</v>
      </c>
      <c r="L97" s="12">
        <f t="shared" si="94"/>
        <v>0</v>
      </c>
      <c r="M97" s="12">
        <f t="shared" si="94"/>
        <v>0</v>
      </c>
      <c r="N97" s="12">
        <f t="shared" si="94"/>
        <v>131140</v>
      </c>
      <c r="O97" s="12">
        <f t="shared" si="95"/>
        <v>0</v>
      </c>
      <c r="P97" s="12">
        <f t="shared" si="96"/>
        <v>131140</v>
      </c>
      <c r="Q97" s="12">
        <f t="shared" si="97"/>
        <v>0</v>
      </c>
      <c r="R97" s="12">
        <f t="shared" si="98"/>
        <v>131140</v>
      </c>
      <c r="S97" s="12">
        <f t="shared" si="99"/>
        <v>0</v>
      </c>
      <c r="T97" s="12">
        <f t="shared" si="100"/>
        <v>131140</v>
      </c>
      <c r="U97" s="12">
        <f t="shared" si="101"/>
        <v>0</v>
      </c>
      <c r="V97" s="12">
        <f t="shared" si="101"/>
        <v>0</v>
      </c>
      <c r="W97" s="12">
        <f t="shared" si="101"/>
        <v>0</v>
      </c>
      <c r="X97" s="12">
        <f t="shared" si="101"/>
        <v>0</v>
      </c>
      <c r="Y97" s="12">
        <f t="shared" si="101"/>
        <v>0</v>
      </c>
      <c r="Z97" s="12">
        <f t="shared" si="101"/>
        <v>131140</v>
      </c>
      <c r="AA97" s="12">
        <f t="shared" si="101"/>
        <v>0</v>
      </c>
      <c r="AB97" s="12">
        <f t="shared" si="101"/>
        <v>131140</v>
      </c>
      <c r="AC97" s="12">
        <f t="shared" si="101"/>
        <v>0</v>
      </c>
      <c r="AD97" s="12">
        <f t="shared" si="102"/>
        <v>0</v>
      </c>
      <c r="AE97" s="12">
        <f t="shared" si="102"/>
        <v>0</v>
      </c>
      <c r="AF97" s="12">
        <f t="shared" si="102"/>
        <v>0</v>
      </c>
      <c r="AG97" s="12">
        <f t="shared" si="102"/>
        <v>0</v>
      </c>
      <c r="AH97" s="12">
        <f t="shared" si="102"/>
        <v>131140</v>
      </c>
      <c r="AI97" s="12">
        <f t="shared" si="102"/>
        <v>0</v>
      </c>
      <c r="AJ97" s="12">
        <f t="shared" si="102"/>
        <v>131140</v>
      </c>
      <c r="AK97" s="12">
        <f t="shared" si="102"/>
        <v>0</v>
      </c>
      <c r="AL97" s="12">
        <f t="shared" si="103"/>
        <v>115000</v>
      </c>
      <c r="AM97" s="12">
        <f t="shared" si="103"/>
        <v>0</v>
      </c>
      <c r="AN97" s="12">
        <f t="shared" si="103"/>
        <v>115000</v>
      </c>
      <c r="AO97" s="12">
        <f t="shared" si="103"/>
        <v>0</v>
      </c>
      <c r="AP97" s="12">
        <f t="shared" si="103"/>
        <v>246140</v>
      </c>
      <c r="AQ97" s="12">
        <f t="shared" si="103"/>
        <v>0</v>
      </c>
      <c r="AR97" s="12">
        <f t="shared" si="103"/>
        <v>246140</v>
      </c>
      <c r="AS97" s="12">
        <f t="shared" si="103"/>
        <v>0</v>
      </c>
      <c r="AT97" s="12">
        <f t="shared" si="103"/>
        <v>-73027.199999999997</v>
      </c>
      <c r="AU97" s="12">
        <f t="shared" si="103"/>
        <v>0</v>
      </c>
      <c r="AV97" s="12">
        <f t="shared" si="103"/>
        <v>-73027.199999999997</v>
      </c>
      <c r="AW97" s="12">
        <f t="shared" si="103"/>
        <v>0</v>
      </c>
      <c r="AX97" s="12">
        <f t="shared" si="103"/>
        <v>173112.8</v>
      </c>
      <c r="AY97" s="12">
        <f t="shared" si="103"/>
        <v>0</v>
      </c>
      <c r="AZ97" s="12">
        <f t="shared" si="103"/>
        <v>173112.8</v>
      </c>
      <c r="BA97" s="12">
        <f t="shared" si="103"/>
        <v>0</v>
      </c>
      <c r="BB97" s="12">
        <v>0</v>
      </c>
      <c r="BC97" s="12">
        <v>0</v>
      </c>
    </row>
    <row r="98" spans="1:58" ht="63" x14ac:dyDescent="0.25">
      <c r="A98" s="6" t="s">
        <v>14</v>
      </c>
      <c r="B98" s="9">
        <v>51</v>
      </c>
      <c r="C98" s="9">
        <v>0</v>
      </c>
      <c r="D98" s="11" t="s">
        <v>242</v>
      </c>
      <c r="E98" s="9">
        <v>851</v>
      </c>
      <c r="F98" s="11" t="s">
        <v>40</v>
      </c>
      <c r="G98" s="11" t="s">
        <v>61</v>
      </c>
      <c r="H98" s="11" t="s">
        <v>391</v>
      </c>
      <c r="I98" s="11" t="s">
        <v>29</v>
      </c>
      <c r="J98" s="12">
        <f>'6.ВС'!J133</f>
        <v>0</v>
      </c>
      <c r="K98" s="12">
        <f>'6.ВС'!K133</f>
        <v>0</v>
      </c>
      <c r="L98" s="12">
        <f>'6.ВС'!L133</f>
        <v>0</v>
      </c>
      <c r="M98" s="12">
        <f>'6.ВС'!M133</f>
        <v>0</v>
      </c>
      <c r="N98" s="12">
        <f>'6.ВС'!N133</f>
        <v>131140</v>
      </c>
      <c r="O98" s="12">
        <f>'6.ВС'!O133</f>
        <v>0</v>
      </c>
      <c r="P98" s="12">
        <f>'6.ВС'!P133</f>
        <v>131140</v>
      </c>
      <c r="Q98" s="12">
        <f>'6.ВС'!Q133</f>
        <v>0</v>
      </c>
      <c r="R98" s="12">
        <f>'6.ВС'!R133</f>
        <v>131140</v>
      </c>
      <c r="S98" s="12">
        <f>'6.ВС'!S133</f>
        <v>0</v>
      </c>
      <c r="T98" s="12">
        <f>'6.ВС'!T133</f>
        <v>131140</v>
      </c>
      <c r="U98" s="12">
        <f>'6.ВС'!U133</f>
        <v>0</v>
      </c>
      <c r="V98" s="12">
        <f>'6.ВС'!V133</f>
        <v>0</v>
      </c>
      <c r="W98" s="12">
        <f>'6.ВС'!W133</f>
        <v>0</v>
      </c>
      <c r="X98" s="12">
        <f>'6.ВС'!X133</f>
        <v>0</v>
      </c>
      <c r="Y98" s="12">
        <f>'6.ВС'!Y133</f>
        <v>0</v>
      </c>
      <c r="Z98" s="12">
        <f>'6.ВС'!Z133</f>
        <v>131140</v>
      </c>
      <c r="AA98" s="12">
        <f>'6.ВС'!AA133</f>
        <v>0</v>
      </c>
      <c r="AB98" s="12">
        <f>'6.ВС'!AB133</f>
        <v>131140</v>
      </c>
      <c r="AC98" s="12">
        <f>'6.ВС'!AC133</f>
        <v>0</v>
      </c>
      <c r="AD98" s="12">
        <f>'6.ВС'!AD133</f>
        <v>0</v>
      </c>
      <c r="AE98" s="12">
        <f>'6.ВС'!AE133</f>
        <v>0</v>
      </c>
      <c r="AF98" s="12">
        <f>'6.ВС'!AF133</f>
        <v>0</v>
      </c>
      <c r="AG98" s="12">
        <f>'6.ВС'!AG133</f>
        <v>0</v>
      </c>
      <c r="AH98" s="12">
        <f>'6.ВС'!AH133</f>
        <v>131140</v>
      </c>
      <c r="AI98" s="12">
        <f>'6.ВС'!AI133</f>
        <v>0</v>
      </c>
      <c r="AJ98" s="12">
        <f>'6.ВС'!AJ133</f>
        <v>131140</v>
      </c>
      <c r="AK98" s="12">
        <f>'6.ВС'!AK133</f>
        <v>0</v>
      </c>
      <c r="AL98" s="12">
        <f>'6.ВС'!AL133</f>
        <v>115000</v>
      </c>
      <c r="AM98" s="12">
        <f>'6.ВС'!AM133</f>
        <v>0</v>
      </c>
      <c r="AN98" s="12">
        <f>'6.ВС'!AN133</f>
        <v>115000</v>
      </c>
      <c r="AO98" s="12">
        <f>'6.ВС'!AO133</f>
        <v>0</v>
      </c>
      <c r="AP98" s="12">
        <f>'6.ВС'!AP133</f>
        <v>246140</v>
      </c>
      <c r="AQ98" s="12">
        <f>'6.ВС'!AQ133</f>
        <v>0</v>
      </c>
      <c r="AR98" s="12">
        <f>'6.ВС'!AR133</f>
        <v>246140</v>
      </c>
      <c r="AS98" s="12">
        <f>'6.ВС'!AS133</f>
        <v>0</v>
      </c>
      <c r="AT98" s="12">
        <f>'6.ВС'!AT133</f>
        <v>-73027.199999999997</v>
      </c>
      <c r="AU98" s="12">
        <f>'6.ВС'!AU133</f>
        <v>0</v>
      </c>
      <c r="AV98" s="12">
        <f>'6.ВС'!AV133</f>
        <v>-73027.199999999997</v>
      </c>
      <c r="AW98" s="12">
        <f>'6.ВС'!AW133</f>
        <v>0</v>
      </c>
      <c r="AX98" s="12">
        <f>'6.ВС'!AX133</f>
        <v>173112.8</v>
      </c>
      <c r="AY98" s="12">
        <f>'6.ВС'!AY133</f>
        <v>0</v>
      </c>
      <c r="AZ98" s="12">
        <f>'6.ВС'!AZ133</f>
        <v>173112.8</v>
      </c>
      <c r="BA98" s="12">
        <f>'6.ВС'!BA133</f>
        <v>0</v>
      </c>
      <c r="BB98" s="12">
        <v>0</v>
      </c>
      <c r="BC98" s="12">
        <v>0</v>
      </c>
    </row>
    <row r="99" spans="1:58" ht="110.25" hidden="1" x14ac:dyDescent="0.25">
      <c r="A99" s="4" t="s">
        <v>94</v>
      </c>
      <c r="B99" s="9">
        <v>51</v>
      </c>
      <c r="C99" s="9">
        <v>0</v>
      </c>
      <c r="D99" s="10" t="s">
        <v>242</v>
      </c>
      <c r="E99" s="9">
        <v>851</v>
      </c>
      <c r="F99" s="10" t="s">
        <v>40</v>
      </c>
      <c r="G99" s="10" t="s">
        <v>16</v>
      </c>
      <c r="H99" s="10" t="s">
        <v>302</v>
      </c>
      <c r="I99" s="11"/>
      <c r="J99" s="12">
        <f t="shared" ref="J99:BA103" si="104">J100</f>
        <v>91000</v>
      </c>
      <c r="K99" s="12">
        <f t="shared" si="104"/>
        <v>0</v>
      </c>
      <c r="L99" s="12">
        <f t="shared" si="104"/>
        <v>91000</v>
      </c>
      <c r="M99" s="12">
        <f t="shared" si="104"/>
        <v>0</v>
      </c>
      <c r="N99" s="12">
        <f t="shared" si="104"/>
        <v>0</v>
      </c>
      <c r="O99" s="12">
        <f t="shared" si="104"/>
        <v>0</v>
      </c>
      <c r="P99" s="12">
        <f t="shared" si="104"/>
        <v>0</v>
      </c>
      <c r="Q99" s="12">
        <f t="shared" si="104"/>
        <v>0</v>
      </c>
      <c r="R99" s="12">
        <f t="shared" si="104"/>
        <v>91000</v>
      </c>
      <c r="S99" s="12">
        <f t="shared" si="104"/>
        <v>0</v>
      </c>
      <c r="T99" s="12">
        <f t="shared" si="104"/>
        <v>91000</v>
      </c>
      <c r="U99" s="12">
        <f t="shared" si="104"/>
        <v>0</v>
      </c>
      <c r="V99" s="12">
        <f t="shared" si="104"/>
        <v>0</v>
      </c>
      <c r="W99" s="12">
        <f t="shared" si="104"/>
        <v>0</v>
      </c>
      <c r="X99" s="12">
        <f t="shared" si="104"/>
        <v>0</v>
      </c>
      <c r="Y99" s="12">
        <f t="shared" si="104"/>
        <v>0</v>
      </c>
      <c r="Z99" s="12">
        <f t="shared" si="104"/>
        <v>91000</v>
      </c>
      <c r="AA99" s="12">
        <f t="shared" si="104"/>
        <v>0</v>
      </c>
      <c r="AB99" s="12">
        <f t="shared" si="104"/>
        <v>91000</v>
      </c>
      <c r="AC99" s="12">
        <f t="shared" si="104"/>
        <v>0</v>
      </c>
      <c r="AD99" s="12">
        <f t="shared" si="104"/>
        <v>0</v>
      </c>
      <c r="AE99" s="12">
        <f t="shared" si="104"/>
        <v>0</v>
      </c>
      <c r="AF99" s="12">
        <f t="shared" si="104"/>
        <v>0</v>
      </c>
      <c r="AG99" s="12">
        <f t="shared" si="104"/>
        <v>0</v>
      </c>
      <c r="AH99" s="12">
        <f t="shared" si="104"/>
        <v>91000</v>
      </c>
      <c r="AI99" s="12">
        <f t="shared" si="104"/>
        <v>0</v>
      </c>
      <c r="AJ99" s="12">
        <f t="shared" si="104"/>
        <v>91000</v>
      </c>
      <c r="AK99" s="12">
        <f t="shared" si="104"/>
        <v>0</v>
      </c>
      <c r="AL99" s="12">
        <f t="shared" si="104"/>
        <v>33679.06</v>
      </c>
      <c r="AM99" s="12">
        <f t="shared" si="104"/>
        <v>0</v>
      </c>
      <c r="AN99" s="12">
        <f t="shared" si="104"/>
        <v>33679.06</v>
      </c>
      <c r="AO99" s="12">
        <f t="shared" si="104"/>
        <v>0</v>
      </c>
      <c r="AP99" s="12">
        <f t="shared" si="104"/>
        <v>124679.06</v>
      </c>
      <c r="AQ99" s="12">
        <f t="shared" si="104"/>
        <v>0</v>
      </c>
      <c r="AR99" s="12">
        <f t="shared" si="104"/>
        <v>124679.06</v>
      </c>
      <c r="AS99" s="12">
        <f t="shared" si="104"/>
        <v>0</v>
      </c>
      <c r="AT99" s="12">
        <f t="shared" si="104"/>
        <v>0</v>
      </c>
      <c r="AU99" s="12">
        <f t="shared" si="104"/>
        <v>0</v>
      </c>
      <c r="AV99" s="12">
        <f t="shared" si="104"/>
        <v>0</v>
      </c>
      <c r="AW99" s="12">
        <f t="shared" si="104"/>
        <v>0</v>
      </c>
      <c r="AX99" s="12">
        <f t="shared" si="104"/>
        <v>124679.06</v>
      </c>
      <c r="AY99" s="12">
        <f t="shared" si="104"/>
        <v>0</v>
      </c>
      <c r="AZ99" s="12">
        <f t="shared" si="104"/>
        <v>124679.06</v>
      </c>
      <c r="BA99" s="12">
        <f t="shared" si="104"/>
        <v>0</v>
      </c>
      <c r="BB99" s="12">
        <v>0</v>
      </c>
      <c r="BC99" s="12">
        <v>0</v>
      </c>
    </row>
    <row r="100" spans="1:58" ht="63" hidden="1" x14ac:dyDescent="0.25">
      <c r="A100" s="6" t="s">
        <v>27</v>
      </c>
      <c r="B100" s="9">
        <v>51</v>
      </c>
      <c r="C100" s="9">
        <v>0</v>
      </c>
      <c r="D100" s="10" t="s">
        <v>242</v>
      </c>
      <c r="E100" s="9">
        <v>851</v>
      </c>
      <c r="F100" s="10" t="s">
        <v>40</v>
      </c>
      <c r="G100" s="10" t="s">
        <v>16</v>
      </c>
      <c r="H100" s="10" t="s">
        <v>302</v>
      </c>
      <c r="I100" s="11" t="s">
        <v>28</v>
      </c>
      <c r="J100" s="12">
        <f t="shared" si="104"/>
        <v>91000</v>
      </c>
      <c r="K100" s="12">
        <f t="shared" si="104"/>
        <v>0</v>
      </c>
      <c r="L100" s="12">
        <f t="shared" si="104"/>
        <v>91000</v>
      </c>
      <c r="M100" s="12">
        <f t="shared" si="104"/>
        <v>0</v>
      </c>
      <c r="N100" s="12">
        <f t="shared" si="104"/>
        <v>0</v>
      </c>
      <c r="O100" s="12">
        <f t="shared" si="104"/>
        <v>0</v>
      </c>
      <c r="P100" s="12">
        <f t="shared" si="104"/>
        <v>0</v>
      </c>
      <c r="Q100" s="12">
        <f t="shared" si="104"/>
        <v>0</v>
      </c>
      <c r="R100" s="12">
        <f t="shared" si="104"/>
        <v>91000</v>
      </c>
      <c r="S100" s="12">
        <f t="shared" si="104"/>
        <v>0</v>
      </c>
      <c r="T100" s="12">
        <f t="shared" si="104"/>
        <v>91000</v>
      </c>
      <c r="U100" s="12">
        <f t="shared" si="104"/>
        <v>0</v>
      </c>
      <c r="V100" s="12">
        <f t="shared" si="104"/>
        <v>0</v>
      </c>
      <c r="W100" s="12">
        <f t="shared" si="104"/>
        <v>0</v>
      </c>
      <c r="X100" s="12">
        <f t="shared" si="104"/>
        <v>0</v>
      </c>
      <c r="Y100" s="12">
        <f t="shared" si="104"/>
        <v>0</v>
      </c>
      <c r="Z100" s="12">
        <f t="shared" si="104"/>
        <v>91000</v>
      </c>
      <c r="AA100" s="12">
        <f t="shared" si="104"/>
        <v>0</v>
      </c>
      <c r="AB100" s="12">
        <f t="shared" si="104"/>
        <v>91000</v>
      </c>
      <c r="AC100" s="12">
        <f t="shared" si="104"/>
        <v>0</v>
      </c>
      <c r="AD100" s="12">
        <f t="shared" si="104"/>
        <v>0</v>
      </c>
      <c r="AE100" s="12">
        <f t="shared" si="104"/>
        <v>0</v>
      </c>
      <c r="AF100" s="12">
        <f t="shared" si="104"/>
        <v>0</v>
      </c>
      <c r="AG100" s="12">
        <f t="shared" si="104"/>
        <v>0</v>
      </c>
      <c r="AH100" s="12">
        <f t="shared" si="104"/>
        <v>91000</v>
      </c>
      <c r="AI100" s="12">
        <f t="shared" si="104"/>
        <v>0</v>
      </c>
      <c r="AJ100" s="12">
        <f t="shared" si="104"/>
        <v>91000</v>
      </c>
      <c r="AK100" s="12">
        <f t="shared" si="104"/>
        <v>0</v>
      </c>
      <c r="AL100" s="12">
        <f t="shared" si="104"/>
        <v>33679.06</v>
      </c>
      <c r="AM100" s="12">
        <f t="shared" si="104"/>
        <v>0</v>
      </c>
      <c r="AN100" s="12">
        <f t="shared" si="104"/>
        <v>33679.06</v>
      </c>
      <c r="AO100" s="12">
        <f t="shared" si="104"/>
        <v>0</v>
      </c>
      <c r="AP100" s="12">
        <f t="shared" si="104"/>
        <v>124679.06</v>
      </c>
      <c r="AQ100" s="12">
        <f t="shared" si="104"/>
        <v>0</v>
      </c>
      <c r="AR100" s="12">
        <f t="shared" si="104"/>
        <v>124679.06</v>
      </c>
      <c r="AS100" s="12">
        <f t="shared" si="104"/>
        <v>0</v>
      </c>
      <c r="AT100" s="12">
        <f t="shared" si="104"/>
        <v>0</v>
      </c>
      <c r="AU100" s="12">
        <f t="shared" si="104"/>
        <v>0</v>
      </c>
      <c r="AV100" s="12">
        <f t="shared" si="104"/>
        <v>0</v>
      </c>
      <c r="AW100" s="12">
        <f t="shared" si="104"/>
        <v>0</v>
      </c>
      <c r="AX100" s="12">
        <f t="shared" si="104"/>
        <v>124679.06</v>
      </c>
      <c r="AY100" s="12">
        <f t="shared" si="104"/>
        <v>0</v>
      </c>
      <c r="AZ100" s="12">
        <f t="shared" si="104"/>
        <v>124679.06</v>
      </c>
      <c r="BA100" s="12">
        <f t="shared" si="104"/>
        <v>0</v>
      </c>
      <c r="BB100" s="12">
        <v>0</v>
      </c>
      <c r="BC100" s="12">
        <v>0</v>
      </c>
    </row>
    <row r="101" spans="1:58" ht="63" hidden="1" x14ac:dyDescent="0.25">
      <c r="A101" s="6" t="s">
        <v>14</v>
      </c>
      <c r="B101" s="9">
        <v>51</v>
      </c>
      <c r="C101" s="9">
        <v>0</v>
      </c>
      <c r="D101" s="10" t="s">
        <v>242</v>
      </c>
      <c r="E101" s="9">
        <v>851</v>
      </c>
      <c r="F101" s="10" t="s">
        <v>40</v>
      </c>
      <c r="G101" s="10" t="s">
        <v>16</v>
      </c>
      <c r="H101" s="10" t="s">
        <v>302</v>
      </c>
      <c r="I101" s="11" t="s">
        <v>29</v>
      </c>
      <c r="J101" s="12">
        <f>'6.ВС'!J120</f>
        <v>91000</v>
      </c>
      <c r="K101" s="12">
        <f>'6.ВС'!K120</f>
        <v>0</v>
      </c>
      <c r="L101" s="12">
        <f>'6.ВС'!L120</f>
        <v>91000</v>
      </c>
      <c r="M101" s="12">
        <f>'6.ВС'!M120</f>
        <v>0</v>
      </c>
      <c r="N101" s="12">
        <f>'6.ВС'!N120</f>
        <v>0</v>
      </c>
      <c r="O101" s="12">
        <f>'6.ВС'!O120</f>
        <v>0</v>
      </c>
      <c r="P101" s="12">
        <f>'6.ВС'!P120</f>
        <v>0</v>
      </c>
      <c r="Q101" s="12">
        <f>'6.ВС'!Q120</f>
        <v>0</v>
      </c>
      <c r="R101" s="12">
        <f>'6.ВС'!R120</f>
        <v>91000</v>
      </c>
      <c r="S101" s="12">
        <f>'6.ВС'!S120</f>
        <v>0</v>
      </c>
      <c r="T101" s="12">
        <f>'6.ВС'!T120</f>
        <v>91000</v>
      </c>
      <c r="U101" s="12">
        <f>'6.ВС'!U120</f>
        <v>0</v>
      </c>
      <c r="V101" s="12">
        <f>'6.ВС'!V120</f>
        <v>0</v>
      </c>
      <c r="W101" s="12">
        <f>'6.ВС'!W120</f>
        <v>0</v>
      </c>
      <c r="X101" s="12">
        <f>'6.ВС'!X120</f>
        <v>0</v>
      </c>
      <c r="Y101" s="12">
        <f>'6.ВС'!Y120</f>
        <v>0</v>
      </c>
      <c r="Z101" s="12">
        <f>'6.ВС'!Z120</f>
        <v>91000</v>
      </c>
      <c r="AA101" s="12">
        <f>'6.ВС'!AA120</f>
        <v>0</v>
      </c>
      <c r="AB101" s="12">
        <f>'6.ВС'!AB120</f>
        <v>91000</v>
      </c>
      <c r="AC101" s="12">
        <f>'6.ВС'!AC120</f>
        <v>0</v>
      </c>
      <c r="AD101" s="12">
        <f>'6.ВС'!AD120</f>
        <v>0</v>
      </c>
      <c r="AE101" s="12">
        <f>'6.ВС'!AE120</f>
        <v>0</v>
      </c>
      <c r="AF101" s="12">
        <f>'6.ВС'!AF120</f>
        <v>0</v>
      </c>
      <c r="AG101" s="12">
        <f>'6.ВС'!AG120</f>
        <v>0</v>
      </c>
      <c r="AH101" s="12">
        <f>'6.ВС'!AH120</f>
        <v>91000</v>
      </c>
      <c r="AI101" s="12">
        <f>'6.ВС'!AI120</f>
        <v>0</v>
      </c>
      <c r="AJ101" s="12">
        <f>'6.ВС'!AJ120</f>
        <v>91000</v>
      </c>
      <c r="AK101" s="12">
        <f>'6.ВС'!AK120</f>
        <v>0</v>
      </c>
      <c r="AL101" s="12">
        <f>'6.ВС'!AL120</f>
        <v>33679.06</v>
      </c>
      <c r="AM101" s="12">
        <f>'6.ВС'!AM120</f>
        <v>0</v>
      </c>
      <c r="AN101" s="12">
        <f>'6.ВС'!AN120</f>
        <v>33679.06</v>
      </c>
      <c r="AO101" s="12">
        <f>'6.ВС'!AO120</f>
        <v>0</v>
      </c>
      <c r="AP101" s="12">
        <f>'6.ВС'!AP120</f>
        <v>124679.06</v>
      </c>
      <c r="AQ101" s="12">
        <f>'6.ВС'!AQ120</f>
        <v>0</v>
      </c>
      <c r="AR101" s="12">
        <f>'6.ВС'!AR120</f>
        <v>124679.06</v>
      </c>
      <c r="AS101" s="12">
        <f>'6.ВС'!AS120</f>
        <v>0</v>
      </c>
      <c r="AT101" s="12">
        <f>'6.ВС'!AT120</f>
        <v>0</v>
      </c>
      <c r="AU101" s="12">
        <f>'6.ВС'!AU120</f>
        <v>0</v>
      </c>
      <c r="AV101" s="12">
        <f>'6.ВС'!AV120</f>
        <v>0</v>
      </c>
      <c r="AW101" s="12">
        <f>'6.ВС'!AW120</f>
        <v>0</v>
      </c>
      <c r="AX101" s="12">
        <f>'6.ВС'!AX120</f>
        <v>124679.06</v>
      </c>
      <c r="AY101" s="12">
        <f>'6.ВС'!AY120</f>
        <v>0</v>
      </c>
      <c r="AZ101" s="12">
        <f>'6.ВС'!AZ120</f>
        <v>124679.06</v>
      </c>
      <c r="BA101" s="12">
        <f>'6.ВС'!BA120</f>
        <v>0</v>
      </c>
      <c r="BB101" s="12">
        <v>0</v>
      </c>
      <c r="BC101" s="12">
        <v>0</v>
      </c>
    </row>
    <row r="102" spans="1:58" ht="157.5" hidden="1" x14ac:dyDescent="0.25">
      <c r="A102" s="4" t="s">
        <v>107</v>
      </c>
      <c r="B102" s="9">
        <v>51</v>
      </c>
      <c r="C102" s="9">
        <v>0</v>
      </c>
      <c r="D102" s="10" t="s">
        <v>242</v>
      </c>
      <c r="E102" s="9">
        <v>851</v>
      </c>
      <c r="F102" s="10" t="s">
        <v>40</v>
      </c>
      <c r="G102" s="10" t="s">
        <v>61</v>
      </c>
      <c r="H102" s="10" t="s">
        <v>305</v>
      </c>
      <c r="I102" s="11"/>
      <c r="J102" s="12">
        <f t="shared" si="104"/>
        <v>300</v>
      </c>
      <c r="K102" s="12">
        <f t="shared" si="104"/>
        <v>0</v>
      </c>
      <c r="L102" s="12">
        <f t="shared" si="104"/>
        <v>300</v>
      </c>
      <c r="M102" s="12">
        <f t="shared" si="104"/>
        <v>0</v>
      </c>
      <c r="N102" s="12">
        <f t="shared" si="104"/>
        <v>0</v>
      </c>
      <c r="O102" s="12">
        <f t="shared" si="104"/>
        <v>0</v>
      </c>
      <c r="P102" s="12">
        <f t="shared" si="104"/>
        <v>0</v>
      </c>
      <c r="Q102" s="12">
        <f t="shared" si="104"/>
        <v>0</v>
      </c>
      <c r="R102" s="12">
        <f t="shared" si="104"/>
        <v>300</v>
      </c>
      <c r="S102" s="12">
        <f t="shared" si="104"/>
        <v>0</v>
      </c>
      <c r="T102" s="12">
        <f t="shared" si="104"/>
        <v>300</v>
      </c>
      <c r="U102" s="12">
        <f t="shared" si="104"/>
        <v>0</v>
      </c>
      <c r="V102" s="12">
        <f t="shared" si="104"/>
        <v>0</v>
      </c>
      <c r="W102" s="12">
        <f t="shared" si="104"/>
        <v>0</v>
      </c>
      <c r="X102" s="12">
        <f t="shared" si="104"/>
        <v>0</v>
      </c>
      <c r="Y102" s="12">
        <f t="shared" si="104"/>
        <v>0</v>
      </c>
      <c r="Z102" s="12">
        <f t="shared" si="104"/>
        <v>300</v>
      </c>
      <c r="AA102" s="12">
        <f t="shared" si="104"/>
        <v>0</v>
      </c>
      <c r="AB102" s="12">
        <f t="shared" si="104"/>
        <v>300</v>
      </c>
      <c r="AC102" s="12">
        <f t="shared" si="104"/>
        <v>0</v>
      </c>
      <c r="AD102" s="12">
        <f t="shared" si="104"/>
        <v>0</v>
      </c>
      <c r="AE102" s="12">
        <f t="shared" si="104"/>
        <v>0</v>
      </c>
      <c r="AF102" s="12">
        <f t="shared" si="104"/>
        <v>0</v>
      </c>
      <c r="AG102" s="12">
        <f t="shared" si="104"/>
        <v>0</v>
      </c>
      <c r="AH102" s="12">
        <f t="shared" si="104"/>
        <v>300</v>
      </c>
      <c r="AI102" s="12">
        <f t="shared" si="104"/>
        <v>0</v>
      </c>
      <c r="AJ102" s="12">
        <f t="shared" si="104"/>
        <v>300</v>
      </c>
      <c r="AK102" s="12">
        <f t="shared" si="104"/>
        <v>0</v>
      </c>
      <c r="AL102" s="12">
        <f t="shared" si="104"/>
        <v>225</v>
      </c>
      <c r="AM102" s="12">
        <f t="shared" si="104"/>
        <v>0</v>
      </c>
      <c r="AN102" s="12">
        <f t="shared" si="104"/>
        <v>225</v>
      </c>
      <c r="AO102" s="12">
        <f t="shared" si="104"/>
        <v>0</v>
      </c>
      <c r="AP102" s="12">
        <f t="shared" si="104"/>
        <v>525</v>
      </c>
      <c r="AQ102" s="12">
        <f t="shared" si="104"/>
        <v>0</v>
      </c>
      <c r="AR102" s="12">
        <f t="shared" si="104"/>
        <v>525</v>
      </c>
      <c r="AS102" s="12">
        <f t="shared" si="104"/>
        <v>0</v>
      </c>
      <c r="AT102" s="12">
        <f t="shared" si="104"/>
        <v>0</v>
      </c>
      <c r="AU102" s="12">
        <f t="shared" si="104"/>
        <v>0</v>
      </c>
      <c r="AV102" s="12">
        <f t="shared" si="104"/>
        <v>0</v>
      </c>
      <c r="AW102" s="12">
        <f t="shared" si="104"/>
        <v>0</v>
      </c>
      <c r="AX102" s="12">
        <f t="shared" si="104"/>
        <v>525</v>
      </c>
      <c r="AY102" s="12">
        <f t="shared" si="104"/>
        <v>0</v>
      </c>
      <c r="AZ102" s="12">
        <f t="shared" si="104"/>
        <v>525</v>
      </c>
      <c r="BA102" s="12">
        <f t="shared" si="104"/>
        <v>0</v>
      </c>
      <c r="BB102" s="12">
        <v>0</v>
      </c>
      <c r="BC102" s="12">
        <v>0</v>
      </c>
    </row>
    <row r="103" spans="1:58" hidden="1" x14ac:dyDescent="0.25">
      <c r="A103" s="4" t="s">
        <v>47</v>
      </c>
      <c r="B103" s="9">
        <v>51</v>
      </c>
      <c r="C103" s="9">
        <v>0</v>
      </c>
      <c r="D103" s="10" t="s">
        <v>242</v>
      </c>
      <c r="E103" s="9">
        <v>851</v>
      </c>
      <c r="F103" s="10" t="s">
        <v>40</v>
      </c>
      <c r="G103" s="10" t="s">
        <v>61</v>
      </c>
      <c r="H103" s="10" t="s">
        <v>305</v>
      </c>
      <c r="I103" s="11" t="s">
        <v>48</v>
      </c>
      <c r="J103" s="12">
        <f t="shared" si="104"/>
        <v>300</v>
      </c>
      <c r="K103" s="12">
        <f t="shared" si="104"/>
        <v>0</v>
      </c>
      <c r="L103" s="12">
        <f t="shared" si="104"/>
        <v>300</v>
      </c>
      <c r="M103" s="12">
        <f t="shared" si="104"/>
        <v>0</v>
      </c>
      <c r="N103" s="12">
        <f t="shared" si="104"/>
        <v>0</v>
      </c>
      <c r="O103" s="12">
        <f t="shared" si="104"/>
        <v>0</v>
      </c>
      <c r="P103" s="12">
        <f t="shared" si="104"/>
        <v>0</v>
      </c>
      <c r="Q103" s="12">
        <f t="shared" si="104"/>
        <v>0</v>
      </c>
      <c r="R103" s="12">
        <f t="shared" si="104"/>
        <v>300</v>
      </c>
      <c r="S103" s="12">
        <f t="shared" si="104"/>
        <v>0</v>
      </c>
      <c r="T103" s="12">
        <f t="shared" si="104"/>
        <v>300</v>
      </c>
      <c r="U103" s="12">
        <f t="shared" si="104"/>
        <v>0</v>
      </c>
      <c r="V103" s="12">
        <f t="shared" si="104"/>
        <v>0</v>
      </c>
      <c r="W103" s="12">
        <f t="shared" si="104"/>
        <v>0</v>
      </c>
      <c r="X103" s="12">
        <f t="shared" si="104"/>
        <v>0</v>
      </c>
      <c r="Y103" s="12">
        <f t="shared" si="104"/>
        <v>0</v>
      </c>
      <c r="Z103" s="12">
        <f t="shared" si="104"/>
        <v>300</v>
      </c>
      <c r="AA103" s="12">
        <f t="shared" si="104"/>
        <v>0</v>
      </c>
      <c r="AB103" s="12">
        <f t="shared" si="104"/>
        <v>300</v>
      </c>
      <c r="AC103" s="12">
        <f t="shared" si="104"/>
        <v>0</v>
      </c>
      <c r="AD103" s="12">
        <f t="shared" si="104"/>
        <v>0</v>
      </c>
      <c r="AE103" s="12">
        <f t="shared" si="104"/>
        <v>0</v>
      </c>
      <c r="AF103" s="12">
        <f t="shared" si="104"/>
        <v>0</v>
      </c>
      <c r="AG103" s="12">
        <f t="shared" si="104"/>
        <v>0</v>
      </c>
      <c r="AH103" s="12">
        <f t="shared" si="104"/>
        <v>300</v>
      </c>
      <c r="AI103" s="12">
        <f t="shared" si="104"/>
        <v>0</v>
      </c>
      <c r="AJ103" s="12">
        <f t="shared" si="104"/>
        <v>300</v>
      </c>
      <c r="AK103" s="12">
        <f t="shared" si="104"/>
        <v>0</v>
      </c>
      <c r="AL103" s="12">
        <f t="shared" si="104"/>
        <v>225</v>
      </c>
      <c r="AM103" s="12">
        <f t="shared" si="104"/>
        <v>0</v>
      </c>
      <c r="AN103" s="12">
        <f t="shared" si="104"/>
        <v>225</v>
      </c>
      <c r="AO103" s="12">
        <f t="shared" si="104"/>
        <v>0</v>
      </c>
      <c r="AP103" s="12">
        <f t="shared" si="104"/>
        <v>525</v>
      </c>
      <c r="AQ103" s="12">
        <f t="shared" si="104"/>
        <v>0</v>
      </c>
      <c r="AR103" s="12">
        <f t="shared" si="104"/>
        <v>525</v>
      </c>
      <c r="AS103" s="12">
        <f t="shared" si="104"/>
        <v>0</v>
      </c>
      <c r="AT103" s="12">
        <f t="shared" si="104"/>
        <v>0</v>
      </c>
      <c r="AU103" s="12">
        <f t="shared" si="104"/>
        <v>0</v>
      </c>
      <c r="AV103" s="12">
        <f t="shared" si="104"/>
        <v>0</v>
      </c>
      <c r="AW103" s="12">
        <f t="shared" si="104"/>
        <v>0</v>
      </c>
      <c r="AX103" s="12">
        <f t="shared" si="104"/>
        <v>525</v>
      </c>
      <c r="AY103" s="12">
        <f t="shared" si="104"/>
        <v>0</v>
      </c>
      <c r="AZ103" s="12">
        <f t="shared" si="104"/>
        <v>525</v>
      </c>
      <c r="BA103" s="12">
        <f t="shared" si="104"/>
        <v>0</v>
      </c>
      <c r="BB103" s="12">
        <v>0</v>
      </c>
      <c r="BC103" s="12">
        <v>0</v>
      </c>
    </row>
    <row r="104" spans="1:58" ht="31.5" hidden="1" x14ac:dyDescent="0.25">
      <c r="A104" s="6" t="s">
        <v>86</v>
      </c>
      <c r="B104" s="9">
        <v>51</v>
      </c>
      <c r="C104" s="9">
        <v>0</v>
      </c>
      <c r="D104" s="10" t="s">
        <v>242</v>
      </c>
      <c r="E104" s="9">
        <v>851</v>
      </c>
      <c r="F104" s="10" t="s">
        <v>40</v>
      </c>
      <c r="G104" s="10" t="s">
        <v>61</v>
      </c>
      <c r="H104" s="10" t="s">
        <v>305</v>
      </c>
      <c r="I104" s="11" t="s">
        <v>87</v>
      </c>
      <c r="J104" s="12">
        <f>'6.ВС'!J136</f>
        <v>300</v>
      </c>
      <c r="K104" s="12">
        <f>'6.ВС'!K136</f>
        <v>0</v>
      </c>
      <c r="L104" s="12">
        <f>'6.ВС'!L136</f>
        <v>300</v>
      </c>
      <c r="M104" s="12">
        <f>'6.ВС'!M136</f>
        <v>0</v>
      </c>
      <c r="N104" s="12">
        <f>'6.ВС'!N136</f>
        <v>0</v>
      </c>
      <c r="O104" s="12">
        <f>'6.ВС'!O136</f>
        <v>0</v>
      </c>
      <c r="P104" s="12">
        <f>'6.ВС'!P136</f>
        <v>0</v>
      </c>
      <c r="Q104" s="12">
        <f>'6.ВС'!Q136</f>
        <v>0</v>
      </c>
      <c r="R104" s="12">
        <f>'6.ВС'!R136</f>
        <v>300</v>
      </c>
      <c r="S104" s="12">
        <f>'6.ВС'!S136</f>
        <v>0</v>
      </c>
      <c r="T104" s="12">
        <f>'6.ВС'!T136</f>
        <v>300</v>
      </c>
      <c r="U104" s="12">
        <f>'6.ВС'!U136</f>
        <v>0</v>
      </c>
      <c r="V104" s="12">
        <f>'6.ВС'!V136</f>
        <v>0</v>
      </c>
      <c r="W104" s="12">
        <f>'6.ВС'!W136</f>
        <v>0</v>
      </c>
      <c r="X104" s="12">
        <f>'6.ВС'!X136</f>
        <v>0</v>
      </c>
      <c r="Y104" s="12">
        <f>'6.ВС'!Y136</f>
        <v>0</v>
      </c>
      <c r="Z104" s="12">
        <f>'6.ВС'!Z136</f>
        <v>300</v>
      </c>
      <c r="AA104" s="12">
        <f>'6.ВС'!AA136</f>
        <v>0</v>
      </c>
      <c r="AB104" s="12">
        <f>'6.ВС'!AB136</f>
        <v>300</v>
      </c>
      <c r="AC104" s="12">
        <f>'6.ВС'!AC136</f>
        <v>0</v>
      </c>
      <c r="AD104" s="12">
        <f>'6.ВС'!AD136</f>
        <v>0</v>
      </c>
      <c r="AE104" s="12">
        <f>'6.ВС'!AE136</f>
        <v>0</v>
      </c>
      <c r="AF104" s="12">
        <f>'6.ВС'!AF136</f>
        <v>0</v>
      </c>
      <c r="AG104" s="12">
        <f>'6.ВС'!AG136</f>
        <v>0</v>
      </c>
      <c r="AH104" s="12">
        <f>'6.ВС'!AH136</f>
        <v>300</v>
      </c>
      <c r="AI104" s="12">
        <f>'6.ВС'!AI136</f>
        <v>0</v>
      </c>
      <c r="AJ104" s="12">
        <f>'6.ВС'!AJ136</f>
        <v>300</v>
      </c>
      <c r="AK104" s="12">
        <f>'6.ВС'!AK136</f>
        <v>0</v>
      </c>
      <c r="AL104" s="12">
        <f>'6.ВС'!AL136</f>
        <v>225</v>
      </c>
      <c r="AM104" s="12">
        <f>'6.ВС'!AM136</f>
        <v>0</v>
      </c>
      <c r="AN104" s="12">
        <f>'6.ВС'!AN136</f>
        <v>225</v>
      </c>
      <c r="AO104" s="12">
        <f>'6.ВС'!AO136</f>
        <v>0</v>
      </c>
      <c r="AP104" s="12">
        <f>'6.ВС'!AP136</f>
        <v>525</v>
      </c>
      <c r="AQ104" s="12">
        <f>'6.ВС'!AQ136</f>
        <v>0</v>
      </c>
      <c r="AR104" s="12">
        <f>'6.ВС'!AR136</f>
        <v>525</v>
      </c>
      <c r="AS104" s="12">
        <f>'6.ВС'!AS136</f>
        <v>0</v>
      </c>
      <c r="AT104" s="12">
        <f>'6.ВС'!AT136</f>
        <v>0</v>
      </c>
      <c r="AU104" s="12">
        <f>'6.ВС'!AU136</f>
        <v>0</v>
      </c>
      <c r="AV104" s="12">
        <f>'6.ВС'!AV136</f>
        <v>0</v>
      </c>
      <c r="AW104" s="12">
        <f>'6.ВС'!AW136</f>
        <v>0</v>
      </c>
      <c r="AX104" s="12">
        <f>'6.ВС'!AX136</f>
        <v>525</v>
      </c>
      <c r="AY104" s="12">
        <f>'6.ВС'!AY136</f>
        <v>0</v>
      </c>
      <c r="AZ104" s="12">
        <f>'6.ВС'!AZ136</f>
        <v>525</v>
      </c>
      <c r="BA104" s="12">
        <f>'6.ВС'!BA136</f>
        <v>0</v>
      </c>
      <c r="BB104" s="12">
        <v>0</v>
      </c>
      <c r="BC104" s="12">
        <v>0</v>
      </c>
    </row>
    <row r="105" spans="1:58" ht="220.5" hidden="1" x14ac:dyDescent="0.25">
      <c r="A105" s="4" t="s">
        <v>96</v>
      </c>
      <c r="B105" s="9">
        <v>51</v>
      </c>
      <c r="C105" s="9">
        <v>0</v>
      </c>
      <c r="D105" s="10" t="s">
        <v>242</v>
      </c>
      <c r="E105" s="9">
        <v>851</v>
      </c>
      <c r="F105" s="10"/>
      <c r="G105" s="10"/>
      <c r="H105" s="10" t="s">
        <v>303</v>
      </c>
      <c r="I105" s="11"/>
      <c r="J105" s="12">
        <f t="shared" ref="J105:BA106" si="105">J106</f>
        <v>133008</v>
      </c>
      <c r="K105" s="12">
        <f t="shared" si="105"/>
        <v>0</v>
      </c>
      <c r="L105" s="12">
        <f t="shared" si="105"/>
        <v>133008</v>
      </c>
      <c r="M105" s="12">
        <f t="shared" si="105"/>
        <v>0</v>
      </c>
      <c r="N105" s="12">
        <f t="shared" si="105"/>
        <v>0</v>
      </c>
      <c r="O105" s="12">
        <f t="shared" si="105"/>
        <v>0</v>
      </c>
      <c r="P105" s="12">
        <f t="shared" si="105"/>
        <v>0</v>
      </c>
      <c r="Q105" s="12">
        <f t="shared" si="105"/>
        <v>0</v>
      </c>
      <c r="R105" s="12">
        <f t="shared" si="105"/>
        <v>133008</v>
      </c>
      <c r="S105" s="12">
        <f t="shared" si="105"/>
        <v>0</v>
      </c>
      <c r="T105" s="12">
        <f t="shared" si="105"/>
        <v>133008</v>
      </c>
      <c r="U105" s="12">
        <f t="shared" si="105"/>
        <v>0</v>
      </c>
      <c r="V105" s="12">
        <f t="shared" si="105"/>
        <v>0</v>
      </c>
      <c r="W105" s="12">
        <f t="shared" si="105"/>
        <v>0</v>
      </c>
      <c r="X105" s="12">
        <f t="shared" si="105"/>
        <v>0</v>
      </c>
      <c r="Y105" s="12">
        <f t="shared" si="105"/>
        <v>0</v>
      </c>
      <c r="Z105" s="12">
        <f t="shared" si="105"/>
        <v>133008</v>
      </c>
      <c r="AA105" s="12">
        <f t="shared" si="105"/>
        <v>0</v>
      </c>
      <c r="AB105" s="12">
        <f t="shared" si="105"/>
        <v>133008</v>
      </c>
      <c r="AC105" s="12">
        <f t="shared" si="105"/>
        <v>0</v>
      </c>
      <c r="AD105" s="12">
        <f t="shared" si="105"/>
        <v>0</v>
      </c>
      <c r="AE105" s="12">
        <f t="shared" si="105"/>
        <v>0</v>
      </c>
      <c r="AF105" s="12">
        <f t="shared" si="105"/>
        <v>0</v>
      </c>
      <c r="AG105" s="12">
        <f t="shared" si="105"/>
        <v>0</v>
      </c>
      <c r="AH105" s="12">
        <f t="shared" si="105"/>
        <v>133008</v>
      </c>
      <c r="AI105" s="12">
        <f t="shared" si="105"/>
        <v>0</v>
      </c>
      <c r="AJ105" s="12">
        <f t="shared" si="105"/>
        <v>133008</v>
      </c>
      <c r="AK105" s="12">
        <f t="shared" si="105"/>
        <v>0</v>
      </c>
      <c r="AL105" s="12">
        <f t="shared" si="105"/>
        <v>0</v>
      </c>
      <c r="AM105" s="12">
        <f t="shared" si="105"/>
        <v>0</v>
      </c>
      <c r="AN105" s="12">
        <f t="shared" si="105"/>
        <v>0</v>
      </c>
      <c r="AO105" s="12">
        <f t="shared" si="105"/>
        <v>0</v>
      </c>
      <c r="AP105" s="12">
        <f t="shared" si="105"/>
        <v>133008</v>
      </c>
      <c r="AQ105" s="12">
        <f t="shared" si="105"/>
        <v>0</v>
      </c>
      <c r="AR105" s="12">
        <f t="shared" si="105"/>
        <v>133008</v>
      </c>
      <c r="AS105" s="12">
        <f t="shared" si="105"/>
        <v>0</v>
      </c>
      <c r="AT105" s="12">
        <f t="shared" si="105"/>
        <v>0</v>
      </c>
      <c r="AU105" s="12">
        <f t="shared" si="105"/>
        <v>0</v>
      </c>
      <c r="AV105" s="12">
        <f t="shared" si="105"/>
        <v>0</v>
      </c>
      <c r="AW105" s="12">
        <f t="shared" si="105"/>
        <v>0</v>
      </c>
      <c r="AX105" s="12">
        <f t="shared" si="105"/>
        <v>133008</v>
      </c>
      <c r="AY105" s="12">
        <f t="shared" si="105"/>
        <v>0</v>
      </c>
      <c r="AZ105" s="12">
        <f t="shared" si="105"/>
        <v>133008</v>
      </c>
      <c r="BA105" s="12">
        <f t="shared" si="105"/>
        <v>0</v>
      </c>
      <c r="BB105" s="12">
        <v>0</v>
      </c>
      <c r="BC105" s="12">
        <v>0</v>
      </c>
    </row>
    <row r="106" spans="1:58" hidden="1" x14ac:dyDescent="0.25">
      <c r="A106" s="4" t="s">
        <v>47</v>
      </c>
      <c r="B106" s="9">
        <v>51</v>
      </c>
      <c r="C106" s="9">
        <v>0</v>
      </c>
      <c r="D106" s="10" t="s">
        <v>242</v>
      </c>
      <c r="E106" s="9">
        <v>851</v>
      </c>
      <c r="F106" s="10"/>
      <c r="G106" s="10"/>
      <c r="H106" s="10" t="s">
        <v>303</v>
      </c>
      <c r="I106" s="11" t="s">
        <v>48</v>
      </c>
      <c r="J106" s="12">
        <f t="shared" si="105"/>
        <v>133008</v>
      </c>
      <c r="K106" s="12">
        <f t="shared" si="105"/>
        <v>0</v>
      </c>
      <c r="L106" s="12">
        <f t="shared" si="105"/>
        <v>133008</v>
      </c>
      <c r="M106" s="12">
        <f t="shared" si="105"/>
        <v>0</v>
      </c>
      <c r="N106" s="12">
        <f t="shared" si="105"/>
        <v>0</v>
      </c>
      <c r="O106" s="12">
        <f t="shared" si="105"/>
        <v>0</v>
      </c>
      <c r="P106" s="12">
        <f t="shared" si="105"/>
        <v>0</v>
      </c>
      <c r="Q106" s="12">
        <f t="shared" si="105"/>
        <v>0</v>
      </c>
      <c r="R106" s="12">
        <f t="shared" si="105"/>
        <v>133008</v>
      </c>
      <c r="S106" s="12">
        <f t="shared" si="105"/>
        <v>0</v>
      </c>
      <c r="T106" s="12">
        <f t="shared" si="105"/>
        <v>133008</v>
      </c>
      <c r="U106" s="12">
        <f t="shared" si="105"/>
        <v>0</v>
      </c>
      <c r="V106" s="12">
        <f t="shared" si="105"/>
        <v>0</v>
      </c>
      <c r="W106" s="12">
        <f t="shared" si="105"/>
        <v>0</v>
      </c>
      <c r="X106" s="12">
        <f t="shared" si="105"/>
        <v>0</v>
      </c>
      <c r="Y106" s="12">
        <f t="shared" si="105"/>
        <v>0</v>
      </c>
      <c r="Z106" s="12">
        <f t="shared" si="105"/>
        <v>133008</v>
      </c>
      <c r="AA106" s="12">
        <f t="shared" si="105"/>
        <v>0</v>
      </c>
      <c r="AB106" s="12">
        <f t="shared" si="105"/>
        <v>133008</v>
      </c>
      <c r="AC106" s="12">
        <f t="shared" si="105"/>
        <v>0</v>
      </c>
      <c r="AD106" s="12">
        <f t="shared" si="105"/>
        <v>0</v>
      </c>
      <c r="AE106" s="12">
        <f t="shared" si="105"/>
        <v>0</v>
      </c>
      <c r="AF106" s="12">
        <f t="shared" si="105"/>
        <v>0</v>
      </c>
      <c r="AG106" s="12">
        <f t="shared" si="105"/>
        <v>0</v>
      </c>
      <c r="AH106" s="12">
        <f t="shared" si="105"/>
        <v>133008</v>
      </c>
      <c r="AI106" s="12">
        <f t="shared" si="105"/>
        <v>0</v>
      </c>
      <c r="AJ106" s="12">
        <f t="shared" si="105"/>
        <v>133008</v>
      </c>
      <c r="AK106" s="12">
        <f t="shared" si="105"/>
        <v>0</v>
      </c>
      <c r="AL106" s="12">
        <f t="shared" si="105"/>
        <v>0</v>
      </c>
      <c r="AM106" s="12">
        <f t="shared" si="105"/>
        <v>0</v>
      </c>
      <c r="AN106" s="12">
        <f t="shared" si="105"/>
        <v>0</v>
      </c>
      <c r="AO106" s="12">
        <f t="shared" si="105"/>
        <v>0</v>
      </c>
      <c r="AP106" s="12">
        <f t="shared" si="105"/>
        <v>133008</v>
      </c>
      <c r="AQ106" s="12">
        <f t="shared" si="105"/>
        <v>0</v>
      </c>
      <c r="AR106" s="12">
        <f t="shared" si="105"/>
        <v>133008</v>
      </c>
      <c r="AS106" s="12">
        <f t="shared" si="105"/>
        <v>0</v>
      </c>
      <c r="AT106" s="12">
        <f t="shared" si="105"/>
        <v>0</v>
      </c>
      <c r="AU106" s="12">
        <f t="shared" si="105"/>
        <v>0</v>
      </c>
      <c r="AV106" s="12">
        <f t="shared" si="105"/>
        <v>0</v>
      </c>
      <c r="AW106" s="12">
        <f t="shared" si="105"/>
        <v>0</v>
      </c>
      <c r="AX106" s="12">
        <f t="shared" si="105"/>
        <v>133008</v>
      </c>
      <c r="AY106" s="12">
        <f t="shared" si="105"/>
        <v>0</v>
      </c>
      <c r="AZ106" s="12">
        <f t="shared" si="105"/>
        <v>133008</v>
      </c>
      <c r="BA106" s="12">
        <f t="shared" si="105"/>
        <v>0</v>
      </c>
      <c r="BB106" s="12">
        <v>0</v>
      </c>
      <c r="BC106" s="12">
        <v>0</v>
      </c>
    </row>
    <row r="107" spans="1:58" ht="31.5" hidden="1" x14ac:dyDescent="0.25">
      <c r="A107" s="6" t="s">
        <v>86</v>
      </c>
      <c r="B107" s="9">
        <v>51</v>
      </c>
      <c r="C107" s="9">
        <v>0</v>
      </c>
      <c r="D107" s="10" t="s">
        <v>242</v>
      </c>
      <c r="E107" s="9">
        <v>851</v>
      </c>
      <c r="F107" s="10"/>
      <c r="G107" s="10"/>
      <c r="H107" s="10" t="s">
        <v>303</v>
      </c>
      <c r="I107" s="11" t="s">
        <v>87</v>
      </c>
      <c r="J107" s="12">
        <f>'6.ВС'!J123</f>
        <v>133008</v>
      </c>
      <c r="K107" s="12">
        <f>'6.ВС'!K123</f>
        <v>0</v>
      </c>
      <c r="L107" s="12">
        <f>'6.ВС'!L123</f>
        <v>133008</v>
      </c>
      <c r="M107" s="12">
        <f>'6.ВС'!M123</f>
        <v>0</v>
      </c>
      <c r="N107" s="12">
        <f>'6.ВС'!N123</f>
        <v>0</v>
      </c>
      <c r="O107" s="12">
        <f>'6.ВС'!O123</f>
        <v>0</v>
      </c>
      <c r="P107" s="12">
        <f>'6.ВС'!P123</f>
        <v>0</v>
      </c>
      <c r="Q107" s="12">
        <f>'6.ВС'!Q123</f>
        <v>0</v>
      </c>
      <c r="R107" s="12">
        <f>'6.ВС'!R123</f>
        <v>133008</v>
      </c>
      <c r="S107" s="12">
        <f>'6.ВС'!S123</f>
        <v>0</v>
      </c>
      <c r="T107" s="12">
        <f>'6.ВС'!T123</f>
        <v>133008</v>
      </c>
      <c r="U107" s="12">
        <f>'6.ВС'!U123</f>
        <v>0</v>
      </c>
      <c r="V107" s="12">
        <f>'6.ВС'!V123</f>
        <v>0</v>
      </c>
      <c r="W107" s="12">
        <f>'6.ВС'!W123</f>
        <v>0</v>
      </c>
      <c r="X107" s="12">
        <f>'6.ВС'!X123</f>
        <v>0</v>
      </c>
      <c r="Y107" s="12">
        <f>'6.ВС'!Y123</f>
        <v>0</v>
      </c>
      <c r="Z107" s="12">
        <f>'6.ВС'!Z123</f>
        <v>133008</v>
      </c>
      <c r="AA107" s="12">
        <f>'6.ВС'!AA123</f>
        <v>0</v>
      </c>
      <c r="AB107" s="12">
        <f>'6.ВС'!AB123</f>
        <v>133008</v>
      </c>
      <c r="AC107" s="12">
        <f>'6.ВС'!AC123</f>
        <v>0</v>
      </c>
      <c r="AD107" s="12">
        <f>'6.ВС'!AD123</f>
        <v>0</v>
      </c>
      <c r="AE107" s="12">
        <f>'6.ВС'!AE123</f>
        <v>0</v>
      </c>
      <c r="AF107" s="12">
        <f>'6.ВС'!AF123</f>
        <v>0</v>
      </c>
      <c r="AG107" s="12">
        <f>'6.ВС'!AG123</f>
        <v>0</v>
      </c>
      <c r="AH107" s="12">
        <f>'6.ВС'!AH123</f>
        <v>133008</v>
      </c>
      <c r="AI107" s="12">
        <f>'6.ВС'!AI123</f>
        <v>0</v>
      </c>
      <c r="AJ107" s="12">
        <f>'6.ВС'!AJ123</f>
        <v>133008</v>
      </c>
      <c r="AK107" s="12">
        <f>'6.ВС'!AK123</f>
        <v>0</v>
      </c>
      <c r="AL107" s="12">
        <f>'6.ВС'!AL123</f>
        <v>0</v>
      </c>
      <c r="AM107" s="12">
        <f>'6.ВС'!AM123</f>
        <v>0</v>
      </c>
      <c r="AN107" s="12">
        <f>'6.ВС'!AN123</f>
        <v>0</v>
      </c>
      <c r="AO107" s="12">
        <f>'6.ВС'!AO123</f>
        <v>0</v>
      </c>
      <c r="AP107" s="12">
        <f>'6.ВС'!AP123</f>
        <v>133008</v>
      </c>
      <c r="AQ107" s="12">
        <f>'6.ВС'!AQ123</f>
        <v>0</v>
      </c>
      <c r="AR107" s="12">
        <f>'6.ВС'!AR123</f>
        <v>133008</v>
      </c>
      <c r="AS107" s="12">
        <f>'6.ВС'!AS123</f>
        <v>0</v>
      </c>
      <c r="AT107" s="12">
        <f>'6.ВС'!AT123</f>
        <v>0</v>
      </c>
      <c r="AU107" s="12">
        <f>'6.ВС'!AU123</f>
        <v>0</v>
      </c>
      <c r="AV107" s="12">
        <f>'6.ВС'!AV123</f>
        <v>0</v>
      </c>
      <c r="AW107" s="12">
        <f>'6.ВС'!AW123</f>
        <v>0</v>
      </c>
      <c r="AX107" s="12">
        <f>'6.ВС'!AX123</f>
        <v>133008</v>
      </c>
      <c r="AY107" s="12">
        <f>'6.ВС'!AY123</f>
        <v>0</v>
      </c>
      <c r="AZ107" s="12">
        <f>'6.ВС'!AZ123</f>
        <v>133008</v>
      </c>
      <c r="BA107" s="12">
        <f>'6.ВС'!BA123</f>
        <v>0</v>
      </c>
      <c r="BB107" s="12">
        <v>0</v>
      </c>
      <c r="BC107" s="12">
        <v>0</v>
      </c>
    </row>
    <row r="108" spans="1:58" ht="31.5" x14ac:dyDescent="0.25">
      <c r="A108" s="4" t="s">
        <v>364</v>
      </c>
      <c r="B108" s="9">
        <v>51</v>
      </c>
      <c r="C108" s="9">
        <v>0</v>
      </c>
      <c r="D108" s="10" t="s">
        <v>242</v>
      </c>
      <c r="E108" s="9">
        <v>851</v>
      </c>
      <c r="F108" s="10" t="s">
        <v>40</v>
      </c>
      <c r="G108" s="10" t="s">
        <v>16</v>
      </c>
      <c r="H108" s="10" t="s">
        <v>333</v>
      </c>
      <c r="I108" s="11"/>
      <c r="J108" s="12">
        <f t="shared" ref="J108:BA109" si="106">J109</f>
        <v>422426</v>
      </c>
      <c r="K108" s="12">
        <f t="shared" si="106"/>
        <v>0</v>
      </c>
      <c r="L108" s="12">
        <f t="shared" si="106"/>
        <v>422426</v>
      </c>
      <c r="M108" s="12">
        <f t="shared" si="106"/>
        <v>0</v>
      </c>
      <c r="N108" s="12">
        <f t="shared" si="106"/>
        <v>0</v>
      </c>
      <c r="O108" s="12">
        <f t="shared" si="106"/>
        <v>0</v>
      </c>
      <c r="P108" s="12">
        <f t="shared" si="106"/>
        <v>0</v>
      </c>
      <c r="Q108" s="12">
        <f t="shared" si="106"/>
        <v>0</v>
      </c>
      <c r="R108" s="12">
        <f t="shared" si="106"/>
        <v>422426</v>
      </c>
      <c r="S108" s="12">
        <f t="shared" si="106"/>
        <v>0</v>
      </c>
      <c r="T108" s="12">
        <f t="shared" si="106"/>
        <v>422426</v>
      </c>
      <c r="U108" s="12">
        <f t="shared" si="106"/>
        <v>0</v>
      </c>
      <c r="V108" s="12">
        <f t="shared" si="106"/>
        <v>8023126</v>
      </c>
      <c r="W108" s="12">
        <f t="shared" si="106"/>
        <v>8023126</v>
      </c>
      <c r="X108" s="12">
        <f t="shared" si="106"/>
        <v>0</v>
      </c>
      <c r="Y108" s="12">
        <f t="shared" si="106"/>
        <v>0</v>
      </c>
      <c r="Z108" s="12">
        <f t="shared" si="106"/>
        <v>8445552</v>
      </c>
      <c r="AA108" s="12">
        <f t="shared" si="106"/>
        <v>8023126</v>
      </c>
      <c r="AB108" s="12">
        <f t="shared" si="106"/>
        <v>422426</v>
      </c>
      <c r="AC108" s="12">
        <f t="shared" si="106"/>
        <v>0</v>
      </c>
      <c r="AD108" s="12">
        <f t="shared" si="106"/>
        <v>0</v>
      </c>
      <c r="AE108" s="12">
        <f t="shared" si="106"/>
        <v>0</v>
      </c>
      <c r="AF108" s="12">
        <f t="shared" si="106"/>
        <v>0</v>
      </c>
      <c r="AG108" s="12">
        <f t="shared" si="106"/>
        <v>0</v>
      </c>
      <c r="AH108" s="12">
        <f t="shared" si="106"/>
        <v>8445552</v>
      </c>
      <c r="AI108" s="12">
        <f t="shared" si="106"/>
        <v>8023126</v>
      </c>
      <c r="AJ108" s="12">
        <f t="shared" si="106"/>
        <v>422426</v>
      </c>
      <c r="AK108" s="12">
        <f t="shared" si="106"/>
        <v>0</v>
      </c>
      <c r="AL108" s="12">
        <f t="shared" si="106"/>
        <v>-291141.32</v>
      </c>
      <c r="AM108" s="12">
        <f t="shared" si="106"/>
        <v>-275124.37</v>
      </c>
      <c r="AN108" s="12">
        <f t="shared" si="106"/>
        <v>-16016.95</v>
      </c>
      <c r="AO108" s="12">
        <f t="shared" si="106"/>
        <v>0</v>
      </c>
      <c r="AP108" s="12">
        <f t="shared" si="106"/>
        <v>8154410.6799999997</v>
      </c>
      <c r="AQ108" s="12">
        <f t="shared" si="106"/>
        <v>7748001.6299999999</v>
      </c>
      <c r="AR108" s="12">
        <f t="shared" si="106"/>
        <v>406409.05</v>
      </c>
      <c r="AS108" s="12">
        <f t="shared" si="106"/>
        <v>0</v>
      </c>
      <c r="AT108" s="12">
        <f t="shared" si="106"/>
        <v>-232317.77</v>
      </c>
      <c r="AU108" s="12">
        <f t="shared" si="106"/>
        <v>-220701.88999999998</v>
      </c>
      <c r="AV108" s="12">
        <f t="shared" si="106"/>
        <v>-11615.88</v>
      </c>
      <c r="AW108" s="12">
        <f t="shared" si="106"/>
        <v>0</v>
      </c>
      <c r="AX108" s="12">
        <f t="shared" si="106"/>
        <v>7922092.9100000001</v>
      </c>
      <c r="AY108" s="12">
        <f t="shared" si="106"/>
        <v>7527299.7400000002</v>
      </c>
      <c r="AZ108" s="12">
        <f t="shared" si="106"/>
        <v>394793.17</v>
      </c>
      <c r="BA108" s="12">
        <f t="shared" si="106"/>
        <v>0</v>
      </c>
      <c r="BB108" s="12">
        <v>0</v>
      </c>
      <c r="BC108" s="12">
        <v>0</v>
      </c>
    </row>
    <row r="109" spans="1:58" ht="51" customHeight="1" x14ac:dyDescent="0.25">
      <c r="A109" s="6" t="s">
        <v>101</v>
      </c>
      <c r="B109" s="9">
        <v>51</v>
      </c>
      <c r="C109" s="9">
        <v>0</v>
      </c>
      <c r="D109" s="10" t="s">
        <v>242</v>
      </c>
      <c r="E109" s="9">
        <v>851</v>
      </c>
      <c r="F109" s="10" t="s">
        <v>40</v>
      </c>
      <c r="G109" s="10" t="s">
        <v>16</v>
      </c>
      <c r="H109" s="10" t="s">
        <v>333</v>
      </c>
      <c r="I109" s="11" t="s">
        <v>102</v>
      </c>
      <c r="J109" s="12">
        <f t="shared" si="106"/>
        <v>422426</v>
      </c>
      <c r="K109" s="12">
        <f t="shared" si="106"/>
        <v>0</v>
      </c>
      <c r="L109" s="12">
        <f t="shared" si="106"/>
        <v>422426</v>
      </c>
      <c r="M109" s="12">
        <f t="shared" si="106"/>
        <v>0</v>
      </c>
      <c r="N109" s="12">
        <f t="shared" si="106"/>
        <v>0</v>
      </c>
      <c r="O109" s="12">
        <f t="shared" si="106"/>
        <v>0</v>
      </c>
      <c r="P109" s="12">
        <f t="shared" si="106"/>
        <v>0</v>
      </c>
      <c r="Q109" s="12">
        <f t="shared" si="106"/>
        <v>0</v>
      </c>
      <c r="R109" s="12">
        <f t="shared" si="106"/>
        <v>422426</v>
      </c>
      <c r="S109" s="12">
        <f t="shared" si="106"/>
        <v>0</v>
      </c>
      <c r="T109" s="12">
        <f t="shared" si="106"/>
        <v>422426</v>
      </c>
      <c r="U109" s="12">
        <f t="shared" si="106"/>
        <v>0</v>
      </c>
      <c r="V109" s="12">
        <f t="shared" si="106"/>
        <v>8023126</v>
      </c>
      <c r="W109" s="12">
        <f t="shared" si="106"/>
        <v>8023126</v>
      </c>
      <c r="X109" s="12">
        <f t="shared" si="106"/>
        <v>0</v>
      </c>
      <c r="Y109" s="12">
        <f t="shared" si="106"/>
        <v>0</v>
      </c>
      <c r="Z109" s="12">
        <f t="shared" si="106"/>
        <v>8445552</v>
      </c>
      <c r="AA109" s="12">
        <f t="shared" si="106"/>
        <v>8023126</v>
      </c>
      <c r="AB109" s="12">
        <f t="shared" si="106"/>
        <v>422426</v>
      </c>
      <c r="AC109" s="12">
        <f t="shared" si="106"/>
        <v>0</v>
      </c>
      <c r="AD109" s="12">
        <f t="shared" si="106"/>
        <v>0</v>
      </c>
      <c r="AE109" s="12">
        <f t="shared" si="106"/>
        <v>0</v>
      </c>
      <c r="AF109" s="12">
        <f t="shared" si="106"/>
        <v>0</v>
      </c>
      <c r="AG109" s="12">
        <f t="shared" si="106"/>
        <v>0</v>
      </c>
      <c r="AH109" s="12">
        <f t="shared" si="106"/>
        <v>8445552</v>
      </c>
      <c r="AI109" s="12">
        <f t="shared" si="106"/>
        <v>8023126</v>
      </c>
      <c r="AJ109" s="12">
        <f t="shared" si="106"/>
        <v>422426</v>
      </c>
      <c r="AK109" s="12">
        <f t="shared" si="106"/>
        <v>0</v>
      </c>
      <c r="AL109" s="12">
        <f t="shared" si="106"/>
        <v>-291141.32</v>
      </c>
      <c r="AM109" s="12">
        <f t="shared" si="106"/>
        <v>-275124.37</v>
      </c>
      <c r="AN109" s="12">
        <f t="shared" si="106"/>
        <v>-16016.95</v>
      </c>
      <c r="AO109" s="12">
        <f t="shared" si="106"/>
        <v>0</v>
      </c>
      <c r="AP109" s="12">
        <f t="shared" si="106"/>
        <v>8154410.6799999997</v>
      </c>
      <c r="AQ109" s="12">
        <f t="shared" si="106"/>
        <v>7748001.6299999999</v>
      </c>
      <c r="AR109" s="12">
        <f t="shared" si="106"/>
        <v>406409.05</v>
      </c>
      <c r="AS109" s="12">
        <f t="shared" si="106"/>
        <v>0</v>
      </c>
      <c r="AT109" s="12">
        <f t="shared" si="106"/>
        <v>-232317.77</v>
      </c>
      <c r="AU109" s="12">
        <f t="shared" si="106"/>
        <v>-220701.88999999998</v>
      </c>
      <c r="AV109" s="12">
        <f t="shared" si="106"/>
        <v>-11615.88</v>
      </c>
      <c r="AW109" s="12">
        <f t="shared" si="106"/>
        <v>0</v>
      </c>
      <c r="AX109" s="12">
        <f t="shared" si="106"/>
        <v>7922092.9100000001</v>
      </c>
      <c r="AY109" s="12">
        <f t="shared" si="106"/>
        <v>7527299.7400000002</v>
      </c>
      <c r="AZ109" s="12">
        <f t="shared" si="106"/>
        <v>394793.17</v>
      </c>
      <c r="BA109" s="12">
        <f t="shared" si="106"/>
        <v>0</v>
      </c>
      <c r="BB109" s="12">
        <v>0</v>
      </c>
      <c r="BC109" s="12">
        <v>0</v>
      </c>
    </row>
    <row r="110" spans="1:58" x14ac:dyDescent="0.25">
      <c r="A110" s="6" t="s">
        <v>103</v>
      </c>
      <c r="B110" s="9">
        <v>51</v>
      </c>
      <c r="C110" s="9">
        <v>0</v>
      </c>
      <c r="D110" s="10" t="s">
        <v>242</v>
      </c>
      <c r="E110" s="9">
        <v>851</v>
      </c>
      <c r="F110" s="10" t="s">
        <v>40</v>
      </c>
      <c r="G110" s="10" t="s">
        <v>16</v>
      </c>
      <c r="H110" s="10" t="s">
        <v>333</v>
      </c>
      <c r="I110" s="11" t="s">
        <v>104</v>
      </c>
      <c r="J110" s="12">
        <f>'6.ВС'!J139</f>
        <v>422426</v>
      </c>
      <c r="K110" s="12">
        <f>'6.ВС'!K139</f>
        <v>0</v>
      </c>
      <c r="L110" s="12">
        <f>'6.ВС'!L139</f>
        <v>422426</v>
      </c>
      <c r="M110" s="12">
        <f>'6.ВС'!M139</f>
        <v>0</v>
      </c>
      <c r="N110" s="12">
        <f>'6.ВС'!N139</f>
        <v>0</v>
      </c>
      <c r="O110" s="12">
        <f>'6.ВС'!O139</f>
        <v>0</v>
      </c>
      <c r="P110" s="12">
        <f>'6.ВС'!P139</f>
        <v>0</v>
      </c>
      <c r="Q110" s="12">
        <f>'6.ВС'!Q139</f>
        <v>0</v>
      </c>
      <c r="R110" s="12">
        <f>'6.ВС'!R139</f>
        <v>422426</v>
      </c>
      <c r="S110" s="12">
        <f>'6.ВС'!S139</f>
        <v>0</v>
      </c>
      <c r="T110" s="12">
        <f>'6.ВС'!T139</f>
        <v>422426</v>
      </c>
      <c r="U110" s="12">
        <f>'6.ВС'!U139</f>
        <v>0</v>
      </c>
      <c r="V110" s="12">
        <f>'6.ВС'!V139</f>
        <v>8023126</v>
      </c>
      <c r="W110" s="12">
        <f>'6.ВС'!W139</f>
        <v>8023126</v>
      </c>
      <c r="X110" s="12">
        <f>'6.ВС'!X139</f>
        <v>0</v>
      </c>
      <c r="Y110" s="12">
        <f>'6.ВС'!Y139</f>
        <v>0</v>
      </c>
      <c r="Z110" s="12">
        <f>'6.ВС'!Z139</f>
        <v>8445552</v>
      </c>
      <c r="AA110" s="12">
        <f>'6.ВС'!AA139</f>
        <v>8023126</v>
      </c>
      <c r="AB110" s="12">
        <f>'6.ВС'!AB139</f>
        <v>422426</v>
      </c>
      <c r="AC110" s="12">
        <f>'6.ВС'!AC139</f>
        <v>0</v>
      </c>
      <c r="AD110" s="12">
        <f>'6.ВС'!AD139</f>
        <v>0</v>
      </c>
      <c r="AE110" s="12">
        <f>'6.ВС'!AE139</f>
        <v>0</v>
      </c>
      <c r="AF110" s="12">
        <f>'6.ВС'!AF139</f>
        <v>0</v>
      </c>
      <c r="AG110" s="12">
        <f>'6.ВС'!AG139</f>
        <v>0</v>
      </c>
      <c r="AH110" s="12">
        <f>'6.ВС'!AH139</f>
        <v>8445552</v>
      </c>
      <c r="AI110" s="12">
        <f>'6.ВС'!AI139</f>
        <v>8023126</v>
      </c>
      <c r="AJ110" s="12">
        <f>'6.ВС'!AJ139</f>
        <v>422426</v>
      </c>
      <c r="AK110" s="12">
        <f>'6.ВС'!AK139</f>
        <v>0</v>
      </c>
      <c r="AL110" s="12">
        <f>'6.ВС'!AL139</f>
        <v>-291141.32</v>
      </c>
      <c r="AM110" s="12">
        <f>'6.ВС'!AM139</f>
        <v>-275124.37</v>
      </c>
      <c r="AN110" s="12">
        <f>'6.ВС'!AN139</f>
        <v>-16016.95</v>
      </c>
      <c r="AO110" s="12">
        <f>'6.ВС'!AO139</f>
        <v>0</v>
      </c>
      <c r="AP110" s="12">
        <f>'6.ВС'!AP139</f>
        <v>8154410.6799999997</v>
      </c>
      <c r="AQ110" s="12">
        <f>'6.ВС'!AQ139</f>
        <v>7748001.6299999999</v>
      </c>
      <c r="AR110" s="12">
        <f>'6.ВС'!AR139</f>
        <v>406409.05</v>
      </c>
      <c r="AS110" s="12">
        <f>'6.ВС'!AS139</f>
        <v>0</v>
      </c>
      <c r="AT110" s="12">
        <f>'6.ВС'!AT139</f>
        <v>-232317.77</v>
      </c>
      <c r="AU110" s="12">
        <f>'6.ВС'!AU139</f>
        <v>-220701.88999999998</v>
      </c>
      <c r="AV110" s="12">
        <f>'6.ВС'!AV139</f>
        <v>-11615.88</v>
      </c>
      <c r="AW110" s="12">
        <f>'6.ВС'!AW139</f>
        <v>0</v>
      </c>
      <c r="AX110" s="12">
        <f>'6.ВС'!AX139</f>
        <v>7922092.9100000001</v>
      </c>
      <c r="AY110" s="12">
        <f>'6.ВС'!AY139</f>
        <v>7527299.7400000002</v>
      </c>
      <c r="AZ110" s="12">
        <f>'6.ВС'!AZ139</f>
        <v>394793.17</v>
      </c>
      <c r="BA110" s="12">
        <f>'6.ВС'!BA139</f>
        <v>0</v>
      </c>
      <c r="BB110" s="12">
        <v>0</v>
      </c>
      <c r="BC110" s="12">
        <v>0</v>
      </c>
    </row>
    <row r="111" spans="1:58" s="16" customFormat="1" ht="47.25" hidden="1" x14ac:dyDescent="0.25">
      <c r="A111" s="4" t="s">
        <v>374</v>
      </c>
      <c r="B111" s="9">
        <v>51</v>
      </c>
      <c r="C111" s="9">
        <v>0</v>
      </c>
      <c r="D111" s="10" t="s">
        <v>242</v>
      </c>
      <c r="E111" s="9">
        <v>851</v>
      </c>
      <c r="F111" s="10" t="s">
        <v>40</v>
      </c>
      <c r="G111" s="10" t="s">
        <v>16</v>
      </c>
      <c r="H111" s="10" t="s">
        <v>370</v>
      </c>
      <c r="I111" s="11"/>
      <c r="J111" s="12">
        <f t="shared" ref="J111:BA112" si="107">J112</f>
        <v>0</v>
      </c>
      <c r="K111" s="12">
        <f t="shared" si="107"/>
        <v>0</v>
      </c>
      <c r="L111" s="12">
        <f t="shared" si="107"/>
        <v>0</v>
      </c>
      <c r="M111" s="12">
        <f t="shared" si="107"/>
        <v>0</v>
      </c>
      <c r="N111" s="12">
        <f t="shared" si="107"/>
        <v>8023126</v>
      </c>
      <c r="O111" s="12">
        <f t="shared" si="107"/>
        <v>8023126</v>
      </c>
      <c r="P111" s="12">
        <f t="shared" si="107"/>
        <v>0</v>
      </c>
      <c r="Q111" s="12">
        <f t="shared" si="107"/>
        <v>0</v>
      </c>
      <c r="R111" s="12">
        <f t="shared" si="107"/>
        <v>8023126</v>
      </c>
      <c r="S111" s="12">
        <f t="shared" si="107"/>
        <v>8023126</v>
      </c>
      <c r="T111" s="12">
        <f t="shared" si="107"/>
        <v>0</v>
      </c>
      <c r="U111" s="12">
        <f t="shared" si="107"/>
        <v>0</v>
      </c>
      <c r="V111" s="12">
        <f t="shared" si="107"/>
        <v>-8023126</v>
      </c>
      <c r="W111" s="12">
        <f t="shared" si="107"/>
        <v>-8023126</v>
      </c>
      <c r="X111" s="12">
        <f t="shared" si="107"/>
        <v>0</v>
      </c>
      <c r="Y111" s="12">
        <f t="shared" si="107"/>
        <v>0</v>
      </c>
      <c r="Z111" s="12">
        <f t="shared" si="107"/>
        <v>0</v>
      </c>
      <c r="AA111" s="12">
        <f t="shared" si="107"/>
        <v>0</v>
      </c>
      <c r="AB111" s="12">
        <f t="shared" si="107"/>
        <v>0</v>
      </c>
      <c r="AC111" s="12">
        <f t="shared" si="107"/>
        <v>0</v>
      </c>
      <c r="AD111" s="12">
        <f t="shared" si="107"/>
        <v>0</v>
      </c>
      <c r="AE111" s="12">
        <f t="shared" si="107"/>
        <v>0</v>
      </c>
      <c r="AF111" s="12">
        <f t="shared" si="107"/>
        <v>0</v>
      </c>
      <c r="AG111" s="12">
        <f t="shared" si="107"/>
        <v>0</v>
      </c>
      <c r="AH111" s="12">
        <f t="shared" si="107"/>
        <v>0</v>
      </c>
      <c r="AI111" s="12">
        <f t="shared" si="107"/>
        <v>0</v>
      </c>
      <c r="AJ111" s="12">
        <f t="shared" si="107"/>
        <v>0</v>
      </c>
      <c r="AK111" s="12">
        <f t="shared" si="107"/>
        <v>0</v>
      </c>
      <c r="AL111" s="12">
        <f t="shared" si="107"/>
        <v>0</v>
      </c>
      <c r="AM111" s="12">
        <f t="shared" si="107"/>
        <v>0</v>
      </c>
      <c r="AN111" s="12">
        <f t="shared" si="107"/>
        <v>0</v>
      </c>
      <c r="AO111" s="12">
        <f t="shared" si="107"/>
        <v>0</v>
      </c>
      <c r="AP111" s="12">
        <f t="shared" si="107"/>
        <v>0</v>
      </c>
      <c r="AQ111" s="12">
        <f t="shared" si="107"/>
        <v>0</v>
      </c>
      <c r="AR111" s="12">
        <f t="shared" si="107"/>
        <v>0</v>
      </c>
      <c r="AS111" s="12">
        <f t="shared" si="107"/>
        <v>0</v>
      </c>
      <c r="AT111" s="12">
        <f t="shared" si="107"/>
        <v>0</v>
      </c>
      <c r="AU111" s="12">
        <f t="shared" si="107"/>
        <v>0</v>
      </c>
      <c r="AV111" s="12">
        <f t="shared" si="107"/>
        <v>0</v>
      </c>
      <c r="AW111" s="12">
        <f t="shared" si="107"/>
        <v>0</v>
      </c>
      <c r="AX111" s="12">
        <f t="shared" si="107"/>
        <v>0</v>
      </c>
      <c r="AY111" s="12">
        <f t="shared" si="107"/>
        <v>0</v>
      </c>
      <c r="AZ111" s="12">
        <f t="shared" si="107"/>
        <v>0</v>
      </c>
      <c r="BA111" s="12">
        <f t="shared" si="107"/>
        <v>0</v>
      </c>
      <c r="BB111" s="12">
        <v>0</v>
      </c>
      <c r="BC111" s="12">
        <v>0</v>
      </c>
      <c r="BD111" s="15"/>
      <c r="BE111" s="15"/>
      <c r="BF111" s="15"/>
    </row>
    <row r="112" spans="1:58" s="16" customFormat="1" ht="63" hidden="1" x14ac:dyDescent="0.25">
      <c r="A112" s="6" t="s">
        <v>101</v>
      </c>
      <c r="B112" s="9">
        <v>51</v>
      </c>
      <c r="C112" s="9">
        <v>0</v>
      </c>
      <c r="D112" s="10" t="s">
        <v>242</v>
      </c>
      <c r="E112" s="9">
        <v>851</v>
      </c>
      <c r="F112" s="10" t="s">
        <v>40</v>
      </c>
      <c r="G112" s="10" t="s">
        <v>16</v>
      </c>
      <c r="H112" s="10" t="s">
        <v>370</v>
      </c>
      <c r="I112" s="11" t="s">
        <v>102</v>
      </c>
      <c r="J112" s="12">
        <f t="shared" si="107"/>
        <v>0</v>
      </c>
      <c r="K112" s="12">
        <f t="shared" si="107"/>
        <v>0</v>
      </c>
      <c r="L112" s="12">
        <f t="shared" si="107"/>
        <v>0</v>
      </c>
      <c r="M112" s="12">
        <f t="shared" si="107"/>
        <v>0</v>
      </c>
      <c r="N112" s="12">
        <f t="shared" si="107"/>
        <v>8023126</v>
      </c>
      <c r="O112" s="12">
        <f t="shared" si="107"/>
        <v>8023126</v>
      </c>
      <c r="P112" s="12">
        <f t="shared" si="107"/>
        <v>0</v>
      </c>
      <c r="Q112" s="12">
        <f t="shared" si="107"/>
        <v>0</v>
      </c>
      <c r="R112" s="12">
        <f t="shared" si="107"/>
        <v>8023126</v>
      </c>
      <c r="S112" s="12">
        <f t="shared" si="107"/>
        <v>8023126</v>
      </c>
      <c r="T112" s="12">
        <f t="shared" si="107"/>
        <v>0</v>
      </c>
      <c r="U112" s="12">
        <f t="shared" si="107"/>
        <v>0</v>
      </c>
      <c r="V112" s="12">
        <f t="shared" si="107"/>
        <v>-8023126</v>
      </c>
      <c r="W112" s="12">
        <f t="shared" si="107"/>
        <v>-8023126</v>
      </c>
      <c r="X112" s="12">
        <f t="shared" si="107"/>
        <v>0</v>
      </c>
      <c r="Y112" s="12">
        <f t="shared" si="107"/>
        <v>0</v>
      </c>
      <c r="Z112" s="12">
        <f t="shared" si="107"/>
        <v>0</v>
      </c>
      <c r="AA112" s="12">
        <f t="shared" si="107"/>
        <v>0</v>
      </c>
      <c r="AB112" s="12">
        <f t="shared" si="107"/>
        <v>0</v>
      </c>
      <c r="AC112" s="12">
        <f t="shared" si="107"/>
        <v>0</v>
      </c>
      <c r="AD112" s="12">
        <f t="shared" si="107"/>
        <v>0</v>
      </c>
      <c r="AE112" s="12">
        <f t="shared" si="107"/>
        <v>0</v>
      </c>
      <c r="AF112" s="12">
        <f t="shared" si="107"/>
        <v>0</v>
      </c>
      <c r="AG112" s="12">
        <f t="shared" si="107"/>
        <v>0</v>
      </c>
      <c r="AH112" s="12">
        <f t="shared" si="107"/>
        <v>0</v>
      </c>
      <c r="AI112" s="12">
        <f t="shared" si="107"/>
        <v>0</v>
      </c>
      <c r="AJ112" s="12">
        <f t="shared" si="107"/>
        <v>0</v>
      </c>
      <c r="AK112" s="12">
        <f t="shared" si="107"/>
        <v>0</v>
      </c>
      <c r="AL112" s="12">
        <f t="shared" si="107"/>
        <v>0</v>
      </c>
      <c r="AM112" s="12">
        <f t="shared" si="107"/>
        <v>0</v>
      </c>
      <c r="AN112" s="12">
        <f t="shared" si="107"/>
        <v>0</v>
      </c>
      <c r="AO112" s="12">
        <f t="shared" si="107"/>
        <v>0</v>
      </c>
      <c r="AP112" s="12">
        <f t="shared" si="107"/>
        <v>0</v>
      </c>
      <c r="AQ112" s="12">
        <f t="shared" si="107"/>
        <v>0</v>
      </c>
      <c r="AR112" s="12">
        <f t="shared" si="107"/>
        <v>0</v>
      </c>
      <c r="AS112" s="12">
        <f t="shared" si="107"/>
        <v>0</v>
      </c>
      <c r="AT112" s="12">
        <f t="shared" si="107"/>
        <v>0</v>
      </c>
      <c r="AU112" s="12">
        <f t="shared" si="107"/>
        <v>0</v>
      </c>
      <c r="AV112" s="12">
        <f t="shared" si="107"/>
        <v>0</v>
      </c>
      <c r="AW112" s="12">
        <f t="shared" si="107"/>
        <v>0</v>
      </c>
      <c r="AX112" s="12">
        <f t="shared" si="107"/>
        <v>0</v>
      </c>
      <c r="AY112" s="12">
        <f t="shared" si="107"/>
        <v>0</v>
      </c>
      <c r="AZ112" s="12">
        <f t="shared" si="107"/>
        <v>0</v>
      </c>
      <c r="BA112" s="12">
        <f t="shared" si="107"/>
        <v>0</v>
      </c>
      <c r="BB112" s="12">
        <v>0</v>
      </c>
      <c r="BC112" s="12">
        <v>0</v>
      </c>
      <c r="BD112" s="15"/>
      <c r="BE112" s="15"/>
      <c r="BF112" s="15"/>
    </row>
    <row r="113" spans="1:58" s="16" customFormat="1" hidden="1" x14ac:dyDescent="0.25">
      <c r="A113" s="6" t="s">
        <v>103</v>
      </c>
      <c r="B113" s="9">
        <v>51</v>
      </c>
      <c r="C113" s="9">
        <v>0</v>
      </c>
      <c r="D113" s="10" t="s">
        <v>242</v>
      </c>
      <c r="E113" s="9">
        <v>851</v>
      </c>
      <c r="F113" s="10" t="s">
        <v>40</v>
      </c>
      <c r="G113" s="10" t="s">
        <v>16</v>
      </c>
      <c r="H113" s="10" t="s">
        <v>370</v>
      </c>
      <c r="I113" s="11" t="s">
        <v>104</v>
      </c>
      <c r="J113" s="12">
        <f>'6.ВС'!J142</f>
        <v>0</v>
      </c>
      <c r="K113" s="12">
        <f>'6.ВС'!K142</f>
        <v>0</v>
      </c>
      <c r="L113" s="12">
        <f>'6.ВС'!L142</f>
        <v>0</v>
      </c>
      <c r="M113" s="12">
        <f>'6.ВС'!M142</f>
        <v>0</v>
      </c>
      <c r="N113" s="12">
        <f>'6.ВС'!N142</f>
        <v>8023126</v>
      </c>
      <c r="O113" s="12">
        <f>'6.ВС'!O142</f>
        <v>8023126</v>
      </c>
      <c r="P113" s="12">
        <f>'6.ВС'!P142</f>
        <v>0</v>
      </c>
      <c r="Q113" s="12">
        <f>'6.ВС'!Q142</f>
        <v>0</v>
      </c>
      <c r="R113" s="12">
        <f>'6.ВС'!R142</f>
        <v>8023126</v>
      </c>
      <c r="S113" s="12">
        <f>'6.ВС'!S142</f>
        <v>8023126</v>
      </c>
      <c r="T113" s="12">
        <f>'6.ВС'!T142</f>
        <v>0</v>
      </c>
      <c r="U113" s="12">
        <f>'6.ВС'!U142</f>
        <v>0</v>
      </c>
      <c r="V113" s="12">
        <f>'6.ВС'!V142</f>
        <v>-8023126</v>
      </c>
      <c r="W113" s="12">
        <f>'6.ВС'!W142</f>
        <v>-8023126</v>
      </c>
      <c r="X113" s="12">
        <f>'6.ВС'!X142</f>
        <v>0</v>
      </c>
      <c r="Y113" s="12">
        <f>'6.ВС'!Y142</f>
        <v>0</v>
      </c>
      <c r="Z113" s="12">
        <f>'6.ВС'!Z142</f>
        <v>0</v>
      </c>
      <c r="AA113" s="12">
        <f>'6.ВС'!AA142</f>
        <v>0</v>
      </c>
      <c r="AB113" s="12">
        <f>'6.ВС'!AB142</f>
        <v>0</v>
      </c>
      <c r="AC113" s="12">
        <f>'6.ВС'!AC142</f>
        <v>0</v>
      </c>
      <c r="AD113" s="12">
        <f>'6.ВС'!AD142</f>
        <v>0</v>
      </c>
      <c r="AE113" s="12">
        <f>'6.ВС'!AE142</f>
        <v>0</v>
      </c>
      <c r="AF113" s="12">
        <f>'6.ВС'!AF142</f>
        <v>0</v>
      </c>
      <c r="AG113" s="12">
        <f>'6.ВС'!AG142</f>
        <v>0</v>
      </c>
      <c r="AH113" s="12">
        <f>'6.ВС'!AH142</f>
        <v>0</v>
      </c>
      <c r="AI113" s="12">
        <f>'6.ВС'!AI142</f>
        <v>0</v>
      </c>
      <c r="AJ113" s="12">
        <f>'6.ВС'!AJ142</f>
        <v>0</v>
      </c>
      <c r="AK113" s="12">
        <f>'6.ВС'!AK142</f>
        <v>0</v>
      </c>
      <c r="AL113" s="12">
        <f>'6.ВС'!AL142</f>
        <v>0</v>
      </c>
      <c r="AM113" s="12">
        <f>'6.ВС'!AM142</f>
        <v>0</v>
      </c>
      <c r="AN113" s="12">
        <f>'6.ВС'!AN142</f>
        <v>0</v>
      </c>
      <c r="AO113" s="12">
        <f>'6.ВС'!AO142</f>
        <v>0</v>
      </c>
      <c r="AP113" s="12">
        <f>'6.ВС'!AP142</f>
        <v>0</v>
      </c>
      <c r="AQ113" s="12">
        <f>'6.ВС'!AQ142</f>
        <v>0</v>
      </c>
      <c r="AR113" s="12">
        <f>'6.ВС'!AR142</f>
        <v>0</v>
      </c>
      <c r="AS113" s="12">
        <f>'6.ВС'!AS142</f>
        <v>0</v>
      </c>
      <c r="AT113" s="12">
        <f>'6.ВС'!AT142</f>
        <v>0</v>
      </c>
      <c r="AU113" s="12">
        <f>'6.ВС'!AU142</f>
        <v>0</v>
      </c>
      <c r="AV113" s="12">
        <f>'6.ВС'!AV142</f>
        <v>0</v>
      </c>
      <c r="AW113" s="12">
        <f>'6.ВС'!AW142</f>
        <v>0</v>
      </c>
      <c r="AX113" s="12">
        <f>'6.ВС'!AX142</f>
        <v>0</v>
      </c>
      <c r="AY113" s="12">
        <f>'6.ВС'!AY142</f>
        <v>0</v>
      </c>
      <c r="AZ113" s="12">
        <f>'6.ВС'!AZ142</f>
        <v>0</v>
      </c>
      <c r="BA113" s="12">
        <f>'6.ВС'!BA142</f>
        <v>0</v>
      </c>
      <c r="BB113" s="12">
        <v>0</v>
      </c>
      <c r="BC113" s="12">
        <v>0</v>
      </c>
      <c r="BD113" s="15"/>
      <c r="BE113" s="15"/>
      <c r="BF113" s="15"/>
    </row>
    <row r="114" spans="1:58" s="16" customFormat="1" ht="78.75" hidden="1" x14ac:dyDescent="0.25">
      <c r="A114" s="4" t="s">
        <v>371</v>
      </c>
      <c r="B114" s="9">
        <v>51</v>
      </c>
      <c r="C114" s="9">
        <v>0</v>
      </c>
      <c r="D114" s="11" t="s">
        <v>242</v>
      </c>
      <c r="E114" s="9">
        <v>851</v>
      </c>
      <c r="F114" s="10" t="s">
        <v>40</v>
      </c>
      <c r="G114" s="10" t="s">
        <v>61</v>
      </c>
      <c r="H114" s="10" t="s">
        <v>234</v>
      </c>
      <c r="I114" s="11"/>
      <c r="J114" s="12">
        <f t="shared" ref="J114:BA115" si="108">J115</f>
        <v>0</v>
      </c>
      <c r="K114" s="12">
        <f t="shared" si="108"/>
        <v>0</v>
      </c>
      <c r="L114" s="12">
        <f t="shared" si="108"/>
        <v>0</v>
      </c>
      <c r="M114" s="12">
        <f t="shared" si="108"/>
        <v>0</v>
      </c>
      <c r="N114" s="12">
        <f t="shared" si="108"/>
        <v>0</v>
      </c>
      <c r="O114" s="12">
        <f t="shared" si="108"/>
        <v>0</v>
      </c>
      <c r="P114" s="12">
        <f t="shared" si="108"/>
        <v>0</v>
      </c>
      <c r="Q114" s="12">
        <f t="shared" si="108"/>
        <v>0</v>
      </c>
      <c r="R114" s="12">
        <f t="shared" si="108"/>
        <v>0</v>
      </c>
      <c r="S114" s="12">
        <f t="shared" si="108"/>
        <v>0</v>
      </c>
      <c r="T114" s="12">
        <f t="shared" si="108"/>
        <v>0</v>
      </c>
      <c r="U114" s="12">
        <f t="shared" si="108"/>
        <v>0</v>
      </c>
      <c r="V114" s="12">
        <f t="shared" si="108"/>
        <v>0</v>
      </c>
      <c r="W114" s="12">
        <f t="shared" si="108"/>
        <v>0</v>
      </c>
      <c r="X114" s="12">
        <f t="shared" si="108"/>
        <v>0</v>
      </c>
      <c r="Y114" s="12">
        <f t="shared" si="108"/>
        <v>0</v>
      </c>
      <c r="Z114" s="12">
        <f t="shared" si="108"/>
        <v>0</v>
      </c>
      <c r="AA114" s="12">
        <f t="shared" si="108"/>
        <v>0</v>
      </c>
      <c r="AB114" s="12">
        <f t="shared" si="108"/>
        <v>0</v>
      </c>
      <c r="AC114" s="12">
        <f t="shared" si="108"/>
        <v>0</v>
      </c>
      <c r="AD114" s="12">
        <f t="shared" si="108"/>
        <v>0</v>
      </c>
      <c r="AE114" s="12">
        <f t="shared" si="108"/>
        <v>0</v>
      </c>
      <c r="AF114" s="12">
        <f t="shared" si="108"/>
        <v>0</v>
      </c>
      <c r="AG114" s="12">
        <f t="shared" si="108"/>
        <v>0</v>
      </c>
      <c r="AH114" s="12">
        <f t="shared" si="108"/>
        <v>0</v>
      </c>
      <c r="AI114" s="12">
        <f t="shared" si="108"/>
        <v>0</v>
      </c>
      <c r="AJ114" s="12">
        <f t="shared" si="108"/>
        <v>0</v>
      </c>
      <c r="AK114" s="12">
        <f t="shared" si="108"/>
        <v>0</v>
      </c>
      <c r="AL114" s="12">
        <f t="shared" si="108"/>
        <v>0</v>
      </c>
      <c r="AM114" s="12">
        <f t="shared" si="108"/>
        <v>0</v>
      </c>
      <c r="AN114" s="12">
        <f t="shared" si="108"/>
        <v>0</v>
      </c>
      <c r="AO114" s="12">
        <f t="shared" si="108"/>
        <v>0</v>
      </c>
      <c r="AP114" s="12">
        <f t="shared" si="108"/>
        <v>0</v>
      </c>
      <c r="AQ114" s="12">
        <f t="shared" si="108"/>
        <v>0</v>
      </c>
      <c r="AR114" s="12">
        <f t="shared" si="108"/>
        <v>0</v>
      </c>
      <c r="AS114" s="12">
        <f t="shared" si="108"/>
        <v>0</v>
      </c>
      <c r="AT114" s="12">
        <f t="shared" si="108"/>
        <v>0</v>
      </c>
      <c r="AU114" s="12">
        <f t="shared" si="108"/>
        <v>0</v>
      </c>
      <c r="AV114" s="12">
        <f t="shared" si="108"/>
        <v>0</v>
      </c>
      <c r="AW114" s="12">
        <f t="shared" si="108"/>
        <v>0</v>
      </c>
      <c r="AX114" s="12">
        <f t="shared" si="108"/>
        <v>0</v>
      </c>
      <c r="AY114" s="12">
        <f t="shared" si="108"/>
        <v>0</v>
      </c>
      <c r="AZ114" s="12">
        <f t="shared" si="108"/>
        <v>0</v>
      </c>
      <c r="BA114" s="12">
        <f t="shared" si="108"/>
        <v>0</v>
      </c>
      <c r="BB114" s="12">
        <v>0</v>
      </c>
      <c r="BC114" s="12">
        <v>0</v>
      </c>
      <c r="BD114" s="15"/>
      <c r="BE114" s="15"/>
      <c r="BF114" s="15"/>
    </row>
    <row r="115" spans="1:58" s="16" customFormat="1" ht="63" hidden="1" x14ac:dyDescent="0.25">
      <c r="A115" s="6" t="s">
        <v>101</v>
      </c>
      <c r="B115" s="9">
        <v>51</v>
      </c>
      <c r="C115" s="9">
        <v>0</v>
      </c>
      <c r="D115" s="11" t="s">
        <v>242</v>
      </c>
      <c r="E115" s="9">
        <v>851</v>
      </c>
      <c r="F115" s="10" t="s">
        <v>40</v>
      </c>
      <c r="G115" s="10" t="s">
        <v>61</v>
      </c>
      <c r="H115" s="10" t="s">
        <v>234</v>
      </c>
      <c r="I115" s="11" t="s">
        <v>102</v>
      </c>
      <c r="J115" s="12">
        <f t="shared" si="108"/>
        <v>0</v>
      </c>
      <c r="K115" s="12">
        <f t="shared" si="108"/>
        <v>0</v>
      </c>
      <c r="L115" s="12">
        <f t="shared" si="108"/>
        <v>0</v>
      </c>
      <c r="M115" s="12">
        <f t="shared" si="108"/>
        <v>0</v>
      </c>
      <c r="N115" s="12">
        <f t="shared" si="108"/>
        <v>0</v>
      </c>
      <c r="O115" s="12">
        <f t="shared" si="108"/>
        <v>0</v>
      </c>
      <c r="P115" s="12">
        <f t="shared" si="108"/>
        <v>0</v>
      </c>
      <c r="Q115" s="12">
        <f t="shared" si="108"/>
        <v>0</v>
      </c>
      <c r="R115" s="12">
        <f t="shared" si="108"/>
        <v>0</v>
      </c>
      <c r="S115" s="12">
        <f t="shared" si="108"/>
        <v>0</v>
      </c>
      <c r="T115" s="12">
        <f t="shared" si="108"/>
        <v>0</v>
      </c>
      <c r="U115" s="12">
        <f t="shared" si="108"/>
        <v>0</v>
      </c>
      <c r="V115" s="12">
        <f t="shared" si="108"/>
        <v>0</v>
      </c>
      <c r="W115" s="12">
        <f t="shared" si="108"/>
        <v>0</v>
      </c>
      <c r="X115" s="12">
        <f t="shared" si="108"/>
        <v>0</v>
      </c>
      <c r="Y115" s="12">
        <f t="shared" si="108"/>
        <v>0</v>
      </c>
      <c r="Z115" s="12">
        <f t="shared" si="108"/>
        <v>0</v>
      </c>
      <c r="AA115" s="12">
        <f t="shared" si="108"/>
        <v>0</v>
      </c>
      <c r="AB115" s="12">
        <f t="shared" si="108"/>
        <v>0</v>
      </c>
      <c r="AC115" s="12">
        <f t="shared" si="108"/>
        <v>0</v>
      </c>
      <c r="AD115" s="12">
        <f t="shared" si="108"/>
        <v>0</v>
      </c>
      <c r="AE115" s="12">
        <f t="shared" si="108"/>
        <v>0</v>
      </c>
      <c r="AF115" s="12">
        <f t="shared" si="108"/>
        <v>0</v>
      </c>
      <c r="AG115" s="12">
        <f t="shared" si="108"/>
        <v>0</v>
      </c>
      <c r="AH115" s="12">
        <f t="shared" si="108"/>
        <v>0</v>
      </c>
      <c r="AI115" s="12">
        <f t="shared" si="108"/>
        <v>0</v>
      </c>
      <c r="AJ115" s="12">
        <f t="shared" si="108"/>
        <v>0</v>
      </c>
      <c r="AK115" s="12">
        <f t="shared" si="108"/>
        <v>0</v>
      </c>
      <c r="AL115" s="12">
        <f t="shared" si="108"/>
        <v>0</v>
      </c>
      <c r="AM115" s="12">
        <f t="shared" si="108"/>
        <v>0</v>
      </c>
      <c r="AN115" s="12">
        <f t="shared" si="108"/>
        <v>0</v>
      </c>
      <c r="AO115" s="12">
        <f t="shared" si="108"/>
        <v>0</v>
      </c>
      <c r="AP115" s="12">
        <f t="shared" si="108"/>
        <v>0</v>
      </c>
      <c r="AQ115" s="12">
        <f t="shared" si="108"/>
        <v>0</v>
      </c>
      <c r="AR115" s="12">
        <f t="shared" si="108"/>
        <v>0</v>
      </c>
      <c r="AS115" s="12">
        <f t="shared" si="108"/>
        <v>0</v>
      </c>
      <c r="AT115" s="12">
        <f t="shared" si="108"/>
        <v>0</v>
      </c>
      <c r="AU115" s="12">
        <f t="shared" si="108"/>
        <v>0</v>
      </c>
      <c r="AV115" s="12">
        <f t="shared" si="108"/>
        <v>0</v>
      </c>
      <c r="AW115" s="12">
        <f t="shared" si="108"/>
        <v>0</v>
      </c>
      <c r="AX115" s="12">
        <f t="shared" si="108"/>
        <v>0</v>
      </c>
      <c r="AY115" s="12">
        <f t="shared" si="108"/>
        <v>0</v>
      </c>
      <c r="AZ115" s="12">
        <f t="shared" si="108"/>
        <v>0</v>
      </c>
      <c r="BA115" s="12">
        <f t="shared" si="108"/>
        <v>0</v>
      </c>
      <c r="BB115" s="12">
        <v>0</v>
      </c>
      <c r="BC115" s="12">
        <v>0</v>
      </c>
      <c r="BD115" s="15"/>
      <c r="BE115" s="15"/>
      <c r="BF115" s="15"/>
    </row>
    <row r="116" spans="1:58" s="16" customFormat="1" hidden="1" x14ac:dyDescent="0.25">
      <c r="A116" s="6" t="s">
        <v>103</v>
      </c>
      <c r="B116" s="9">
        <v>51</v>
      </c>
      <c r="C116" s="9">
        <v>0</v>
      </c>
      <c r="D116" s="11" t="s">
        <v>242</v>
      </c>
      <c r="E116" s="9">
        <v>851</v>
      </c>
      <c r="F116" s="10" t="s">
        <v>40</v>
      </c>
      <c r="G116" s="10" t="s">
        <v>61</v>
      </c>
      <c r="H116" s="10" t="s">
        <v>234</v>
      </c>
      <c r="I116" s="11" t="s">
        <v>104</v>
      </c>
      <c r="J116" s="12">
        <f>'6.ВС'!J145</f>
        <v>0</v>
      </c>
      <c r="K116" s="12">
        <f>'6.ВС'!K145</f>
        <v>0</v>
      </c>
      <c r="L116" s="12">
        <f>'6.ВС'!L145</f>
        <v>0</v>
      </c>
      <c r="M116" s="12">
        <f>'6.ВС'!M145</f>
        <v>0</v>
      </c>
      <c r="N116" s="12">
        <f>'6.ВС'!N145</f>
        <v>0</v>
      </c>
      <c r="O116" s="12">
        <f>'6.ВС'!O145</f>
        <v>0</v>
      </c>
      <c r="P116" s="12">
        <f>'6.ВС'!P145</f>
        <v>0</v>
      </c>
      <c r="Q116" s="12">
        <f>'6.ВС'!Q145</f>
        <v>0</v>
      </c>
      <c r="R116" s="12">
        <f>'6.ВС'!R145</f>
        <v>0</v>
      </c>
      <c r="S116" s="12">
        <f>'6.ВС'!S145</f>
        <v>0</v>
      </c>
      <c r="T116" s="12">
        <f>'6.ВС'!T145</f>
        <v>0</v>
      </c>
      <c r="U116" s="12">
        <f>'6.ВС'!U145</f>
        <v>0</v>
      </c>
      <c r="V116" s="12">
        <f>'6.ВС'!V145</f>
        <v>0</v>
      </c>
      <c r="W116" s="12">
        <f>'6.ВС'!W145</f>
        <v>0</v>
      </c>
      <c r="X116" s="12">
        <f>'6.ВС'!X145</f>
        <v>0</v>
      </c>
      <c r="Y116" s="12">
        <f>'6.ВС'!Y145</f>
        <v>0</v>
      </c>
      <c r="Z116" s="12">
        <f>'6.ВС'!Z145</f>
        <v>0</v>
      </c>
      <c r="AA116" s="12">
        <f>'6.ВС'!AA145</f>
        <v>0</v>
      </c>
      <c r="AB116" s="12">
        <f>'6.ВС'!AB145</f>
        <v>0</v>
      </c>
      <c r="AC116" s="12">
        <f>'6.ВС'!AC145</f>
        <v>0</v>
      </c>
      <c r="AD116" s="12">
        <f>'6.ВС'!AD145</f>
        <v>0</v>
      </c>
      <c r="AE116" s="12">
        <f>'6.ВС'!AE145</f>
        <v>0</v>
      </c>
      <c r="AF116" s="12">
        <f>'6.ВС'!AF145</f>
        <v>0</v>
      </c>
      <c r="AG116" s="12">
        <f>'6.ВС'!AG145</f>
        <v>0</v>
      </c>
      <c r="AH116" s="12">
        <f>'6.ВС'!AH145</f>
        <v>0</v>
      </c>
      <c r="AI116" s="12">
        <f>'6.ВС'!AI145</f>
        <v>0</v>
      </c>
      <c r="AJ116" s="12">
        <f>'6.ВС'!AJ145</f>
        <v>0</v>
      </c>
      <c r="AK116" s="12">
        <f>'6.ВС'!AK145</f>
        <v>0</v>
      </c>
      <c r="AL116" s="12">
        <f>'6.ВС'!AL145</f>
        <v>0</v>
      </c>
      <c r="AM116" s="12">
        <f>'6.ВС'!AM145</f>
        <v>0</v>
      </c>
      <c r="AN116" s="12">
        <f>'6.ВС'!AN145</f>
        <v>0</v>
      </c>
      <c r="AO116" s="12">
        <f>'6.ВС'!AO145</f>
        <v>0</v>
      </c>
      <c r="AP116" s="12">
        <f>'6.ВС'!AP145</f>
        <v>0</v>
      </c>
      <c r="AQ116" s="12">
        <f>'6.ВС'!AQ145</f>
        <v>0</v>
      </c>
      <c r="AR116" s="12">
        <f>'6.ВС'!AR145</f>
        <v>0</v>
      </c>
      <c r="AS116" s="12">
        <f>'6.ВС'!AS145</f>
        <v>0</v>
      </c>
      <c r="AT116" s="12">
        <f>'6.ВС'!AT145</f>
        <v>0</v>
      </c>
      <c r="AU116" s="12">
        <f>'6.ВС'!AU145</f>
        <v>0</v>
      </c>
      <c r="AV116" s="12">
        <f>'6.ВС'!AV145</f>
        <v>0</v>
      </c>
      <c r="AW116" s="12">
        <f>'6.ВС'!AW145</f>
        <v>0</v>
      </c>
      <c r="AX116" s="12">
        <f>'6.ВС'!AX145</f>
        <v>0</v>
      </c>
      <c r="AY116" s="12">
        <f>'6.ВС'!AY145</f>
        <v>0</v>
      </c>
      <c r="AZ116" s="12">
        <f>'6.ВС'!AZ145</f>
        <v>0</v>
      </c>
      <c r="BA116" s="12">
        <f>'6.ВС'!BA145</f>
        <v>0</v>
      </c>
      <c r="BB116" s="12">
        <v>0</v>
      </c>
      <c r="BC116" s="12">
        <v>0</v>
      </c>
      <c r="BD116" s="15"/>
      <c r="BE116" s="15"/>
      <c r="BF116" s="15"/>
    </row>
    <row r="117" spans="1:58" s="16" customFormat="1" ht="94.5" hidden="1" x14ac:dyDescent="0.25">
      <c r="A117" s="4" t="s">
        <v>243</v>
      </c>
      <c r="B117" s="9">
        <v>51</v>
      </c>
      <c r="C117" s="9">
        <v>0</v>
      </c>
      <c r="D117" s="11" t="s">
        <v>244</v>
      </c>
      <c r="E117" s="9"/>
      <c r="F117" s="11"/>
      <c r="G117" s="11"/>
      <c r="H117" s="11"/>
      <c r="I117" s="11"/>
      <c r="J117" s="12">
        <f t="shared" ref="J117:BA120" si="109">J118</f>
        <v>38926</v>
      </c>
      <c r="K117" s="12">
        <f t="shared" si="109"/>
        <v>38926</v>
      </c>
      <c r="L117" s="12">
        <f t="shared" si="109"/>
        <v>0</v>
      </c>
      <c r="M117" s="12">
        <f t="shared" si="109"/>
        <v>0</v>
      </c>
      <c r="N117" s="12">
        <f t="shared" si="109"/>
        <v>0</v>
      </c>
      <c r="O117" s="12">
        <f t="shared" si="109"/>
        <v>0</v>
      </c>
      <c r="P117" s="12">
        <f t="shared" si="109"/>
        <v>0</v>
      </c>
      <c r="Q117" s="12">
        <f t="shared" si="109"/>
        <v>0</v>
      </c>
      <c r="R117" s="12">
        <f t="shared" si="109"/>
        <v>38926</v>
      </c>
      <c r="S117" s="12">
        <f t="shared" si="109"/>
        <v>38926</v>
      </c>
      <c r="T117" s="12">
        <f t="shared" si="109"/>
        <v>0</v>
      </c>
      <c r="U117" s="12">
        <f t="shared" si="109"/>
        <v>0</v>
      </c>
      <c r="V117" s="12">
        <f t="shared" si="109"/>
        <v>0</v>
      </c>
      <c r="W117" s="12">
        <f t="shared" si="109"/>
        <v>0</v>
      </c>
      <c r="X117" s="12">
        <f t="shared" si="109"/>
        <v>0</v>
      </c>
      <c r="Y117" s="12">
        <f t="shared" si="109"/>
        <v>0</v>
      </c>
      <c r="Z117" s="12">
        <f t="shared" si="109"/>
        <v>38926</v>
      </c>
      <c r="AA117" s="12">
        <f t="shared" si="109"/>
        <v>38926</v>
      </c>
      <c r="AB117" s="12">
        <f t="shared" si="109"/>
        <v>0</v>
      </c>
      <c r="AC117" s="12">
        <f t="shared" si="109"/>
        <v>0</v>
      </c>
      <c r="AD117" s="12">
        <f t="shared" si="109"/>
        <v>0</v>
      </c>
      <c r="AE117" s="12">
        <f t="shared" si="109"/>
        <v>0</v>
      </c>
      <c r="AF117" s="12">
        <f t="shared" si="109"/>
        <v>0</v>
      </c>
      <c r="AG117" s="12">
        <f t="shared" si="109"/>
        <v>0</v>
      </c>
      <c r="AH117" s="12">
        <f t="shared" si="109"/>
        <v>38926</v>
      </c>
      <c r="AI117" s="12">
        <f t="shared" si="109"/>
        <v>38926</v>
      </c>
      <c r="AJ117" s="12">
        <f t="shared" si="109"/>
        <v>0</v>
      </c>
      <c r="AK117" s="12">
        <f t="shared" si="109"/>
        <v>0</v>
      </c>
      <c r="AL117" s="12">
        <f t="shared" si="109"/>
        <v>0</v>
      </c>
      <c r="AM117" s="12">
        <f t="shared" si="109"/>
        <v>0</v>
      </c>
      <c r="AN117" s="12">
        <f t="shared" si="109"/>
        <v>0</v>
      </c>
      <c r="AO117" s="12">
        <f t="shared" si="109"/>
        <v>0</v>
      </c>
      <c r="AP117" s="12">
        <f t="shared" si="109"/>
        <v>38926</v>
      </c>
      <c r="AQ117" s="12">
        <f t="shared" si="109"/>
        <v>38926</v>
      </c>
      <c r="AR117" s="12">
        <f t="shared" si="109"/>
        <v>0</v>
      </c>
      <c r="AS117" s="12">
        <f t="shared" si="109"/>
        <v>0</v>
      </c>
      <c r="AT117" s="12">
        <f t="shared" si="109"/>
        <v>0</v>
      </c>
      <c r="AU117" s="12">
        <f t="shared" si="109"/>
        <v>0</v>
      </c>
      <c r="AV117" s="12">
        <f t="shared" si="109"/>
        <v>0</v>
      </c>
      <c r="AW117" s="12">
        <f t="shared" si="109"/>
        <v>0</v>
      </c>
      <c r="AX117" s="12">
        <f t="shared" si="109"/>
        <v>38926</v>
      </c>
      <c r="AY117" s="12">
        <f t="shared" si="109"/>
        <v>38926</v>
      </c>
      <c r="AZ117" s="12">
        <f t="shared" si="109"/>
        <v>0</v>
      </c>
      <c r="BA117" s="12">
        <f t="shared" si="109"/>
        <v>0</v>
      </c>
      <c r="BB117" s="12">
        <v>0</v>
      </c>
      <c r="BC117" s="12">
        <v>0</v>
      </c>
      <c r="BD117" s="15"/>
      <c r="BE117" s="15"/>
      <c r="BF117" s="15"/>
    </row>
    <row r="118" spans="1:58" s="16" customFormat="1" ht="31.5" hidden="1" x14ac:dyDescent="0.25">
      <c r="A118" s="4" t="s">
        <v>11</v>
      </c>
      <c r="B118" s="33">
        <v>51</v>
      </c>
      <c r="C118" s="33">
        <v>0</v>
      </c>
      <c r="D118" s="11" t="s">
        <v>244</v>
      </c>
      <c r="E118" s="33">
        <v>851</v>
      </c>
      <c r="F118" s="11"/>
      <c r="G118" s="11"/>
      <c r="H118" s="11"/>
      <c r="I118" s="11"/>
      <c r="J118" s="7">
        <f t="shared" si="109"/>
        <v>38926</v>
      </c>
      <c r="K118" s="7">
        <f t="shared" si="109"/>
        <v>38926</v>
      </c>
      <c r="L118" s="7">
        <f t="shared" si="109"/>
        <v>0</v>
      </c>
      <c r="M118" s="7">
        <f t="shared" si="109"/>
        <v>0</v>
      </c>
      <c r="N118" s="7">
        <f t="shared" si="109"/>
        <v>0</v>
      </c>
      <c r="O118" s="7">
        <f t="shared" si="109"/>
        <v>0</v>
      </c>
      <c r="P118" s="7">
        <f t="shared" si="109"/>
        <v>0</v>
      </c>
      <c r="Q118" s="7">
        <f t="shared" si="109"/>
        <v>0</v>
      </c>
      <c r="R118" s="7">
        <f t="shared" si="109"/>
        <v>38926</v>
      </c>
      <c r="S118" s="7">
        <f t="shared" si="109"/>
        <v>38926</v>
      </c>
      <c r="T118" s="7">
        <f t="shared" si="109"/>
        <v>0</v>
      </c>
      <c r="U118" s="7">
        <f t="shared" si="109"/>
        <v>0</v>
      </c>
      <c r="V118" s="7">
        <f t="shared" si="109"/>
        <v>0</v>
      </c>
      <c r="W118" s="7">
        <f t="shared" si="109"/>
        <v>0</v>
      </c>
      <c r="X118" s="7">
        <f t="shared" si="109"/>
        <v>0</v>
      </c>
      <c r="Y118" s="7">
        <f t="shared" si="109"/>
        <v>0</v>
      </c>
      <c r="Z118" s="7">
        <f t="shared" si="109"/>
        <v>38926</v>
      </c>
      <c r="AA118" s="7">
        <f t="shared" si="109"/>
        <v>38926</v>
      </c>
      <c r="AB118" s="7">
        <f t="shared" si="109"/>
        <v>0</v>
      </c>
      <c r="AC118" s="7">
        <f t="shared" si="109"/>
        <v>0</v>
      </c>
      <c r="AD118" s="7">
        <f t="shared" si="109"/>
        <v>0</v>
      </c>
      <c r="AE118" s="7">
        <f t="shared" si="109"/>
        <v>0</v>
      </c>
      <c r="AF118" s="7">
        <f t="shared" si="109"/>
        <v>0</v>
      </c>
      <c r="AG118" s="7">
        <f t="shared" si="109"/>
        <v>0</v>
      </c>
      <c r="AH118" s="7">
        <f t="shared" si="109"/>
        <v>38926</v>
      </c>
      <c r="AI118" s="7">
        <f t="shared" si="109"/>
        <v>38926</v>
      </c>
      <c r="AJ118" s="7">
        <f t="shared" si="109"/>
        <v>0</v>
      </c>
      <c r="AK118" s="7">
        <f t="shared" si="109"/>
        <v>0</v>
      </c>
      <c r="AL118" s="7">
        <f t="shared" si="109"/>
        <v>0</v>
      </c>
      <c r="AM118" s="7">
        <f t="shared" si="109"/>
        <v>0</v>
      </c>
      <c r="AN118" s="7">
        <f t="shared" si="109"/>
        <v>0</v>
      </c>
      <c r="AO118" s="7">
        <f t="shared" si="109"/>
        <v>0</v>
      </c>
      <c r="AP118" s="7">
        <f t="shared" si="109"/>
        <v>38926</v>
      </c>
      <c r="AQ118" s="7">
        <f t="shared" si="109"/>
        <v>38926</v>
      </c>
      <c r="AR118" s="7">
        <f t="shared" si="109"/>
        <v>0</v>
      </c>
      <c r="AS118" s="7">
        <f t="shared" si="109"/>
        <v>0</v>
      </c>
      <c r="AT118" s="7">
        <f t="shared" si="109"/>
        <v>0</v>
      </c>
      <c r="AU118" s="7">
        <f t="shared" si="109"/>
        <v>0</v>
      </c>
      <c r="AV118" s="7">
        <f t="shared" si="109"/>
        <v>0</v>
      </c>
      <c r="AW118" s="7">
        <f t="shared" si="109"/>
        <v>0</v>
      </c>
      <c r="AX118" s="7">
        <f t="shared" si="109"/>
        <v>38926</v>
      </c>
      <c r="AY118" s="7">
        <f t="shared" si="109"/>
        <v>38926</v>
      </c>
      <c r="AZ118" s="7">
        <f t="shared" si="109"/>
        <v>0</v>
      </c>
      <c r="BA118" s="7">
        <f t="shared" si="109"/>
        <v>0</v>
      </c>
      <c r="BB118" s="12">
        <v>0</v>
      </c>
      <c r="BC118" s="12">
        <v>0</v>
      </c>
      <c r="BD118" s="15"/>
      <c r="BE118" s="15"/>
      <c r="BF118" s="15"/>
    </row>
    <row r="119" spans="1:58" s="16" customFormat="1" ht="110.25" hidden="1" x14ac:dyDescent="0.25">
      <c r="A119" s="4" t="s">
        <v>245</v>
      </c>
      <c r="B119" s="9">
        <v>51</v>
      </c>
      <c r="C119" s="9">
        <v>0</v>
      </c>
      <c r="D119" s="11" t="s">
        <v>244</v>
      </c>
      <c r="E119" s="9">
        <v>851</v>
      </c>
      <c r="F119" s="11" t="s">
        <v>16</v>
      </c>
      <c r="G119" s="11" t="s">
        <v>40</v>
      </c>
      <c r="H119" s="11" t="s">
        <v>246</v>
      </c>
      <c r="I119" s="11"/>
      <c r="J119" s="12">
        <f t="shared" si="109"/>
        <v>38926</v>
      </c>
      <c r="K119" s="12">
        <f t="shared" si="109"/>
        <v>38926</v>
      </c>
      <c r="L119" s="12">
        <f t="shared" si="109"/>
        <v>0</v>
      </c>
      <c r="M119" s="12">
        <f t="shared" si="109"/>
        <v>0</v>
      </c>
      <c r="N119" s="12">
        <f t="shared" si="109"/>
        <v>0</v>
      </c>
      <c r="O119" s="12">
        <f t="shared" si="109"/>
        <v>0</v>
      </c>
      <c r="P119" s="12">
        <f t="shared" si="109"/>
        <v>0</v>
      </c>
      <c r="Q119" s="12">
        <f t="shared" si="109"/>
        <v>0</v>
      </c>
      <c r="R119" s="12">
        <f t="shared" si="109"/>
        <v>38926</v>
      </c>
      <c r="S119" s="12">
        <f t="shared" si="109"/>
        <v>38926</v>
      </c>
      <c r="T119" s="12">
        <f t="shared" si="109"/>
        <v>0</v>
      </c>
      <c r="U119" s="12">
        <f t="shared" si="109"/>
        <v>0</v>
      </c>
      <c r="V119" s="12">
        <f t="shared" si="109"/>
        <v>0</v>
      </c>
      <c r="W119" s="12">
        <f t="shared" si="109"/>
        <v>0</v>
      </c>
      <c r="X119" s="12">
        <f t="shared" si="109"/>
        <v>0</v>
      </c>
      <c r="Y119" s="12">
        <f t="shared" si="109"/>
        <v>0</v>
      </c>
      <c r="Z119" s="12">
        <f t="shared" si="109"/>
        <v>38926</v>
      </c>
      <c r="AA119" s="12">
        <f t="shared" si="109"/>
        <v>38926</v>
      </c>
      <c r="AB119" s="12">
        <f t="shared" si="109"/>
        <v>0</v>
      </c>
      <c r="AC119" s="12">
        <f t="shared" si="109"/>
        <v>0</v>
      </c>
      <c r="AD119" s="12">
        <f t="shared" si="109"/>
        <v>0</v>
      </c>
      <c r="AE119" s="12">
        <f t="shared" si="109"/>
        <v>0</v>
      </c>
      <c r="AF119" s="12">
        <f t="shared" si="109"/>
        <v>0</v>
      </c>
      <c r="AG119" s="12">
        <f t="shared" si="109"/>
        <v>0</v>
      </c>
      <c r="AH119" s="12">
        <f t="shared" si="109"/>
        <v>38926</v>
      </c>
      <c r="AI119" s="12">
        <f t="shared" si="109"/>
        <v>38926</v>
      </c>
      <c r="AJ119" s="12">
        <f t="shared" si="109"/>
        <v>0</v>
      </c>
      <c r="AK119" s="12">
        <f t="shared" si="109"/>
        <v>0</v>
      </c>
      <c r="AL119" s="12">
        <f t="shared" si="109"/>
        <v>0</v>
      </c>
      <c r="AM119" s="12">
        <f t="shared" si="109"/>
        <v>0</v>
      </c>
      <c r="AN119" s="12">
        <f t="shared" si="109"/>
        <v>0</v>
      </c>
      <c r="AO119" s="12">
        <f t="shared" si="109"/>
        <v>0</v>
      </c>
      <c r="AP119" s="12">
        <f t="shared" si="109"/>
        <v>38926</v>
      </c>
      <c r="AQ119" s="12">
        <f t="shared" si="109"/>
        <v>38926</v>
      </c>
      <c r="AR119" s="12">
        <f t="shared" si="109"/>
        <v>0</v>
      </c>
      <c r="AS119" s="12">
        <f t="shared" si="109"/>
        <v>0</v>
      </c>
      <c r="AT119" s="12">
        <f t="shared" si="109"/>
        <v>0</v>
      </c>
      <c r="AU119" s="12">
        <f t="shared" si="109"/>
        <v>0</v>
      </c>
      <c r="AV119" s="12">
        <f t="shared" si="109"/>
        <v>0</v>
      </c>
      <c r="AW119" s="12">
        <f t="shared" si="109"/>
        <v>0</v>
      </c>
      <c r="AX119" s="12">
        <f t="shared" si="109"/>
        <v>38926</v>
      </c>
      <c r="AY119" s="12">
        <f t="shared" si="109"/>
        <v>38926</v>
      </c>
      <c r="AZ119" s="12">
        <f t="shared" si="109"/>
        <v>0</v>
      </c>
      <c r="BA119" s="12">
        <f t="shared" si="109"/>
        <v>0</v>
      </c>
      <c r="BB119" s="12">
        <v>0</v>
      </c>
      <c r="BC119" s="12">
        <v>0</v>
      </c>
      <c r="BD119" s="15"/>
      <c r="BE119" s="15"/>
      <c r="BF119" s="15"/>
    </row>
    <row r="120" spans="1:58" s="16" customFormat="1" ht="63" hidden="1" x14ac:dyDescent="0.25">
      <c r="A120" s="6" t="s">
        <v>27</v>
      </c>
      <c r="B120" s="9">
        <v>51</v>
      </c>
      <c r="C120" s="9">
        <v>0</v>
      </c>
      <c r="D120" s="11" t="s">
        <v>244</v>
      </c>
      <c r="E120" s="9">
        <v>851</v>
      </c>
      <c r="F120" s="11" t="s">
        <v>16</v>
      </c>
      <c r="G120" s="11" t="s">
        <v>40</v>
      </c>
      <c r="H120" s="11" t="s">
        <v>246</v>
      </c>
      <c r="I120" s="11" t="s">
        <v>28</v>
      </c>
      <c r="J120" s="12">
        <f t="shared" si="109"/>
        <v>38926</v>
      </c>
      <c r="K120" s="12">
        <f t="shared" si="109"/>
        <v>38926</v>
      </c>
      <c r="L120" s="12">
        <f t="shared" si="109"/>
        <v>0</v>
      </c>
      <c r="M120" s="12">
        <f t="shared" si="109"/>
        <v>0</v>
      </c>
      <c r="N120" s="12">
        <f t="shared" si="109"/>
        <v>0</v>
      </c>
      <c r="O120" s="12">
        <f t="shared" si="109"/>
        <v>0</v>
      </c>
      <c r="P120" s="12">
        <f t="shared" si="109"/>
        <v>0</v>
      </c>
      <c r="Q120" s="12">
        <f t="shared" si="109"/>
        <v>0</v>
      </c>
      <c r="R120" s="12">
        <f t="shared" si="109"/>
        <v>38926</v>
      </c>
      <c r="S120" s="12">
        <f t="shared" si="109"/>
        <v>38926</v>
      </c>
      <c r="T120" s="12">
        <f t="shared" si="109"/>
        <v>0</v>
      </c>
      <c r="U120" s="12">
        <f t="shared" si="109"/>
        <v>0</v>
      </c>
      <c r="V120" s="12">
        <f t="shared" si="109"/>
        <v>0</v>
      </c>
      <c r="W120" s="12">
        <f t="shared" si="109"/>
        <v>0</v>
      </c>
      <c r="X120" s="12">
        <f t="shared" si="109"/>
        <v>0</v>
      </c>
      <c r="Y120" s="12">
        <f t="shared" si="109"/>
        <v>0</v>
      </c>
      <c r="Z120" s="12">
        <f t="shared" si="109"/>
        <v>38926</v>
      </c>
      <c r="AA120" s="12">
        <f t="shared" si="109"/>
        <v>38926</v>
      </c>
      <c r="AB120" s="12">
        <f t="shared" si="109"/>
        <v>0</v>
      </c>
      <c r="AC120" s="12">
        <f t="shared" si="109"/>
        <v>0</v>
      </c>
      <c r="AD120" s="12">
        <f t="shared" si="109"/>
        <v>0</v>
      </c>
      <c r="AE120" s="12">
        <f t="shared" si="109"/>
        <v>0</v>
      </c>
      <c r="AF120" s="12">
        <f t="shared" si="109"/>
        <v>0</v>
      </c>
      <c r="AG120" s="12">
        <f t="shared" si="109"/>
        <v>0</v>
      </c>
      <c r="AH120" s="12">
        <f t="shared" si="109"/>
        <v>38926</v>
      </c>
      <c r="AI120" s="12">
        <f t="shared" si="109"/>
        <v>38926</v>
      </c>
      <c r="AJ120" s="12">
        <f t="shared" si="109"/>
        <v>0</v>
      </c>
      <c r="AK120" s="12">
        <f t="shared" si="109"/>
        <v>0</v>
      </c>
      <c r="AL120" s="12">
        <f t="shared" si="109"/>
        <v>0</v>
      </c>
      <c r="AM120" s="12">
        <f t="shared" si="109"/>
        <v>0</v>
      </c>
      <c r="AN120" s="12">
        <f t="shared" si="109"/>
        <v>0</v>
      </c>
      <c r="AO120" s="12">
        <f t="shared" si="109"/>
        <v>0</v>
      </c>
      <c r="AP120" s="12">
        <f t="shared" si="109"/>
        <v>38926</v>
      </c>
      <c r="AQ120" s="12">
        <f t="shared" si="109"/>
        <v>38926</v>
      </c>
      <c r="AR120" s="12">
        <f t="shared" si="109"/>
        <v>0</v>
      </c>
      <c r="AS120" s="12">
        <f t="shared" si="109"/>
        <v>0</v>
      </c>
      <c r="AT120" s="12">
        <f t="shared" si="109"/>
        <v>0</v>
      </c>
      <c r="AU120" s="12">
        <f t="shared" si="109"/>
        <v>0</v>
      </c>
      <c r="AV120" s="12">
        <f t="shared" si="109"/>
        <v>0</v>
      </c>
      <c r="AW120" s="12">
        <f t="shared" si="109"/>
        <v>0</v>
      </c>
      <c r="AX120" s="12">
        <f t="shared" si="109"/>
        <v>38926</v>
      </c>
      <c r="AY120" s="12">
        <f t="shared" si="109"/>
        <v>38926</v>
      </c>
      <c r="AZ120" s="12">
        <f t="shared" si="109"/>
        <v>0</v>
      </c>
      <c r="BA120" s="12">
        <f t="shared" si="109"/>
        <v>0</v>
      </c>
      <c r="BB120" s="12">
        <v>0</v>
      </c>
      <c r="BC120" s="12">
        <v>0</v>
      </c>
      <c r="BD120" s="15"/>
      <c r="BE120" s="15"/>
      <c r="BF120" s="15"/>
    </row>
    <row r="121" spans="1:58" s="16" customFormat="1" ht="63" hidden="1" x14ac:dyDescent="0.25">
      <c r="A121" s="6" t="s">
        <v>14</v>
      </c>
      <c r="B121" s="9">
        <v>51</v>
      </c>
      <c r="C121" s="9">
        <v>0</v>
      </c>
      <c r="D121" s="11" t="s">
        <v>244</v>
      </c>
      <c r="E121" s="9">
        <v>851</v>
      </c>
      <c r="F121" s="11" t="s">
        <v>16</v>
      </c>
      <c r="G121" s="11" t="s">
        <v>40</v>
      </c>
      <c r="H121" s="11" t="s">
        <v>246</v>
      </c>
      <c r="I121" s="11" t="s">
        <v>29</v>
      </c>
      <c r="J121" s="12">
        <f>'6.ВС'!J34</f>
        <v>38926</v>
      </c>
      <c r="K121" s="12">
        <f>'6.ВС'!K34</f>
        <v>38926</v>
      </c>
      <c r="L121" s="12">
        <f>'6.ВС'!L34</f>
        <v>0</v>
      </c>
      <c r="M121" s="12">
        <f>'6.ВС'!M34</f>
        <v>0</v>
      </c>
      <c r="N121" s="12">
        <f>'6.ВС'!N34</f>
        <v>0</v>
      </c>
      <c r="O121" s="12">
        <f>'6.ВС'!O34</f>
        <v>0</v>
      </c>
      <c r="P121" s="12">
        <f>'6.ВС'!P34</f>
        <v>0</v>
      </c>
      <c r="Q121" s="12">
        <f>'6.ВС'!Q34</f>
        <v>0</v>
      </c>
      <c r="R121" s="12">
        <f>'6.ВС'!R34</f>
        <v>38926</v>
      </c>
      <c r="S121" s="12">
        <f>'6.ВС'!S34</f>
        <v>38926</v>
      </c>
      <c r="T121" s="12">
        <f>'6.ВС'!T34</f>
        <v>0</v>
      </c>
      <c r="U121" s="12">
        <f>'6.ВС'!U34</f>
        <v>0</v>
      </c>
      <c r="V121" s="12">
        <f>'6.ВС'!V34</f>
        <v>0</v>
      </c>
      <c r="W121" s="12">
        <f>'6.ВС'!W34</f>
        <v>0</v>
      </c>
      <c r="X121" s="12">
        <f>'6.ВС'!X34</f>
        <v>0</v>
      </c>
      <c r="Y121" s="12">
        <f>'6.ВС'!Y34</f>
        <v>0</v>
      </c>
      <c r="Z121" s="12">
        <f>'6.ВС'!Z34</f>
        <v>38926</v>
      </c>
      <c r="AA121" s="12">
        <f>'6.ВС'!AA34</f>
        <v>38926</v>
      </c>
      <c r="AB121" s="12">
        <f>'6.ВС'!AB34</f>
        <v>0</v>
      </c>
      <c r="AC121" s="12">
        <f>'6.ВС'!AC34</f>
        <v>0</v>
      </c>
      <c r="AD121" s="12">
        <f>'6.ВС'!AD34</f>
        <v>0</v>
      </c>
      <c r="AE121" s="12">
        <f>'6.ВС'!AE34</f>
        <v>0</v>
      </c>
      <c r="AF121" s="12">
        <f>'6.ВС'!AF34</f>
        <v>0</v>
      </c>
      <c r="AG121" s="12">
        <f>'6.ВС'!AG34</f>
        <v>0</v>
      </c>
      <c r="AH121" s="12">
        <f>'6.ВС'!AH34</f>
        <v>38926</v>
      </c>
      <c r="AI121" s="12">
        <f>'6.ВС'!AI34</f>
        <v>38926</v>
      </c>
      <c r="AJ121" s="12">
        <f>'6.ВС'!AJ34</f>
        <v>0</v>
      </c>
      <c r="AK121" s="12">
        <f>'6.ВС'!AK34</f>
        <v>0</v>
      </c>
      <c r="AL121" s="12">
        <f>'6.ВС'!AL34</f>
        <v>0</v>
      </c>
      <c r="AM121" s="12">
        <f>'6.ВС'!AM34</f>
        <v>0</v>
      </c>
      <c r="AN121" s="12">
        <f>'6.ВС'!AN34</f>
        <v>0</v>
      </c>
      <c r="AO121" s="12">
        <f>'6.ВС'!AO34</f>
        <v>0</v>
      </c>
      <c r="AP121" s="12">
        <f>'6.ВС'!AP34</f>
        <v>38926</v>
      </c>
      <c r="AQ121" s="12">
        <f>'6.ВС'!AQ34</f>
        <v>38926</v>
      </c>
      <c r="AR121" s="12">
        <f>'6.ВС'!AR34</f>
        <v>0</v>
      </c>
      <c r="AS121" s="12">
        <f>'6.ВС'!AS34</f>
        <v>0</v>
      </c>
      <c r="AT121" s="12">
        <f>'6.ВС'!AT34</f>
        <v>0</v>
      </c>
      <c r="AU121" s="12">
        <f>'6.ВС'!AU34</f>
        <v>0</v>
      </c>
      <c r="AV121" s="12">
        <f>'6.ВС'!AV34</f>
        <v>0</v>
      </c>
      <c r="AW121" s="12">
        <f>'6.ВС'!AW34</f>
        <v>0</v>
      </c>
      <c r="AX121" s="12">
        <f>'6.ВС'!AX34</f>
        <v>38926</v>
      </c>
      <c r="AY121" s="12">
        <f>'6.ВС'!AY34</f>
        <v>38926</v>
      </c>
      <c r="AZ121" s="12">
        <f>'6.ВС'!AZ34</f>
        <v>0</v>
      </c>
      <c r="BA121" s="12">
        <f>'6.ВС'!BA34</f>
        <v>0</v>
      </c>
      <c r="BB121" s="12">
        <v>0</v>
      </c>
      <c r="BC121" s="12">
        <v>0</v>
      </c>
      <c r="BD121" s="15"/>
      <c r="BE121" s="15"/>
      <c r="BF121" s="15"/>
    </row>
    <row r="122" spans="1:58" s="16" customFormat="1" ht="47.25" x14ac:dyDescent="0.25">
      <c r="A122" s="4" t="s">
        <v>247</v>
      </c>
      <c r="B122" s="9">
        <v>51</v>
      </c>
      <c r="C122" s="9">
        <v>0</v>
      </c>
      <c r="D122" s="10" t="s">
        <v>248</v>
      </c>
      <c r="E122" s="9"/>
      <c r="F122" s="10"/>
      <c r="G122" s="10"/>
      <c r="H122" s="10"/>
      <c r="I122" s="10"/>
      <c r="J122" s="5">
        <f t="shared" ref="J122:BA122" si="110">J123</f>
        <v>1934807</v>
      </c>
      <c r="K122" s="5">
        <f t="shared" si="110"/>
        <v>0</v>
      </c>
      <c r="L122" s="5">
        <f t="shared" si="110"/>
        <v>1934807</v>
      </c>
      <c r="M122" s="5">
        <f t="shared" si="110"/>
        <v>0</v>
      </c>
      <c r="N122" s="5">
        <f t="shared" si="110"/>
        <v>0</v>
      </c>
      <c r="O122" s="5">
        <f t="shared" si="110"/>
        <v>0</v>
      </c>
      <c r="P122" s="5">
        <f t="shared" si="110"/>
        <v>0</v>
      </c>
      <c r="Q122" s="5">
        <f t="shared" si="110"/>
        <v>0</v>
      </c>
      <c r="R122" s="5">
        <f t="shared" si="110"/>
        <v>1934807</v>
      </c>
      <c r="S122" s="5">
        <f t="shared" si="110"/>
        <v>0</v>
      </c>
      <c r="T122" s="5">
        <f t="shared" si="110"/>
        <v>1934807</v>
      </c>
      <c r="U122" s="5">
        <f t="shared" si="110"/>
        <v>0</v>
      </c>
      <c r="V122" s="5">
        <f t="shared" si="110"/>
        <v>0</v>
      </c>
      <c r="W122" s="5">
        <f t="shared" si="110"/>
        <v>0</v>
      </c>
      <c r="X122" s="5">
        <f t="shared" si="110"/>
        <v>0</v>
      </c>
      <c r="Y122" s="5">
        <f t="shared" si="110"/>
        <v>0</v>
      </c>
      <c r="Z122" s="5">
        <f t="shared" si="110"/>
        <v>1934807</v>
      </c>
      <c r="AA122" s="5">
        <f t="shared" si="110"/>
        <v>0</v>
      </c>
      <c r="AB122" s="5">
        <f t="shared" si="110"/>
        <v>1934807</v>
      </c>
      <c r="AC122" s="5">
        <f t="shared" si="110"/>
        <v>0</v>
      </c>
      <c r="AD122" s="5">
        <f t="shared" si="110"/>
        <v>0</v>
      </c>
      <c r="AE122" s="5">
        <f t="shared" si="110"/>
        <v>0</v>
      </c>
      <c r="AF122" s="5">
        <f t="shared" si="110"/>
        <v>0</v>
      </c>
      <c r="AG122" s="5">
        <f t="shared" si="110"/>
        <v>0</v>
      </c>
      <c r="AH122" s="5">
        <f>AH123</f>
        <v>1934807</v>
      </c>
      <c r="AI122" s="5">
        <f t="shared" si="110"/>
        <v>0</v>
      </c>
      <c r="AJ122" s="5">
        <f t="shared" si="110"/>
        <v>1934807</v>
      </c>
      <c r="AK122" s="5">
        <f t="shared" si="110"/>
        <v>0</v>
      </c>
      <c r="AL122" s="5">
        <f t="shared" si="110"/>
        <v>450000</v>
      </c>
      <c r="AM122" s="5">
        <f t="shared" si="110"/>
        <v>0</v>
      </c>
      <c r="AN122" s="5">
        <f t="shared" si="110"/>
        <v>450000</v>
      </c>
      <c r="AO122" s="5">
        <f t="shared" si="110"/>
        <v>0</v>
      </c>
      <c r="AP122" s="5">
        <f t="shared" si="110"/>
        <v>2384807</v>
      </c>
      <c r="AQ122" s="5">
        <f t="shared" si="110"/>
        <v>0</v>
      </c>
      <c r="AR122" s="5">
        <f t="shared" si="110"/>
        <v>2384807</v>
      </c>
      <c r="AS122" s="5">
        <f t="shared" si="110"/>
        <v>0</v>
      </c>
      <c r="AT122" s="5">
        <f t="shared" si="110"/>
        <v>-288832</v>
      </c>
      <c r="AU122" s="5">
        <f t="shared" si="110"/>
        <v>0</v>
      </c>
      <c r="AV122" s="5">
        <f t="shared" si="110"/>
        <v>-288832</v>
      </c>
      <c r="AW122" s="5">
        <f t="shared" si="110"/>
        <v>0</v>
      </c>
      <c r="AX122" s="5">
        <f t="shared" si="110"/>
        <v>2095975</v>
      </c>
      <c r="AY122" s="5">
        <f t="shared" si="110"/>
        <v>0</v>
      </c>
      <c r="AZ122" s="5">
        <f t="shared" si="110"/>
        <v>2095975</v>
      </c>
      <c r="BA122" s="5">
        <f t="shared" si="110"/>
        <v>0</v>
      </c>
      <c r="BB122" s="12">
        <v>0</v>
      </c>
      <c r="BC122" s="12">
        <v>0</v>
      </c>
      <c r="BD122" s="15"/>
      <c r="BE122" s="15"/>
      <c r="BF122" s="15"/>
    </row>
    <row r="123" spans="1:58" s="16" customFormat="1" ht="31.5" x14ac:dyDescent="0.25">
      <c r="A123" s="4" t="s">
        <v>11</v>
      </c>
      <c r="B123" s="9">
        <v>51</v>
      </c>
      <c r="C123" s="9">
        <v>0</v>
      </c>
      <c r="D123" s="10" t="s">
        <v>248</v>
      </c>
      <c r="E123" s="33">
        <v>851</v>
      </c>
      <c r="F123" s="10"/>
      <c r="G123" s="10"/>
      <c r="H123" s="10"/>
      <c r="I123" s="10"/>
      <c r="J123" s="5">
        <f t="shared" ref="J123" si="111">J124+J128</f>
        <v>1934807</v>
      </c>
      <c r="K123" s="5">
        <f t="shared" ref="K123:M123" si="112">K124+K128</f>
        <v>0</v>
      </c>
      <c r="L123" s="5">
        <f t="shared" si="112"/>
        <v>1934807</v>
      </c>
      <c r="M123" s="5">
        <f t="shared" si="112"/>
        <v>0</v>
      </c>
      <c r="N123" s="5">
        <f t="shared" ref="N123:U123" si="113">N124+N128</f>
        <v>0</v>
      </c>
      <c r="O123" s="5">
        <f t="shared" si="113"/>
        <v>0</v>
      </c>
      <c r="P123" s="5">
        <f t="shared" si="113"/>
        <v>0</v>
      </c>
      <c r="Q123" s="5">
        <f t="shared" si="113"/>
        <v>0</v>
      </c>
      <c r="R123" s="5">
        <f t="shared" si="113"/>
        <v>1934807</v>
      </c>
      <c r="S123" s="5">
        <f t="shared" si="113"/>
        <v>0</v>
      </c>
      <c r="T123" s="5">
        <f t="shared" si="113"/>
        <v>1934807</v>
      </c>
      <c r="U123" s="5">
        <f t="shared" si="113"/>
        <v>0</v>
      </c>
      <c r="V123" s="5">
        <f t="shared" ref="V123:AC123" si="114">V124+V128</f>
        <v>0</v>
      </c>
      <c r="W123" s="5">
        <f t="shared" si="114"/>
        <v>0</v>
      </c>
      <c r="X123" s="5">
        <f t="shared" si="114"/>
        <v>0</v>
      </c>
      <c r="Y123" s="5">
        <f t="shared" si="114"/>
        <v>0</v>
      </c>
      <c r="Z123" s="5">
        <f t="shared" si="114"/>
        <v>1934807</v>
      </c>
      <c r="AA123" s="5">
        <f t="shared" si="114"/>
        <v>0</v>
      </c>
      <c r="AB123" s="5">
        <f t="shared" si="114"/>
        <v>1934807</v>
      </c>
      <c r="AC123" s="5">
        <f t="shared" si="114"/>
        <v>0</v>
      </c>
      <c r="AD123" s="5">
        <f t="shared" ref="AD123:AG123" si="115">AD124+AD128</f>
        <v>0</v>
      </c>
      <c r="AE123" s="5">
        <f t="shared" si="115"/>
        <v>0</v>
      </c>
      <c r="AF123" s="5">
        <f t="shared" si="115"/>
        <v>0</v>
      </c>
      <c r="AG123" s="5">
        <f t="shared" si="115"/>
        <v>0</v>
      </c>
      <c r="AH123" s="5">
        <f>AH125+AH128+AH131</f>
        <v>1934807</v>
      </c>
      <c r="AI123" s="5">
        <f t="shared" ref="AI123:AS123" si="116">AI125+AI128+AI131</f>
        <v>0</v>
      </c>
      <c r="AJ123" s="5">
        <f t="shared" si="116"/>
        <v>1934807</v>
      </c>
      <c r="AK123" s="5">
        <f t="shared" si="116"/>
        <v>0</v>
      </c>
      <c r="AL123" s="5">
        <f t="shared" si="116"/>
        <v>450000</v>
      </c>
      <c r="AM123" s="5">
        <f t="shared" si="116"/>
        <v>0</v>
      </c>
      <c r="AN123" s="5">
        <f t="shared" si="116"/>
        <v>450000</v>
      </c>
      <c r="AO123" s="5">
        <f t="shared" si="116"/>
        <v>0</v>
      </c>
      <c r="AP123" s="5">
        <f t="shared" si="116"/>
        <v>2384807</v>
      </c>
      <c r="AQ123" s="5">
        <f t="shared" si="116"/>
        <v>0</v>
      </c>
      <c r="AR123" s="5">
        <f t="shared" si="116"/>
        <v>2384807</v>
      </c>
      <c r="AS123" s="5">
        <f t="shared" si="116"/>
        <v>0</v>
      </c>
      <c r="AT123" s="5">
        <f t="shared" ref="AT123:BA123" si="117">AT125+AT128+AT131</f>
        <v>-288832</v>
      </c>
      <c r="AU123" s="5">
        <f t="shared" si="117"/>
        <v>0</v>
      </c>
      <c r="AV123" s="5">
        <f t="shared" si="117"/>
        <v>-288832</v>
      </c>
      <c r="AW123" s="5">
        <f t="shared" si="117"/>
        <v>0</v>
      </c>
      <c r="AX123" s="5">
        <f t="shared" si="117"/>
        <v>2095975</v>
      </c>
      <c r="AY123" s="5">
        <f t="shared" si="117"/>
        <v>0</v>
      </c>
      <c r="AZ123" s="5">
        <f t="shared" si="117"/>
        <v>2095975</v>
      </c>
      <c r="BA123" s="5">
        <f t="shared" si="117"/>
        <v>0</v>
      </c>
      <c r="BB123" s="12">
        <v>0</v>
      </c>
      <c r="BC123" s="12">
        <v>0</v>
      </c>
      <c r="BD123" s="15"/>
      <c r="BE123" s="15"/>
      <c r="BF123" s="15"/>
    </row>
    <row r="124" spans="1:58" s="16" customFormat="1" x14ac:dyDescent="0.25">
      <c r="A124" s="4" t="s">
        <v>81</v>
      </c>
      <c r="B124" s="9">
        <v>51</v>
      </c>
      <c r="C124" s="9">
        <v>0</v>
      </c>
      <c r="D124" s="10" t="s">
        <v>248</v>
      </c>
      <c r="E124" s="9">
        <v>851</v>
      </c>
      <c r="F124" s="10"/>
      <c r="G124" s="10"/>
      <c r="H124" s="10"/>
      <c r="I124" s="10"/>
      <c r="J124" s="5">
        <f t="shared" ref="J124:BA124" si="118">J125</f>
        <v>1885047</v>
      </c>
      <c r="K124" s="5">
        <f t="shared" si="118"/>
        <v>0</v>
      </c>
      <c r="L124" s="5">
        <f t="shared" si="118"/>
        <v>1885047</v>
      </c>
      <c r="M124" s="5">
        <f t="shared" si="118"/>
        <v>0</v>
      </c>
      <c r="N124" s="5">
        <f t="shared" si="118"/>
        <v>0</v>
      </c>
      <c r="O124" s="5">
        <f t="shared" si="118"/>
        <v>0</v>
      </c>
      <c r="P124" s="5">
        <f t="shared" si="118"/>
        <v>0</v>
      </c>
      <c r="Q124" s="5">
        <f t="shared" si="118"/>
        <v>0</v>
      </c>
      <c r="R124" s="5">
        <f t="shared" si="118"/>
        <v>1885047</v>
      </c>
      <c r="S124" s="5">
        <f t="shared" si="118"/>
        <v>0</v>
      </c>
      <c r="T124" s="5">
        <f t="shared" si="118"/>
        <v>1885047</v>
      </c>
      <c r="U124" s="5">
        <f t="shared" si="118"/>
        <v>0</v>
      </c>
      <c r="V124" s="5">
        <f t="shared" si="118"/>
        <v>0</v>
      </c>
      <c r="W124" s="5">
        <f t="shared" si="118"/>
        <v>0</v>
      </c>
      <c r="X124" s="5">
        <f t="shared" si="118"/>
        <v>0</v>
      </c>
      <c r="Y124" s="5">
        <f t="shared" si="118"/>
        <v>0</v>
      </c>
      <c r="Z124" s="5">
        <f t="shared" si="118"/>
        <v>1885047</v>
      </c>
      <c r="AA124" s="5">
        <f t="shared" si="118"/>
        <v>0</v>
      </c>
      <c r="AB124" s="5">
        <f t="shared" si="118"/>
        <v>1885047</v>
      </c>
      <c r="AC124" s="5">
        <f t="shared" si="118"/>
        <v>0</v>
      </c>
      <c r="AD124" s="5">
        <f t="shared" si="118"/>
        <v>0</v>
      </c>
      <c r="AE124" s="5">
        <f t="shared" si="118"/>
        <v>0</v>
      </c>
      <c r="AF124" s="5">
        <f t="shared" si="118"/>
        <v>0</v>
      </c>
      <c r="AG124" s="5">
        <f t="shared" si="118"/>
        <v>0</v>
      </c>
      <c r="AH124" s="5">
        <f>AH125</f>
        <v>1885047</v>
      </c>
      <c r="AI124" s="5">
        <f t="shared" si="118"/>
        <v>0</v>
      </c>
      <c r="AJ124" s="5">
        <f t="shared" si="118"/>
        <v>1885047</v>
      </c>
      <c r="AK124" s="5">
        <f t="shared" si="118"/>
        <v>0</v>
      </c>
      <c r="AL124" s="5">
        <f t="shared" si="118"/>
        <v>0</v>
      </c>
      <c r="AM124" s="5">
        <f t="shared" si="118"/>
        <v>0</v>
      </c>
      <c r="AN124" s="5">
        <f t="shared" si="118"/>
        <v>0</v>
      </c>
      <c r="AO124" s="5">
        <f t="shared" si="118"/>
        <v>0</v>
      </c>
      <c r="AP124" s="5">
        <f t="shared" si="118"/>
        <v>1885047</v>
      </c>
      <c r="AQ124" s="5">
        <f t="shared" si="118"/>
        <v>0</v>
      </c>
      <c r="AR124" s="5">
        <f t="shared" si="118"/>
        <v>1885047</v>
      </c>
      <c r="AS124" s="5">
        <f t="shared" si="118"/>
        <v>0</v>
      </c>
      <c r="AT124" s="5">
        <f t="shared" si="118"/>
        <v>173208</v>
      </c>
      <c r="AU124" s="5">
        <f t="shared" si="118"/>
        <v>0</v>
      </c>
      <c r="AV124" s="5">
        <f t="shared" si="118"/>
        <v>173208</v>
      </c>
      <c r="AW124" s="5">
        <f t="shared" si="118"/>
        <v>0</v>
      </c>
      <c r="AX124" s="5">
        <f t="shared" si="118"/>
        <v>2058255</v>
      </c>
      <c r="AY124" s="5">
        <f t="shared" si="118"/>
        <v>0</v>
      </c>
      <c r="AZ124" s="5">
        <f t="shared" si="118"/>
        <v>2058255</v>
      </c>
      <c r="BA124" s="5">
        <f t="shared" si="118"/>
        <v>0</v>
      </c>
      <c r="BB124" s="12">
        <v>0</v>
      </c>
      <c r="BC124" s="12">
        <v>0</v>
      </c>
      <c r="BD124" s="15"/>
      <c r="BE124" s="15"/>
      <c r="BF124" s="15"/>
    </row>
    <row r="125" spans="1:58" ht="149.25" customHeight="1" x14ac:dyDescent="0.25">
      <c r="A125" s="4" t="s">
        <v>363</v>
      </c>
      <c r="B125" s="9">
        <v>51</v>
      </c>
      <c r="C125" s="9">
        <v>0</v>
      </c>
      <c r="D125" s="10" t="s">
        <v>248</v>
      </c>
      <c r="E125" s="9">
        <v>851</v>
      </c>
      <c r="F125" s="10" t="s">
        <v>18</v>
      </c>
      <c r="G125" s="10" t="s">
        <v>82</v>
      </c>
      <c r="H125" s="10" t="s">
        <v>296</v>
      </c>
      <c r="I125" s="10"/>
      <c r="J125" s="5">
        <f t="shared" ref="J125:BA132" si="119">J126</f>
        <v>1885047</v>
      </c>
      <c r="K125" s="5">
        <f t="shared" si="119"/>
        <v>0</v>
      </c>
      <c r="L125" s="5">
        <f t="shared" si="119"/>
        <v>1885047</v>
      </c>
      <c r="M125" s="5">
        <f t="shared" si="119"/>
        <v>0</v>
      </c>
      <c r="N125" s="5">
        <f t="shared" si="119"/>
        <v>0</v>
      </c>
      <c r="O125" s="5">
        <f t="shared" si="119"/>
        <v>0</v>
      </c>
      <c r="P125" s="5">
        <f t="shared" si="119"/>
        <v>0</v>
      </c>
      <c r="Q125" s="5">
        <f t="shared" si="119"/>
        <v>0</v>
      </c>
      <c r="R125" s="5">
        <f t="shared" si="119"/>
        <v>1885047</v>
      </c>
      <c r="S125" s="5">
        <f t="shared" si="119"/>
        <v>0</v>
      </c>
      <c r="T125" s="5">
        <f t="shared" si="119"/>
        <v>1885047</v>
      </c>
      <c r="U125" s="5">
        <f t="shared" si="119"/>
        <v>0</v>
      </c>
      <c r="V125" s="5">
        <f t="shared" si="119"/>
        <v>0</v>
      </c>
      <c r="W125" s="5">
        <f t="shared" si="119"/>
        <v>0</v>
      </c>
      <c r="X125" s="5">
        <f t="shared" si="119"/>
        <v>0</v>
      </c>
      <c r="Y125" s="5">
        <f t="shared" si="119"/>
        <v>0</v>
      </c>
      <c r="Z125" s="5">
        <f t="shared" si="119"/>
        <v>1885047</v>
      </c>
      <c r="AA125" s="5">
        <f t="shared" si="119"/>
        <v>0</v>
      </c>
      <c r="AB125" s="5">
        <f t="shared" si="119"/>
        <v>1885047</v>
      </c>
      <c r="AC125" s="5">
        <f t="shared" si="119"/>
        <v>0</v>
      </c>
      <c r="AD125" s="5">
        <f t="shared" si="119"/>
        <v>0</v>
      </c>
      <c r="AE125" s="5">
        <f t="shared" si="119"/>
        <v>0</v>
      </c>
      <c r="AF125" s="5">
        <f t="shared" si="119"/>
        <v>0</v>
      </c>
      <c r="AG125" s="5">
        <f t="shared" si="119"/>
        <v>0</v>
      </c>
      <c r="AH125" s="5">
        <f t="shared" si="119"/>
        <v>1885047</v>
      </c>
      <c r="AI125" s="5">
        <f t="shared" si="119"/>
        <v>0</v>
      </c>
      <c r="AJ125" s="5">
        <f t="shared" si="119"/>
        <v>1885047</v>
      </c>
      <c r="AK125" s="5">
        <f t="shared" si="119"/>
        <v>0</v>
      </c>
      <c r="AL125" s="5">
        <f t="shared" si="119"/>
        <v>0</v>
      </c>
      <c r="AM125" s="5">
        <f t="shared" si="119"/>
        <v>0</v>
      </c>
      <c r="AN125" s="5">
        <f t="shared" si="119"/>
        <v>0</v>
      </c>
      <c r="AO125" s="5">
        <f t="shared" si="119"/>
        <v>0</v>
      </c>
      <c r="AP125" s="5">
        <f t="shared" si="119"/>
        <v>1885047</v>
      </c>
      <c r="AQ125" s="5">
        <f t="shared" si="119"/>
        <v>0</v>
      </c>
      <c r="AR125" s="5">
        <f t="shared" si="119"/>
        <v>1885047</v>
      </c>
      <c r="AS125" s="5">
        <f t="shared" si="119"/>
        <v>0</v>
      </c>
      <c r="AT125" s="5">
        <f t="shared" si="119"/>
        <v>173208</v>
      </c>
      <c r="AU125" s="5">
        <f t="shared" si="119"/>
        <v>0</v>
      </c>
      <c r="AV125" s="5">
        <f t="shared" si="119"/>
        <v>173208</v>
      </c>
      <c r="AW125" s="5">
        <f t="shared" si="119"/>
        <v>0</v>
      </c>
      <c r="AX125" s="5">
        <f t="shared" si="119"/>
        <v>2058255</v>
      </c>
      <c r="AY125" s="5">
        <f t="shared" si="119"/>
        <v>0</v>
      </c>
      <c r="AZ125" s="5">
        <f t="shared" si="119"/>
        <v>2058255</v>
      </c>
      <c r="BA125" s="5">
        <f t="shared" si="119"/>
        <v>0</v>
      </c>
      <c r="BB125" s="12">
        <v>0</v>
      </c>
      <c r="BC125" s="12">
        <v>0</v>
      </c>
    </row>
    <row r="126" spans="1:58" ht="21.75" customHeight="1" x14ac:dyDescent="0.25">
      <c r="A126" s="6" t="s">
        <v>30</v>
      </c>
      <c r="B126" s="9">
        <v>51</v>
      </c>
      <c r="C126" s="9">
        <v>0</v>
      </c>
      <c r="D126" s="10" t="s">
        <v>248</v>
      </c>
      <c r="E126" s="9">
        <v>851</v>
      </c>
      <c r="F126" s="10"/>
      <c r="G126" s="10"/>
      <c r="H126" s="10" t="s">
        <v>296</v>
      </c>
      <c r="I126" s="10" t="s">
        <v>31</v>
      </c>
      <c r="J126" s="5">
        <f t="shared" si="119"/>
        <v>1885047</v>
      </c>
      <c r="K126" s="5">
        <f t="shared" si="119"/>
        <v>0</v>
      </c>
      <c r="L126" s="5">
        <f t="shared" si="119"/>
        <v>1885047</v>
      </c>
      <c r="M126" s="5">
        <f t="shared" si="119"/>
        <v>0</v>
      </c>
      <c r="N126" s="5">
        <f t="shared" si="119"/>
        <v>0</v>
      </c>
      <c r="O126" s="5">
        <f t="shared" si="119"/>
        <v>0</v>
      </c>
      <c r="P126" s="5">
        <f t="shared" si="119"/>
        <v>0</v>
      </c>
      <c r="Q126" s="5">
        <f t="shared" si="119"/>
        <v>0</v>
      </c>
      <c r="R126" s="5">
        <f t="shared" si="119"/>
        <v>1885047</v>
      </c>
      <c r="S126" s="5">
        <f t="shared" si="119"/>
        <v>0</v>
      </c>
      <c r="T126" s="5">
        <f t="shared" si="119"/>
        <v>1885047</v>
      </c>
      <c r="U126" s="5">
        <f t="shared" si="119"/>
        <v>0</v>
      </c>
      <c r="V126" s="5">
        <f t="shared" si="119"/>
        <v>0</v>
      </c>
      <c r="W126" s="5">
        <f t="shared" si="119"/>
        <v>0</v>
      </c>
      <c r="X126" s="5">
        <f t="shared" si="119"/>
        <v>0</v>
      </c>
      <c r="Y126" s="5">
        <f t="shared" si="119"/>
        <v>0</v>
      </c>
      <c r="Z126" s="5">
        <f t="shared" si="119"/>
        <v>1885047</v>
      </c>
      <c r="AA126" s="5">
        <f t="shared" si="119"/>
        <v>0</v>
      </c>
      <c r="AB126" s="5">
        <f t="shared" si="119"/>
        <v>1885047</v>
      </c>
      <c r="AC126" s="5">
        <f t="shared" si="119"/>
        <v>0</v>
      </c>
      <c r="AD126" s="5">
        <f t="shared" si="119"/>
        <v>0</v>
      </c>
      <c r="AE126" s="5">
        <f t="shared" si="119"/>
        <v>0</v>
      </c>
      <c r="AF126" s="5">
        <f t="shared" si="119"/>
        <v>0</v>
      </c>
      <c r="AG126" s="5">
        <f t="shared" si="119"/>
        <v>0</v>
      </c>
      <c r="AH126" s="5">
        <f t="shared" si="119"/>
        <v>1885047</v>
      </c>
      <c r="AI126" s="5">
        <f t="shared" si="119"/>
        <v>0</v>
      </c>
      <c r="AJ126" s="5">
        <f t="shared" si="119"/>
        <v>1885047</v>
      </c>
      <c r="AK126" s="5">
        <f t="shared" si="119"/>
        <v>0</v>
      </c>
      <c r="AL126" s="5">
        <f t="shared" si="119"/>
        <v>0</v>
      </c>
      <c r="AM126" s="5">
        <f t="shared" si="119"/>
        <v>0</v>
      </c>
      <c r="AN126" s="5">
        <f t="shared" si="119"/>
        <v>0</v>
      </c>
      <c r="AO126" s="5">
        <f t="shared" si="119"/>
        <v>0</v>
      </c>
      <c r="AP126" s="5">
        <f t="shared" si="119"/>
        <v>1885047</v>
      </c>
      <c r="AQ126" s="5">
        <f t="shared" si="119"/>
        <v>0</v>
      </c>
      <c r="AR126" s="5">
        <f t="shared" si="119"/>
        <v>1885047</v>
      </c>
      <c r="AS126" s="5">
        <f t="shared" si="119"/>
        <v>0</v>
      </c>
      <c r="AT126" s="5">
        <f t="shared" si="119"/>
        <v>173208</v>
      </c>
      <c r="AU126" s="5">
        <f t="shared" si="119"/>
        <v>0</v>
      </c>
      <c r="AV126" s="5">
        <f t="shared" si="119"/>
        <v>173208</v>
      </c>
      <c r="AW126" s="5">
        <f t="shared" si="119"/>
        <v>0</v>
      </c>
      <c r="AX126" s="5">
        <f t="shared" si="119"/>
        <v>2058255</v>
      </c>
      <c r="AY126" s="5">
        <f t="shared" si="119"/>
        <v>0</v>
      </c>
      <c r="AZ126" s="5">
        <f t="shared" si="119"/>
        <v>2058255</v>
      </c>
      <c r="BA126" s="5">
        <f t="shared" si="119"/>
        <v>0</v>
      </c>
      <c r="BB126" s="12">
        <v>0</v>
      </c>
      <c r="BC126" s="12">
        <v>0</v>
      </c>
    </row>
    <row r="127" spans="1:58" ht="79.5" customHeight="1" x14ac:dyDescent="0.25">
      <c r="A127" s="6" t="s">
        <v>249</v>
      </c>
      <c r="B127" s="9">
        <v>51</v>
      </c>
      <c r="C127" s="9">
        <v>0</v>
      </c>
      <c r="D127" s="10" t="s">
        <v>248</v>
      </c>
      <c r="E127" s="9">
        <v>851</v>
      </c>
      <c r="F127" s="10"/>
      <c r="G127" s="10"/>
      <c r="H127" s="10" t="s">
        <v>296</v>
      </c>
      <c r="I127" s="10" t="s">
        <v>80</v>
      </c>
      <c r="J127" s="5">
        <f>'6.ВС'!J96</f>
        <v>1885047</v>
      </c>
      <c r="K127" s="5">
        <f>'6.ВС'!K96</f>
        <v>0</v>
      </c>
      <c r="L127" s="5">
        <f>'6.ВС'!L96</f>
        <v>1885047</v>
      </c>
      <c r="M127" s="5">
        <f>'6.ВС'!M96</f>
        <v>0</v>
      </c>
      <c r="N127" s="5">
        <f>'6.ВС'!N96</f>
        <v>0</v>
      </c>
      <c r="O127" s="5">
        <f>'6.ВС'!O96</f>
        <v>0</v>
      </c>
      <c r="P127" s="5">
        <f>'6.ВС'!P96</f>
        <v>0</v>
      </c>
      <c r="Q127" s="5">
        <f>'6.ВС'!Q96</f>
        <v>0</v>
      </c>
      <c r="R127" s="5">
        <f>'6.ВС'!R96</f>
        <v>1885047</v>
      </c>
      <c r="S127" s="5">
        <f>'6.ВС'!S96</f>
        <v>0</v>
      </c>
      <c r="T127" s="5">
        <f>'6.ВС'!T96</f>
        <v>1885047</v>
      </c>
      <c r="U127" s="5">
        <f>'6.ВС'!U96</f>
        <v>0</v>
      </c>
      <c r="V127" s="5">
        <f>'6.ВС'!V96</f>
        <v>0</v>
      </c>
      <c r="W127" s="5">
        <f>'6.ВС'!W96</f>
        <v>0</v>
      </c>
      <c r="X127" s="5">
        <f>'6.ВС'!X96</f>
        <v>0</v>
      </c>
      <c r="Y127" s="5">
        <f>'6.ВС'!Y96</f>
        <v>0</v>
      </c>
      <c r="Z127" s="5">
        <f>'6.ВС'!Z96</f>
        <v>1885047</v>
      </c>
      <c r="AA127" s="5">
        <f>'6.ВС'!AA96</f>
        <v>0</v>
      </c>
      <c r="AB127" s="5">
        <f>'6.ВС'!AB96</f>
        <v>1885047</v>
      </c>
      <c r="AC127" s="5">
        <f>'6.ВС'!AC96</f>
        <v>0</v>
      </c>
      <c r="AD127" s="5">
        <f>'6.ВС'!AD96</f>
        <v>0</v>
      </c>
      <c r="AE127" s="5">
        <f>'6.ВС'!AE96</f>
        <v>0</v>
      </c>
      <c r="AF127" s="5">
        <f>'6.ВС'!AF96</f>
        <v>0</v>
      </c>
      <c r="AG127" s="5">
        <f>'6.ВС'!AG96</f>
        <v>0</v>
      </c>
      <c r="AH127" s="5">
        <f>'6.ВС'!AH96</f>
        <v>1885047</v>
      </c>
      <c r="AI127" s="5">
        <f>'6.ВС'!AI96</f>
        <v>0</v>
      </c>
      <c r="AJ127" s="5">
        <f>'6.ВС'!AJ96</f>
        <v>1885047</v>
      </c>
      <c r="AK127" s="5">
        <f>'6.ВС'!AK96</f>
        <v>0</v>
      </c>
      <c r="AL127" s="5">
        <f>'6.ВС'!AL96</f>
        <v>0</v>
      </c>
      <c r="AM127" s="5">
        <f>'6.ВС'!AM96</f>
        <v>0</v>
      </c>
      <c r="AN127" s="5">
        <f>'6.ВС'!AN96</f>
        <v>0</v>
      </c>
      <c r="AO127" s="5">
        <f>'6.ВС'!AO96</f>
        <v>0</v>
      </c>
      <c r="AP127" s="5">
        <f>'6.ВС'!AP96</f>
        <v>1885047</v>
      </c>
      <c r="AQ127" s="5">
        <f>'6.ВС'!AQ96</f>
        <v>0</v>
      </c>
      <c r="AR127" s="5">
        <f>'6.ВС'!AR96</f>
        <v>1885047</v>
      </c>
      <c r="AS127" s="5">
        <f>'6.ВС'!AS96</f>
        <v>0</v>
      </c>
      <c r="AT127" s="5">
        <f>'6.ВС'!AT96</f>
        <v>173208</v>
      </c>
      <c r="AU127" s="5">
        <f>'6.ВС'!AU96</f>
        <v>0</v>
      </c>
      <c r="AV127" s="5">
        <f>'6.ВС'!AV96</f>
        <v>173208</v>
      </c>
      <c r="AW127" s="5">
        <f>'6.ВС'!AW96</f>
        <v>0</v>
      </c>
      <c r="AX127" s="5">
        <f>'6.ВС'!AX96</f>
        <v>2058255</v>
      </c>
      <c r="AY127" s="5">
        <f>'6.ВС'!AY96</f>
        <v>0</v>
      </c>
      <c r="AZ127" s="5">
        <f>'6.ВС'!AZ96</f>
        <v>2058255</v>
      </c>
      <c r="BA127" s="5">
        <f>'6.ВС'!BA96</f>
        <v>0</v>
      </c>
      <c r="BB127" s="12">
        <v>0</v>
      </c>
      <c r="BC127" s="12">
        <v>0</v>
      </c>
    </row>
    <row r="128" spans="1:58" ht="31.5" x14ac:dyDescent="0.25">
      <c r="A128" s="4" t="s">
        <v>84</v>
      </c>
      <c r="B128" s="9">
        <v>51</v>
      </c>
      <c r="C128" s="9">
        <v>0</v>
      </c>
      <c r="D128" s="10" t="s">
        <v>248</v>
      </c>
      <c r="E128" s="9">
        <v>851</v>
      </c>
      <c r="F128" s="10" t="s">
        <v>18</v>
      </c>
      <c r="G128" s="10" t="s">
        <v>82</v>
      </c>
      <c r="H128" s="10" t="s">
        <v>298</v>
      </c>
      <c r="I128" s="10"/>
      <c r="J128" s="5">
        <f t="shared" si="119"/>
        <v>49760</v>
      </c>
      <c r="K128" s="5">
        <f t="shared" si="119"/>
        <v>0</v>
      </c>
      <c r="L128" s="5">
        <f t="shared" si="119"/>
        <v>49760</v>
      </c>
      <c r="M128" s="5">
        <f t="shared" si="119"/>
        <v>0</v>
      </c>
      <c r="N128" s="5">
        <f t="shared" si="119"/>
        <v>0</v>
      </c>
      <c r="O128" s="5">
        <f t="shared" si="119"/>
        <v>0</v>
      </c>
      <c r="P128" s="5">
        <f t="shared" si="119"/>
        <v>0</v>
      </c>
      <c r="Q128" s="5">
        <f t="shared" si="119"/>
        <v>0</v>
      </c>
      <c r="R128" s="5">
        <f t="shared" si="119"/>
        <v>49760</v>
      </c>
      <c r="S128" s="5">
        <f t="shared" si="119"/>
        <v>0</v>
      </c>
      <c r="T128" s="5">
        <f t="shared" si="119"/>
        <v>49760</v>
      </c>
      <c r="U128" s="5">
        <f t="shared" si="119"/>
        <v>0</v>
      </c>
      <c r="V128" s="5">
        <f t="shared" si="119"/>
        <v>0</v>
      </c>
      <c r="W128" s="5">
        <f t="shared" si="119"/>
        <v>0</v>
      </c>
      <c r="X128" s="5">
        <f t="shared" si="119"/>
        <v>0</v>
      </c>
      <c r="Y128" s="5">
        <f t="shared" si="119"/>
        <v>0</v>
      </c>
      <c r="Z128" s="5">
        <f t="shared" si="119"/>
        <v>49760</v>
      </c>
      <c r="AA128" s="5">
        <f t="shared" si="119"/>
        <v>0</v>
      </c>
      <c r="AB128" s="5">
        <f t="shared" si="119"/>
        <v>49760</v>
      </c>
      <c r="AC128" s="5">
        <f t="shared" si="119"/>
        <v>0</v>
      </c>
      <c r="AD128" s="5">
        <f t="shared" si="119"/>
        <v>0</v>
      </c>
      <c r="AE128" s="5">
        <f t="shared" si="119"/>
        <v>0</v>
      </c>
      <c r="AF128" s="5">
        <f t="shared" si="119"/>
        <v>0</v>
      </c>
      <c r="AG128" s="5">
        <f t="shared" si="119"/>
        <v>0</v>
      </c>
      <c r="AH128" s="5">
        <f t="shared" si="119"/>
        <v>49760</v>
      </c>
      <c r="AI128" s="5">
        <f t="shared" si="119"/>
        <v>0</v>
      </c>
      <c r="AJ128" s="5">
        <f t="shared" si="119"/>
        <v>49760</v>
      </c>
      <c r="AK128" s="5">
        <f t="shared" si="119"/>
        <v>0</v>
      </c>
      <c r="AL128" s="5">
        <f t="shared" si="119"/>
        <v>0</v>
      </c>
      <c r="AM128" s="5">
        <f t="shared" si="119"/>
        <v>0</v>
      </c>
      <c r="AN128" s="5">
        <f t="shared" si="119"/>
        <v>0</v>
      </c>
      <c r="AO128" s="5">
        <f t="shared" si="119"/>
        <v>0</v>
      </c>
      <c r="AP128" s="5">
        <f t="shared" si="119"/>
        <v>49760</v>
      </c>
      <c r="AQ128" s="5">
        <f t="shared" si="119"/>
        <v>0</v>
      </c>
      <c r="AR128" s="5">
        <f t="shared" si="119"/>
        <v>49760</v>
      </c>
      <c r="AS128" s="5">
        <f t="shared" si="119"/>
        <v>0</v>
      </c>
      <c r="AT128" s="5">
        <f t="shared" si="119"/>
        <v>-12040</v>
      </c>
      <c r="AU128" s="5">
        <f t="shared" si="119"/>
        <v>0</v>
      </c>
      <c r="AV128" s="5">
        <f t="shared" si="119"/>
        <v>-12040</v>
      </c>
      <c r="AW128" s="5">
        <f t="shared" si="119"/>
        <v>0</v>
      </c>
      <c r="AX128" s="5">
        <f t="shared" si="119"/>
        <v>37720</v>
      </c>
      <c r="AY128" s="5">
        <f t="shared" si="119"/>
        <v>0</v>
      </c>
      <c r="AZ128" s="5">
        <f t="shared" si="119"/>
        <v>37720</v>
      </c>
      <c r="BA128" s="5">
        <f t="shared" si="119"/>
        <v>0</v>
      </c>
      <c r="BB128" s="12">
        <v>0</v>
      </c>
      <c r="BC128" s="12">
        <v>0</v>
      </c>
    </row>
    <row r="129" spans="1:55" ht="18.75" customHeight="1" x14ac:dyDescent="0.25">
      <c r="A129" s="6" t="s">
        <v>30</v>
      </c>
      <c r="B129" s="9">
        <v>51</v>
      </c>
      <c r="C129" s="9">
        <v>0</v>
      </c>
      <c r="D129" s="10" t="s">
        <v>248</v>
      </c>
      <c r="E129" s="9">
        <v>851</v>
      </c>
      <c r="F129" s="10" t="s">
        <v>18</v>
      </c>
      <c r="G129" s="10" t="s">
        <v>82</v>
      </c>
      <c r="H129" s="10" t="s">
        <v>298</v>
      </c>
      <c r="I129" s="10" t="s">
        <v>31</v>
      </c>
      <c r="J129" s="5">
        <f t="shared" si="119"/>
        <v>49760</v>
      </c>
      <c r="K129" s="5">
        <f t="shared" si="119"/>
        <v>0</v>
      </c>
      <c r="L129" s="5">
        <f t="shared" si="119"/>
        <v>49760</v>
      </c>
      <c r="M129" s="5">
        <f t="shared" si="119"/>
        <v>0</v>
      </c>
      <c r="N129" s="5">
        <f t="shared" si="119"/>
        <v>0</v>
      </c>
      <c r="O129" s="5">
        <f t="shared" si="119"/>
        <v>0</v>
      </c>
      <c r="P129" s="5">
        <f t="shared" si="119"/>
        <v>0</v>
      </c>
      <c r="Q129" s="5">
        <f t="shared" si="119"/>
        <v>0</v>
      </c>
      <c r="R129" s="5">
        <f t="shared" si="119"/>
        <v>49760</v>
      </c>
      <c r="S129" s="5">
        <f t="shared" si="119"/>
        <v>0</v>
      </c>
      <c r="T129" s="5">
        <f t="shared" si="119"/>
        <v>49760</v>
      </c>
      <c r="U129" s="5">
        <f t="shared" si="119"/>
        <v>0</v>
      </c>
      <c r="V129" s="5">
        <f t="shared" si="119"/>
        <v>0</v>
      </c>
      <c r="W129" s="5">
        <f t="shared" si="119"/>
        <v>0</v>
      </c>
      <c r="X129" s="5">
        <f t="shared" si="119"/>
        <v>0</v>
      </c>
      <c r="Y129" s="5">
        <f t="shared" si="119"/>
        <v>0</v>
      </c>
      <c r="Z129" s="5">
        <f t="shared" si="119"/>
        <v>49760</v>
      </c>
      <c r="AA129" s="5">
        <f t="shared" si="119"/>
        <v>0</v>
      </c>
      <c r="AB129" s="5">
        <f t="shared" si="119"/>
        <v>49760</v>
      </c>
      <c r="AC129" s="5">
        <f t="shared" si="119"/>
        <v>0</v>
      </c>
      <c r="AD129" s="5">
        <f t="shared" si="119"/>
        <v>0</v>
      </c>
      <c r="AE129" s="5">
        <f t="shared" si="119"/>
        <v>0</v>
      </c>
      <c r="AF129" s="5">
        <f t="shared" si="119"/>
        <v>0</v>
      </c>
      <c r="AG129" s="5">
        <f t="shared" si="119"/>
        <v>0</v>
      </c>
      <c r="AH129" s="5">
        <f t="shared" si="119"/>
        <v>49760</v>
      </c>
      <c r="AI129" s="5">
        <f t="shared" si="119"/>
        <v>0</v>
      </c>
      <c r="AJ129" s="5">
        <f t="shared" si="119"/>
        <v>49760</v>
      </c>
      <c r="AK129" s="5">
        <f t="shared" si="119"/>
        <v>0</v>
      </c>
      <c r="AL129" s="5">
        <f t="shared" si="119"/>
        <v>0</v>
      </c>
      <c r="AM129" s="5">
        <f t="shared" si="119"/>
        <v>0</v>
      </c>
      <c r="AN129" s="5">
        <f t="shared" si="119"/>
        <v>0</v>
      </c>
      <c r="AO129" s="5">
        <f t="shared" si="119"/>
        <v>0</v>
      </c>
      <c r="AP129" s="5">
        <f t="shared" si="119"/>
        <v>49760</v>
      </c>
      <c r="AQ129" s="5">
        <f t="shared" si="119"/>
        <v>0</v>
      </c>
      <c r="AR129" s="5">
        <f t="shared" si="119"/>
        <v>49760</v>
      </c>
      <c r="AS129" s="5">
        <f t="shared" si="119"/>
        <v>0</v>
      </c>
      <c r="AT129" s="5">
        <f t="shared" si="119"/>
        <v>-12040</v>
      </c>
      <c r="AU129" s="5">
        <f t="shared" si="119"/>
        <v>0</v>
      </c>
      <c r="AV129" s="5">
        <f t="shared" si="119"/>
        <v>-12040</v>
      </c>
      <c r="AW129" s="5">
        <f t="shared" si="119"/>
        <v>0</v>
      </c>
      <c r="AX129" s="5">
        <f t="shared" si="119"/>
        <v>37720</v>
      </c>
      <c r="AY129" s="5">
        <f t="shared" si="119"/>
        <v>0</v>
      </c>
      <c r="AZ129" s="5">
        <f t="shared" si="119"/>
        <v>37720</v>
      </c>
      <c r="BA129" s="5">
        <f t="shared" si="119"/>
        <v>0</v>
      </c>
      <c r="BB129" s="12">
        <v>0</v>
      </c>
      <c r="BC129" s="12">
        <v>0</v>
      </c>
    </row>
    <row r="130" spans="1:55" ht="31.5" x14ac:dyDescent="0.25">
      <c r="A130" s="6" t="s">
        <v>32</v>
      </c>
      <c r="B130" s="9">
        <v>51</v>
      </c>
      <c r="C130" s="9">
        <v>0</v>
      </c>
      <c r="D130" s="10" t="s">
        <v>248</v>
      </c>
      <c r="E130" s="9">
        <v>851</v>
      </c>
      <c r="F130" s="10" t="s">
        <v>18</v>
      </c>
      <c r="G130" s="10" t="s">
        <v>82</v>
      </c>
      <c r="H130" s="10" t="s">
        <v>298</v>
      </c>
      <c r="I130" s="10" t="s">
        <v>33</v>
      </c>
      <c r="J130" s="5">
        <f>'6.ВС'!J99</f>
        <v>49760</v>
      </c>
      <c r="K130" s="5">
        <f>'6.ВС'!K99</f>
        <v>0</v>
      </c>
      <c r="L130" s="5">
        <f>'6.ВС'!L99</f>
        <v>49760</v>
      </c>
      <c r="M130" s="5">
        <f>'6.ВС'!M99</f>
        <v>0</v>
      </c>
      <c r="N130" s="5">
        <f>'6.ВС'!N99</f>
        <v>0</v>
      </c>
      <c r="O130" s="5">
        <f>'6.ВС'!O99</f>
        <v>0</v>
      </c>
      <c r="P130" s="5">
        <f>'6.ВС'!P99</f>
        <v>0</v>
      </c>
      <c r="Q130" s="5">
        <f>'6.ВС'!Q99</f>
        <v>0</v>
      </c>
      <c r="R130" s="5">
        <f>'6.ВС'!R99</f>
        <v>49760</v>
      </c>
      <c r="S130" s="5">
        <f>'6.ВС'!S99</f>
        <v>0</v>
      </c>
      <c r="T130" s="5">
        <f>'6.ВС'!T99</f>
        <v>49760</v>
      </c>
      <c r="U130" s="5">
        <f>'6.ВС'!U99</f>
        <v>0</v>
      </c>
      <c r="V130" s="5">
        <f>'6.ВС'!V99</f>
        <v>0</v>
      </c>
      <c r="W130" s="5">
        <f>'6.ВС'!W99</f>
        <v>0</v>
      </c>
      <c r="X130" s="5">
        <f>'6.ВС'!X99</f>
        <v>0</v>
      </c>
      <c r="Y130" s="5">
        <f>'6.ВС'!Y99</f>
        <v>0</v>
      </c>
      <c r="Z130" s="5">
        <f>'6.ВС'!Z99</f>
        <v>49760</v>
      </c>
      <c r="AA130" s="5">
        <f>'6.ВС'!AA99</f>
        <v>0</v>
      </c>
      <c r="AB130" s="5">
        <f>'6.ВС'!AB99</f>
        <v>49760</v>
      </c>
      <c r="AC130" s="5">
        <f>'6.ВС'!AC99</f>
        <v>0</v>
      </c>
      <c r="AD130" s="5">
        <f>'6.ВС'!AD99</f>
        <v>0</v>
      </c>
      <c r="AE130" s="5">
        <f>'6.ВС'!AE99</f>
        <v>0</v>
      </c>
      <c r="AF130" s="5">
        <f>'6.ВС'!AF99</f>
        <v>0</v>
      </c>
      <c r="AG130" s="5">
        <f>'6.ВС'!AG99</f>
        <v>0</v>
      </c>
      <c r="AH130" s="5">
        <f>'6.ВС'!AH99</f>
        <v>49760</v>
      </c>
      <c r="AI130" s="5">
        <f>'6.ВС'!AI99</f>
        <v>0</v>
      </c>
      <c r="AJ130" s="5">
        <f>'6.ВС'!AJ99</f>
        <v>49760</v>
      </c>
      <c r="AK130" s="5">
        <f>'6.ВС'!AK99</f>
        <v>0</v>
      </c>
      <c r="AL130" s="5">
        <f>'6.ВС'!AL99</f>
        <v>0</v>
      </c>
      <c r="AM130" s="5">
        <f>'6.ВС'!AM99</f>
        <v>0</v>
      </c>
      <c r="AN130" s="5">
        <f>'6.ВС'!AN99</f>
        <v>0</v>
      </c>
      <c r="AO130" s="5">
        <f>'6.ВС'!AO99</f>
        <v>0</v>
      </c>
      <c r="AP130" s="5">
        <f>'6.ВС'!AP99</f>
        <v>49760</v>
      </c>
      <c r="AQ130" s="5">
        <f>'6.ВС'!AQ99</f>
        <v>0</v>
      </c>
      <c r="AR130" s="5">
        <f>'6.ВС'!AR99</f>
        <v>49760</v>
      </c>
      <c r="AS130" s="5">
        <f>'6.ВС'!AS99</f>
        <v>0</v>
      </c>
      <c r="AT130" s="5">
        <f>'6.ВС'!AT99</f>
        <v>-12040</v>
      </c>
      <c r="AU130" s="5">
        <f>'6.ВС'!AU99</f>
        <v>0</v>
      </c>
      <c r="AV130" s="5">
        <f>'6.ВС'!AV99</f>
        <v>-12040</v>
      </c>
      <c r="AW130" s="5">
        <f>'6.ВС'!AW99</f>
        <v>0</v>
      </c>
      <c r="AX130" s="5">
        <f>'6.ВС'!AX99</f>
        <v>37720</v>
      </c>
      <c r="AY130" s="5">
        <f>'6.ВС'!AY99</f>
        <v>0</v>
      </c>
      <c r="AZ130" s="5">
        <f>'6.ВС'!AZ99</f>
        <v>37720</v>
      </c>
      <c r="BA130" s="5">
        <f>'6.ВС'!BA99</f>
        <v>0</v>
      </c>
      <c r="BB130" s="12">
        <v>0</v>
      </c>
      <c r="BC130" s="12">
        <v>0</v>
      </c>
    </row>
    <row r="131" spans="1:55" ht="33" customHeight="1" x14ac:dyDescent="0.25">
      <c r="A131" s="6" t="str">
        <f>'6.ВС'!A100</f>
        <v xml:space="preserve">Приобретение автомобильного транспорта общего пользования </v>
      </c>
      <c r="B131" s="9">
        <v>51</v>
      </c>
      <c r="C131" s="9">
        <v>0</v>
      </c>
      <c r="D131" s="10" t="s">
        <v>248</v>
      </c>
      <c r="E131" s="9">
        <v>851</v>
      </c>
      <c r="F131" s="10"/>
      <c r="G131" s="10"/>
      <c r="H131" s="10" t="s">
        <v>430</v>
      </c>
      <c r="I131" s="10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>
        <f t="shared" si="119"/>
        <v>0</v>
      </c>
      <c r="AI131" s="5">
        <f t="shared" si="119"/>
        <v>0</v>
      </c>
      <c r="AJ131" s="5">
        <f t="shared" si="119"/>
        <v>0</v>
      </c>
      <c r="AK131" s="5">
        <f t="shared" si="119"/>
        <v>0</v>
      </c>
      <c r="AL131" s="5">
        <f t="shared" si="119"/>
        <v>450000</v>
      </c>
      <c r="AM131" s="5">
        <f t="shared" si="119"/>
        <v>0</v>
      </c>
      <c r="AN131" s="5">
        <f t="shared" si="119"/>
        <v>450000</v>
      </c>
      <c r="AO131" s="5">
        <f t="shared" si="119"/>
        <v>0</v>
      </c>
      <c r="AP131" s="5">
        <f t="shared" si="119"/>
        <v>450000</v>
      </c>
      <c r="AQ131" s="5">
        <f t="shared" si="119"/>
        <v>0</v>
      </c>
      <c r="AR131" s="5">
        <f t="shared" si="119"/>
        <v>450000</v>
      </c>
      <c r="AS131" s="5">
        <f t="shared" si="119"/>
        <v>0</v>
      </c>
      <c r="AT131" s="5">
        <f t="shared" si="119"/>
        <v>-450000</v>
      </c>
      <c r="AU131" s="5">
        <f t="shared" si="119"/>
        <v>0</v>
      </c>
      <c r="AV131" s="5">
        <f t="shared" si="119"/>
        <v>-450000</v>
      </c>
      <c r="AW131" s="5">
        <f t="shared" si="119"/>
        <v>0</v>
      </c>
      <c r="AX131" s="5">
        <f t="shared" si="119"/>
        <v>0</v>
      </c>
      <c r="AY131" s="5">
        <f t="shared" si="119"/>
        <v>0</v>
      </c>
      <c r="AZ131" s="5">
        <f t="shared" si="119"/>
        <v>0</v>
      </c>
      <c r="BA131" s="5">
        <f t="shared" si="119"/>
        <v>0</v>
      </c>
      <c r="BB131" s="12">
        <v>0</v>
      </c>
      <c r="BC131" s="12">
        <v>0</v>
      </c>
    </row>
    <row r="132" spans="1:55" ht="51" customHeight="1" x14ac:dyDescent="0.25">
      <c r="A132" s="6" t="str">
        <f>'6.ВС'!A101</f>
        <v>Закупка товаров, работ и услуг для обеспечения государственных (муниципальных) нужд</v>
      </c>
      <c r="B132" s="9">
        <v>51</v>
      </c>
      <c r="C132" s="9">
        <v>0</v>
      </c>
      <c r="D132" s="10" t="s">
        <v>248</v>
      </c>
      <c r="E132" s="9">
        <v>851</v>
      </c>
      <c r="F132" s="10"/>
      <c r="G132" s="10"/>
      <c r="H132" s="10" t="s">
        <v>430</v>
      </c>
      <c r="I132" s="10" t="s">
        <v>28</v>
      </c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>
        <f t="shared" si="119"/>
        <v>0</v>
      </c>
      <c r="AI132" s="5">
        <f t="shared" si="119"/>
        <v>0</v>
      </c>
      <c r="AJ132" s="5">
        <f t="shared" si="119"/>
        <v>0</v>
      </c>
      <c r="AK132" s="5">
        <f t="shared" si="119"/>
        <v>0</v>
      </c>
      <c r="AL132" s="5">
        <f t="shared" si="119"/>
        <v>450000</v>
      </c>
      <c r="AM132" s="5">
        <f t="shared" si="119"/>
        <v>0</v>
      </c>
      <c r="AN132" s="5">
        <f t="shared" si="119"/>
        <v>450000</v>
      </c>
      <c r="AO132" s="5">
        <f t="shared" si="119"/>
        <v>0</v>
      </c>
      <c r="AP132" s="5">
        <f t="shared" si="119"/>
        <v>450000</v>
      </c>
      <c r="AQ132" s="5">
        <f t="shared" si="119"/>
        <v>0</v>
      </c>
      <c r="AR132" s="5">
        <f t="shared" si="119"/>
        <v>450000</v>
      </c>
      <c r="AS132" s="5">
        <f t="shared" si="119"/>
        <v>0</v>
      </c>
      <c r="AT132" s="5">
        <f t="shared" si="119"/>
        <v>-450000</v>
      </c>
      <c r="AU132" s="5">
        <f t="shared" si="119"/>
        <v>0</v>
      </c>
      <c r="AV132" s="5">
        <f t="shared" si="119"/>
        <v>-450000</v>
      </c>
      <c r="AW132" s="5">
        <f t="shared" si="119"/>
        <v>0</v>
      </c>
      <c r="AX132" s="5">
        <f t="shared" si="119"/>
        <v>0</v>
      </c>
      <c r="AY132" s="5">
        <f t="shared" si="119"/>
        <v>0</v>
      </c>
      <c r="AZ132" s="5">
        <f t="shared" ref="AZ132:BA132" si="120">AZ133</f>
        <v>0</v>
      </c>
      <c r="BA132" s="5">
        <f t="shared" si="120"/>
        <v>0</v>
      </c>
      <c r="BB132" s="12">
        <v>0</v>
      </c>
      <c r="BC132" s="12">
        <v>0</v>
      </c>
    </row>
    <row r="133" spans="1:55" ht="63" x14ac:dyDescent="0.25">
      <c r="A133" s="6" t="str">
        <f>'6.ВС'!A102</f>
        <v>Иные закупки товаров, работ и услуг для обеспечения государственных (муниципальных) нужд</v>
      </c>
      <c r="B133" s="9">
        <v>51</v>
      </c>
      <c r="C133" s="9">
        <v>0</v>
      </c>
      <c r="D133" s="10" t="s">
        <v>248</v>
      </c>
      <c r="E133" s="9">
        <v>851</v>
      </c>
      <c r="F133" s="10"/>
      <c r="G133" s="10"/>
      <c r="H133" s="10" t="s">
        <v>430</v>
      </c>
      <c r="I133" s="10" t="s">
        <v>29</v>
      </c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>
        <f>'6.ВС'!AL102</f>
        <v>450000</v>
      </c>
      <c r="AM133" s="5">
        <f>'6.ВС'!AM102</f>
        <v>0</v>
      </c>
      <c r="AN133" s="5">
        <f>'6.ВС'!AN102</f>
        <v>450000</v>
      </c>
      <c r="AO133" s="5">
        <f>'6.ВС'!AO102</f>
        <v>0</v>
      </c>
      <c r="AP133" s="5">
        <f>'6.ВС'!AP102</f>
        <v>450000</v>
      </c>
      <c r="AQ133" s="5">
        <f>'6.ВС'!AQ102</f>
        <v>0</v>
      </c>
      <c r="AR133" s="5">
        <f>'6.ВС'!AR102</f>
        <v>450000</v>
      </c>
      <c r="AS133" s="5">
        <f>'6.ВС'!AS102</f>
        <v>0</v>
      </c>
      <c r="AT133" s="5">
        <f>'6.ВС'!AT102</f>
        <v>-450000</v>
      </c>
      <c r="AU133" s="5">
        <f>'6.ВС'!AU102</f>
        <v>0</v>
      </c>
      <c r="AV133" s="5">
        <f>'6.ВС'!AV102</f>
        <v>-450000</v>
      </c>
      <c r="AW133" s="5">
        <f>'6.ВС'!AW102</f>
        <v>0</v>
      </c>
      <c r="AX133" s="5">
        <f>'6.ВС'!AX102</f>
        <v>0</v>
      </c>
      <c r="AY133" s="5">
        <f>'6.ВС'!AY102</f>
        <v>0</v>
      </c>
      <c r="AZ133" s="5">
        <f>'6.ВС'!AZ102</f>
        <v>0</v>
      </c>
      <c r="BA133" s="5">
        <f>'6.ВС'!BA102</f>
        <v>0</v>
      </c>
      <c r="BB133" s="12">
        <v>0</v>
      </c>
      <c r="BC133" s="12">
        <v>0</v>
      </c>
    </row>
    <row r="134" spans="1:55" ht="94.5" hidden="1" x14ac:dyDescent="0.25">
      <c r="A134" s="4" t="s">
        <v>250</v>
      </c>
      <c r="B134" s="9">
        <v>51</v>
      </c>
      <c r="C134" s="9">
        <v>0</v>
      </c>
      <c r="D134" s="10" t="s">
        <v>251</v>
      </c>
      <c r="E134" s="9"/>
      <c r="F134" s="10"/>
      <c r="G134" s="10"/>
      <c r="H134" s="10"/>
      <c r="I134" s="10"/>
      <c r="J134" s="5">
        <f t="shared" ref="J134:BA135" si="121">J135</f>
        <v>5899500</v>
      </c>
      <c r="K134" s="5">
        <f t="shared" si="121"/>
        <v>0</v>
      </c>
      <c r="L134" s="5">
        <f t="shared" si="121"/>
        <v>5899500</v>
      </c>
      <c r="M134" s="5">
        <f t="shared" si="121"/>
        <v>0</v>
      </c>
      <c r="N134" s="5">
        <f t="shared" si="121"/>
        <v>1274209.05</v>
      </c>
      <c r="O134" s="5">
        <f t="shared" si="121"/>
        <v>0</v>
      </c>
      <c r="P134" s="5">
        <f t="shared" si="121"/>
        <v>1274209.05</v>
      </c>
      <c r="Q134" s="5">
        <f t="shared" si="121"/>
        <v>0</v>
      </c>
      <c r="R134" s="5">
        <f t="shared" si="121"/>
        <v>7173709.0499999998</v>
      </c>
      <c r="S134" s="5">
        <f t="shared" si="121"/>
        <v>0</v>
      </c>
      <c r="T134" s="5">
        <f t="shared" si="121"/>
        <v>7173709.0499999998</v>
      </c>
      <c r="U134" s="5">
        <f t="shared" si="121"/>
        <v>0</v>
      </c>
      <c r="V134" s="5">
        <f t="shared" si="121"/>
        <v>0</v>
      </c>
      <c r="W134" s="5">
        <f t="shared" si="121"/>
        <v>0</v>
      </c>
      <c r="X134" s="5">
        <f t="shared" si="121"/>
        <v>0</v>
      </c>
      <c r="Y134" s="5">
        <f t="shared" si="121"/>
        <v>0</v>
      </c>
      <c r="Z134" s="5">
        <f t="shared" si="121"/>
        <v>7173709.0499999998</v>
      </c>
      <c r="AA134" s="5">
        <f t="shared" si="121"/>
        <v>0</v>
      </c>
      <c r="AB134" s="5">
        <f t="shared" si="121"/>
        <v>7173709.0499999998</v>
      </c>
      <c r="AC134" s="5">
        <f t="shared" si="121"/>
        <v>0</v>
      </c>
      <c r="AD134" s="5">
        <f t="shared" si="121"/>
        <v>0</v>
      </c>
      <c r="AE134" s="5">
        <f t="shared" si="121"/>
        <v>0</v>
      </c>
      <c r="AF134" s="5">
        <f t="shared" si="121"/>
        <v>0</v>
      </c>
      <c r="AG134" s="5">
        <f t="shared" si="121"/>
        <v>0</v>
      </c>
      <c r="AH134" s="5">
        <f t="shared" si="121"/>
        <v>7173709.0499999998</v>
      </c>
      <c r="AI134" s="5">
        <f t="shared" si="121"/>
        <v>0</v>
      </c>
      <c r="AJ134" s="5">
        <f t="shared" si="121"/>
        <v>7173709.0499999998</v>
      </c>
      <c r="AK134" s="5">
        <f t="shared" si="121"/>
        <v>0</v>
      </c>
      <c r="AL134" s="5">
        <f t="shared" si="121"/>
        <v>0</v>
      </c>
      <c r="AM134" s="5">
        <f t="shared" si="121"/>
        <v>0</v>
      </c>
      <c r="AN134" s="5">
        <f t="shared" si="121"/>
        <v>0</v>
      </c>
      <c r="AO134" s="5">
        <f t="shared" si="121"/>
        <v>0</v>
      </c>
      <c r="AP134" s="5">
        <f t="shared" si="121"/>
        <v>7173709.0499999998</v>
      </c>
      <c r="AQ134" s="5">
        <f t="shared" si="121"/>
        <v>0</v>
      </c>
      <c r="AR134" s="5">
        <f t="shared" si="121"/>
        <v>7173709.0499999998</v>
      </c>
      <c r="AS134" s="5">
        <f t="shared" si="121"/>
        <v>0</v>
      </c>
      <c r="AT134" s="5">
        <f t="shared" si="121"/>
        <v>0</v>
      </c>
      <c r="AU134" s="5">
        <f t="shared" si="121"/>
        <v>0</v>
      </c>
      <c r="AV134" s="5">
        <f t="shared" si="121"/>
        <v>0</v>
      </c>
      <c r="AW134" s="5">
        <f t="shared" si="121"/>
        <v>0</v>
      </c>
      <c r="AX134" s="5">
        <f t="shared" si="121"/>
        <v>7173709.0499999998</v>
      </c>
      <c r="AY134" s="5">
        <f t="shared" si="121"/>
        <v>0</v>
      </c>
      <c r="AZ134" s="5">
        <f t="shared" si="121"/>
        <v>7173709.0499999998</v>
      </c>
      <c r="BA134" s="5">
        <f t="shared" si="121"/>
        <v>0</v>
      </c>
      <c r="BB134" s="12">
        <v>0</v>
      </c>
      <c r="BC134" s="12">
        <v>0</v>
      </c>
    </row>
    <row r="135" spans="1:55" ht="31.5" hidden="1" x14ac:dyDescent="0.25">
      <c r="A135" s="4" t="s">
        <v>11</v>
      </c>
      <c r="B135" s="9">
        <v>51</v>
      </c>
      <c r="C135" s="9">
        <v>0</v>
      </c>
      <c r="D135" s="10" t="s">
        <v>251</v>
      </c>
      <c r="E135" s="9">
        <v>851</v>
      </c>
      <c r="F135" s="10"/>
      <c r="G135" s="10"/>
      <c r="H135" s="10"/>
      <c r="I135" s="10"/>
      <c r="J135" s="5">
        <f t="shared" si="121"/>
        <v>5899500</v>
      </c>
      <c r="K135" s="5">
        <f t="shared" si="121"/>
        <v>0</v>
      </c>
      <c r="L135" s="5">
        <f t="shared" si="121"/>
        <v>5899500</v>
      </c>
      <c r="M135" s="5">
        <f t="shared" si="121"/>
        <v>0</v>
      </c>
      <c r="N135" s="5">
        <f t="shared" si="121"/>
        <v>1274209.05</v>
      </c>
      <c r="O135" s="5">
        <f t="shared" si="121"/>
        <v>0</v>
      </c>
      <c r="P135" s="5">
        <f t="shared" si="121"/>
        <v>1274209.05</v>
      </c>
      <c r="Q135" s="5">
        <f t="shared" si="121"/>
        <v>0</v>
      </c>
      <c r="R135" s="5">
        <f t="shared" si="121"/>
        <v>7173709.0499999998</v>
      </c>
      <c r="S135" s="5">
        <f t="shared" si="121"/>
        <v>0</v>
      </c>
      <c r="T135" s="5">
        <f t="shared" si="121"/>
        <v>7173709.0499999998</v>
      </c>
      <c r="U135" s="5">
        <f t="shared" si="121"/>
        <v>0</v>
      </c>
      <c r="V135" s="5">
        <f t="shared" si="121"/>
        <v>0</v>
      </c>
      <c r="W135" s="5">
        <f t="shared" si="121"/>
        <v>0</v>
      </c>
      <c r="X135" s="5">
        <f t="shared" si="121"/>
        <v>0</v>
      </c>
      <c r="Y135" s="5">
        <f t="shared" si="121"/>
        <v>0</v>
      </c>
      <c r="Z135" s="5">
        <f t="shared" si="121"/>
        <v>7173709.0499999998</v>
      </c>
      <c r="AA135" s="5">
        <f t="shared" si="121"/>
        <v>0</v>
      </c>
      <c r="AB135" s="5">
        <f t="shared" si="121"/>
        <v>7173709.0499999998</v>
      </c>
      <c r="AC135" s="5">
        <f t="shared" si="121"/>
        <v>0</v>
      </c>
      <c r="AD135" s="5">
        <f t="shared" si="121"/>
        <v>0</v>
      </c>
      <c r="AE135" s="5">
        <f t="shared" si="121"/>
        <v>0</v>
      </c>
      <c r="AF135" s="5">
        <f t="shared" si="121"/>
        <v>0</v>
      </c>
      <c r="AG135" s="5">
        <f t="shared" si="121"/>
        <v>0</v>
      </c>
      <c r="AH135" s="5">
        <f t="shared" si="121"/>
        <v>7173709.0499999998</v>
      </c>
      <c r="AI135" s="5">
        <f t="shared" si="121"/>
        <v>0</v>
      </c>
      <c r="AJ135" s="5">
        <f t="shared" si="121"/>
        <v>7173709.0499999998</v>
      </c>
      <c r="AK135" s="5">
        <f t="shared" si="121"/>
        <v>0</v>
      </c>
      <c r="AL135" s="5">
        <f t="shared" si="121"/>
        <v>0</v>
      </c>
      <c r="AM135" s="5">
        <f t="shared" si="121"/>
        <v>0</v>
      </c>
      <c r="AN135" s="5">
        <f t="shared" si="121"/>
        <v>0</v>
      </c>
      <c r="AO135" s="5">
        <f t="shared" si="121"/>
        <v>0</v>
      </c>
      <c r="AP135" s="5">
        <f t="shared" si="121"/>
        <v>7173709.0499999998</v>
      </c>
      <c r="AQ135" s="5">
        <f t="shared" si="121"/>
        <v>0</v>
      </c>
      <c r="AR135" s="5">
        <f t="shared" si="121"/>
        <v>7173709.0499999998</v>
      </c>
      <c r="AS135" s="5">
        <f t="shared" si="121"/>
        <v>0</v>
      </c>
      <c r="AT135" s="5">
        <f t="shared" si="121"/>
        <v>0</v>
      </c>
      <c r="AU135" s="5">
        <f t="shared" si="121"/>
        <v>0</v>
      </c>
      <c r="AV135" s="5">
        <f t="shared" si="121"/>
        <v>0</v>
      </c>
      <c r="AW135" s="5">
        <f t="shared" si="121"/>
        <v>0</v>
      </c>
      <c r="AX135" s="5">
        <f t="shared" si="121"/>
        <v>7173709.0499999998</v>
      </c>
      <c r="AY135" s="5">
        <f t="shared" si="121"/>
        <v>0</v>
      </c>
      <c r="AZ135" s="5">
        <f t="shared" si="121"/>
        <v>7173709.0499999998</v>
      </c>
      <c r="BA135" s="5">
        <f t="shared" si="121"/>
        <v>0</v>
      </c>
      <c r="BB135" s="12">
        <v>0</v>
      </c>
      <c r="BC135" s="12">
        <v>0</v>
      </c>
    </row>
    <row r="136" spans="1:55" ht="409.5" hidden="1" x14ac:dyDescent="0.25">
      <c r="A136" s="4" t="s">
        <v>300</v>
      </c>
      <c r="B136" s="9">
        <v>51</v>
      </c>
      <c r="C136" s="9">
        <v>0</v>
      </c>
      <c r="D136" s="10" t="s">
        <v>251</v>
      </c>
      <c r="E136" s="9">
        <v>851</v>
      </c>
      <c r="F136" s="10" t="s">
        <v>18</v>
      </c>
      <c r="G136" s="10" t="s">
        <v>82</v>
      </c>
      <c r="H136" s="10" t="s">
        <v>301</v>
      </c>
      <c r="I136" s="10"/>
      <c r="J136" s="5">
        <f t="shared" ref="J136:BA137" si="122">J137</f>
        <v>5899500</v>
      </c>
      <c r="K136" s="5">
        <f t="shared" si="122"/>
        <v>0</v>
      </c>
      <c r="L136" s="5">
        <f t="shared" si="122"/>
        <v>5899500</v>
      </c>
      <c r="M136" s="5">
        <f t="shared" si="122"/>
        <v>0</v>
      </c>
      <c r="N136" s="5">
        <f t="shared" si="122"/>
        <v>1274209.05</v>
      </c>
      <c r="O136" s="5">
        <f t="shared" si="122"/>
        <v>0</v>
      </c>
      <c r="P136" s="5">
        <f t="shared" si="122"/>
        <v>1274209.05</v>
      </c>
      <c r="Q136" s="5">
        <f t="shared" si="122"/>
        <v>0</v>
      </c>
      <c r="R136" s="5">
        <f t="shared" si="122"/>
        <v>7173709.0499999998</v>
      </c>
      <c r="S136" s="5">
        <f t="shared" si="122"/>
        <v>0</v>
      </c>
      <c r="T136" s="5">
        <f t="shared" si="122"/>
        <v>7173709.0499999998</v>
      </c>
      <c r="U136" s="5">
        <f t="shared" si="122"/>
        <v>0</v>
      </c>
      <c r="V136" s="5">
        <f t="shared" si="122"/>
        <v>0</v>
      </c>
      <c r="W136" s="5">
        <f t="shared" si="122"/>
        <v>0</v>
      </c>
      <c r="X136" s="5">
        <f t="shared" si="122"/>
        <v>0</v>
      </c>
      <c r="Y136" s="5">
        <f t="shared" si="122"/>
        <v>0</v>
      </c>
      <c r="Z136" s="5">
        <f t="shared" si="122"/>
        <v>7173709.0499999998</v>
      </c>
      <c r="AA136" s="5">
        <f t="shared" si="122"/>
        <v>0</v>
      </c>
      <c r="AB136" s="5">
        <f t="shared" si="122"/>
        <v>7173709.0499999998</v>
      </c>
      <c r="AC136" s="5">
        <f t="shared" si="122"/>
        <v>0</v>
      </c>
      <c r="AD136" s="5">
        <f t="shared" si="122"/>
        <v>0</v>
      </c>
      <c r="AE136" s="5">
        <f t="shared" si="122"/>
        <v>0</v>
      </c>
      <c r="AF136" s="5">
        <f t="shared" si="122"/>
        <v>0</v>
      </c>
      <c r="AG136" s="5">
        <f t="shared" si="122"/>
        <v>0</v>
      </c>
      <c r="AH136" s="5">
        <f t="shared" si="122"/>
        <v>7173709.0499999998</v>
      </c>
      <c r="AI136" s="5">
        <f t="shared" si="122"/>
        <v>0</v>
      </c>
      <c r="AJ136" s="5">
        <f t="shared" si="122"/>
        <v>7173709.0499999998</v>
      </c>
      <c r="AK136" s="5">
        <f t="shared" si="122"/>
        <v>0</v>
      </c>
      <c r="AL136" s="5">
        <f t="shared" si="122"/>
        <v>0</v>
      </c>
      <c r="AM136" s="5">
        <f t="shared" si="122"/>
        <v>0</v>
      </c>
      <c r="AN136" s="5">
        <f t="shared" si="122"/>
        <v>0</v>
      </c>
      <c r="AO136" s="5">
        <f t="shared" si="122"/>
        <v>0</v>
      </c>
      <c r="AP136" s="5">
        <f t="shared" si="122"/>
        <v>7173709.0499999998</v>
      </c>
      <c r="AQ136" s="5">
        <f t="shared" si="122"/>
        <v>0</v>
      </c>
      <c r="AR136" s="5">
        <f t="shared" si="122"/>
        <v>7173709.0499999998</v>
      </c>
      <c r="AS136" s="5">
        <f t="shared" si="122"/>
        <v>0</v>
      </c>
      <c r="AT136" s="5">
        <f t="shared" si="122"/>
        <v>0</v>
      </c>
      <c r="AU136" s="5">
        <f t="shared" si="122"/>
        <v>0</v>
      </c>
      <c r="AV136" s="5">
        <f t="shared" si="122"/>
        <v>0</v>
      </c>
      <c r="AW136" s="5">
        <f t="shared" si="122"/>
        <v>0</v>
      </c>
      <c r="AX136" s="5">
        <f t="shared" si="122"/>
        <v>7173709.0499999998</v>
      </c>
      <c r="AY136" s="5">
        <f t="shared" si="122"/>
        <v>0</v>
      </c>
      <c r="AZ136" s="5">
        <f t="shared" si="122"/>
        <v>7173709.0499999998</v>
      </c>
      <c r="BA136" s="5">
        <f t="shared" si="122"/>
        <v>0</v>
      </c>
      <c r="BB136" s="12">
        <v>0</v>
      </c>
      <c r="BC136" s="12">
        <v>0</v>
      </c>
    </row>
    <row r="137" spans="1:55" hidden="1" x14ac:dyDescent="0.25">
      <c r="A137" s="4" t="s">
        <v>47</v>
      </c>
      <c r="B137" s="9">
        <v>51</v>
      </c>
      <c r="C137" s="9">
        <v>0</v>
      </c>
      <c r="D137" s="10" t="s">
        <v>251</v>
      </c>
      <c r="E137" s="9">
        <v>851</v>
      </c>
      <c r="F137" s="10"/>
      <c r="G137" s="10"/>
      <c r="H137" s="10" t="s">
        <v>301</v>
      </c>
      <c r="I137" s="10" t="s">
        <v>48</v>
      </c>
      <c r="J137" s="5">
        <f t="shared" si="122"/>
        <v>5899500</v>
      </c>
      <c r="K137" s="5">
        <f t="shared" si="122"/>
        <v>0</v>
      </c>
      <c r="L137" s="5">
        <f t="shared" si="122"/>
        <v>5899500</v>
      </c>
      <c r="M137" s="5">
        <f t="shared" si="122"/>
        <v>0</v>
      </c>
      <c r="N137" s="5">
        <f t="shared" si="122"/>
        <v>1274209.05</v>
      </c>
      <c r="O137" s="5">
        <f t="shared" si="122"/>
        <v>0</v>
      </c>
      <c r="P137" s="5">
        <f t="shared" si="122"/>
        <v>1274209.05</v>
      </c>
      <c r="Q137" s="5">
        <f t="shared" si="122"/>
        <v>0</v>
      </c>
      <c r="R137" s="5">
        <f t="shared" si="122"/>
        <v>7173709.0499999998</v>
      </c>
      <c r="S137" s="5">
        <f t="shared" si="122"/>
        <v>0</v>
      </c>
      <c r="T137" s="5">
        <f t="shared" si="122"/>
        <v>7173709.0499999998</v>
      </c>
      <c r="U137" s="5">
        <f t="shared" si="122"/>
        <v>0</v>
      </c>
      <c r="V137" s="5">
        <f t="shared" si="122"/>
        <v>0</v>
      </c>
      <c r="W137" s="5">
        <f t="shared" si="122"/>
        <v>0</v>
      </c>
      <c r="X137" s="5">
        <f t="shared" si="122"/>
        <v>0</v>
      </c>
      <c r="Y137" s="5">
        <f t="shared" si="122"/>
        <v>0</v>
      </c>
      <c r="Z137" s="5">
        <f t="shared" si="122"/>
        <v>7173709.0499999998</v>
      </c>
      <c r="AA137" s="5">
        <f t="shared" si="122"/>
        <v>0</v>
      </c>
      <c r="AB137" s="5">
        <f t="shared" si="122"/>
        <v>7173709.0499999998</v>
      </c>
      <c r="AC137" s="5">
        <f t="shared" si="122"/>
        <v>0</v>
      </c>
      <c r="AD137" s="5">
        <f t="shared" si="122"/>
        <v>0</v>
      </c>
      <c r="AE137" s="5">
        <f t="shared" si="122"/>
        <v>0</v>
      </c>
      <c r="AF137" s="5">
        <f t="shared" si="122"/>
        <v>0</v>
      </c>
      <c r="AG137" s="5">
        <f t="shared" si="122"/>
        <v>0</v>
      </c>
      <c r="AH137" s="5">
        <f t="shared" si="122"/>
        <v>7173709.0499999998</v>
      </c>
      <c r="AI137" s="5">
        <f t="shared" si="122"/>
        <v>0</v>
      </c>
      <c r="AJ137" s="5">
        <f t="shared" si="122"/>
        <v>7173709.0499999998</v>
      </c>
      <c r="AK137" s="5">
        <f t="shared" si="122"/>
        <v>0</v>
      </c>
      <c r="AL137" s="5">
        <f t="shared" si="122"/>
        <v>0</v>
      </c>
      <c r="AM137" s="5">
        <f t="shared" si="122"/>
        <v>0</v>
      </c>
      <c r="AN137" s="5">
        <f t="shared" si="122"/>
        <v>0</v>
      </c>
      <c r="AO137" s="5">
        <f t="shared" si="122"/>
        <v>0</v>
      </c>
      <c r="AP137" s="5">
        <f t="shared" si="122"/>
        <v>7173709.0499999998</v>
      </c>
      <c r="AQ137" s="5">
        <f t="shared" si="122"/>
        <v>0</v>
      </c>
      <c r="AR137" s="5">
        <f t="shared" si="122"/>
        <v>7173709.0499999998</v>
      </c>
      <c r="AS137" s="5">
        <f t="shared" si="122"/>
        <v>0</v>
      </c>
      <c r="AT137" s="5">
        <f t="shared" si="122"/>
        <v>0</v>
      </c>
      <c r="AU137" s="5">
        <f t="shared" si="122"/>
        <v>0</v>
      </c>
      <c r="AV137" s="5">
        <f t="shared" si="122"/>
        <v>0</v>
      </c>
      <c r="AW137" s="5">
        <f t="shared" si="122"/>
        <v>0</v>
      </c>
      <c r="AX137" s="5">
        <f t="shared" si="122"/>
        <v>7173709.0499999998</v>
      </c>
      <c r="AY137" s="5">
        <f t="shared" si="122"/>
        <v>0</v>
      </c>
      <c r="AZ137" s="5">
        <f t="shared" si="122"/>
        <v>7173709.0499999998</v>
      </c>
      <c r="BA137" s="5">
        <f t="shared" si="122"/>
        <v>0</v>
      </c>
      <c r="BB137" s="12">
        <v>0</v>
      </c>
      <c r="BC137" s="12">
        <v>0</v>
      </c>
    </row>
    <row r="138" spans="1:55" ht="31.5" hidden="1" x14ac:dyDescent="0.25">
      <c r="A138" s="6" t="s">
        <v>86</v>
      </c>
      <c r="B138" s="9">
        <v>51</v>
      </c>
      <c r="C138" s="9">
        <v>0</v>
      </c>
      <c r="D138" s="10" t="s">
        <v>251</v>
      </c>
      <c r="E138" s="9">
        <v>851</v>
      </c>
      <c r="F138" s="10"/>
      <c r="G138" s="10"/>
      <c r="H138" s="10" t="s">
        <v>301</v>
      </c>
      <c r="I138" s="10" t="s">
        <v>87</v>
      </c>
      <c r="J138" s="5">
        <f>'6.ВС'!J106</f>
        <v>5899500</v>
      </c>
      <c r="K138" s="5">
        <f>'6.ВС'!K106</f>
        <v>0</v>
      </c>
      <c r="L138" s="5">
        <f>'6.ВС'!L106</f>
        <v>5899500</v>
      </c>
      <c r="M138" s="5">
        <f>'6.ВС'!M106</f>
        <v>0</v>
      </c>
      <c r="N138" s="5">
        <f>'6.ВС'!N106</f>
        <v>1274209.05</v>
      </c>
      <c r="O138" s="5">
        <f>'6.ВС'!O106</f>
        <v>0</v>
      </c>
      <c r="P138" s="5">
        <f>'6.ВС'!P106</f>
        <v>1274209.05</v>
      </c>
      <c r="Q138" s="5">
        <f>'6.ВС'!Q106</f>
        <v>0</v>
      </c>
      <c r="R138" s="5">
        <f>'6.ВС'!R106</f>
        <v>7173709.0499999998</v>
      </c>
      <c r="S138" s="5">
        <f>'6.ВС'!S106</f>
        <v>0</v>
      </c>
      <c r="T138" s="5">
        <f>'6.ВС'!T106</f>
        <v>7173709.0499999998</v>
      </c>
      <c r="U138" s="5">
        <f>'6.ВС'!U106</f>
        <v>0</v>
      </c>
      <c r="V138" s="5">
        <f>'6.ВС'!V106</f>
        <v>0</v>
      </c>
      <c r="W138" s="5">
        <f>'6.ВС'!W106</f>
        <v>0</v>
      </c>
      <c r="X138" s="5">
        <f>'6.ВС'!X106</f>
        <v>0</v>
      </c>
      <c r="Y138" s="5">
        <f>'6.ВС'!Y106</f>
        <v>0</v>
      </c>
      <c r="Z138" s="5">
        <f>'6.ВС'!Z106</f>
        <v>7173709.0499999998</v>
      </c>
      <c r="AA138" s="5">
        <f>'6.ВС'!AA106</f>
        <v>0</v>
      </c>
      <c r="AB138" s="5">
        <f>'6.ВС'!AB106</f>
        <v>7173709.0499999998</v>
      </c>
      <c r="AC138" s="5">
        <f>'6.ВС'!AC106</f>
        <v>0</v>
      </c>
      <c r="AD138" s="5">
        <f>'6.ВС'!AD106</f>
        <v>0</v>
      </c>
      <c r="AE138" s="5">
        <f>'6.ВС'!AE106</f>
        <v>0</v>
      </c>
      <c r="AF138" s="5">
        <f>'6.ВС'!AF106</f>
        <v>0</v>
      </c>
      <c r="AG138" s="5">
        <f>'6.ВС'!AG106</f>
        <v>0</v>
      </c>
      <c r="AH138" s="5">
        <f>'6.ВС'!AH106</f>
        <v>7173709.0499999998</v>
      </c>
      <c r="AI138" s="5">
        <f>'6.ВС'!AI106</f>
        <v>0</v>
      </c>
      <c r="AJ138" s="5">
        <f>'6.ВС'!AJ106</f>
        <v>7173709.0499999998</v>
      </c>
      <c r="AK138" s="5">
        <f>'6.ВС'!AK106</f>
        <v>0</v>
      </c>
      <c r="AL138" s="5">
        <f>'6.ВС'!AL106</f>
        <v>0</v>
      </c>
      <c r="AM138" s="5">
        <f>'6.ВС'!AM106</f>
        <v>0</v>
      </c>
      <c r="AN138" s="5">
        <f>'6.ВС'!AN106</f>
        <v>0</v>
      </c>
      <c r="AO138" s="5">
        <f>'6.ВС'!AO106</f>
        <v>0</v>
      </c>
      <c r="AP138" s="5">
        <f>'6.ВС'!AP106</f>
        <v>7173709.0499999998</v>
      </c>
      <c r="AQ138" s="5">
        <f>'6.ВС'!AQ106</f>
        <v>0</v>
      </c>
      <c r="AR138" s="5">
        <f>'6.ВС'!AR106</f>
        <v>7173709.0499999998</v>
      </c>
      <c r="AS138" s="5">
        <f>'6.ВС'!AS106</f>
        <v>0</v>
      </c>
      <c r="AT138" s="5">
        <f>'6.ВС'!AT106</f>
        <v>0</v>
      </c>
      <c r="AU138" s="5">
        <f>'6.ВС'!AU106</f>
        <v>0</v>
      </c>
      <c r="AV138" s="5">
        <f>'6.ВС'!AV106</f>
        <v>0</v>
      </c>
      <c r="AW138" s="5">
        <f>'6.ВС'!AW106</f>
        <v>0</v>
      </c>
      <c r="AX138" s="5">
        <f>'6.ВС'!AX106</f>
        <v>7173709.0499999998</v>
      </c>
      <c r="AY138" s="5">
        <f>'6.ВС'!AY106</f>
        <v>0</v>
      </c>
      <c r="AZ138" s="5">
        <f>'6.ВС'!AZ106</f>
        <v>7173709.0499999998</v>
      </c>
      <c r="BA138" s="5">
        <f>'6.ВС'!BA106</f>
        <v>0</v>
      </c>
      <c r="BB138" s="12">
        <v>0</v>
      </c>
      <c r="BC138" s="12">
        <v>0</v>
      </c>
    </row>
    <row r="139" spans="1:55" ht="63" customHeight="1" x14ac:dyDescent="0.25">
      <c r="A139" s="4" t="s">
        <v>344</v>
      </c>
      <c r="B139" s="33">
        <v>51</v>
      </c>
      <c r="C139" s="33">
        <v>1</v>
      </c>
      <c r="D139" s="11"/>
      <c r="E139" s="9"/>
      <c r="F139" s="11"/>
      <c r="G139" s="11"/>
      <c r="H139" s="11"/>
      <c r="I139" s="11"/>
      <c r="J139" s="12">
        <f t="shared" ref="J139" si="123">J141</f>
        <v>300000</v>
      </c>
      <c r="K139" s="12">
        <f t="shared" ref="K139:M139" si="124">K141</f>
        <v>0</v>
      </c>
      <c r="L139" s="12">
        <f t="shared" si="124"/>
        <v>300000</v>
      </c>
      <c r="M139" s="12">
        <f t="shared" si="124"/>
        <v>0</v>
      </c>
      <c r="N139" s="12">
        <f t="shared" ref="N139:U139" si="125">N141</f>
        <v>0</v>
      </c>
      <c r="O139" s="12">
        <f t="shared" si="125"/>
        <v>0</v>
      </c>
      <c r="P139" s="12">
        <f t="shared" si="125"/>
        <v>0</v>
      </c>
      <c r="Q139" s="12">
        <f t="shared" si="125"/>
        <v>0</v>
      </c>
      <c r="R139" s="12">
        <f t="shared" si="125"/>
        <v>300000</v>
      </c>
      <c r="S139" s="12">
        <f t="shared" si="125"/>
        <v>0</v>
      </c>
      <c r="T139" s="12">
        <f t="shared" si="125"/>
        <v>300000</v>
      </c>
      <c r="U139" s="12">
        <f t="shared" si="125"/>
        <v>0</v>
      </c>
      <c r="V139" s="12">
        <f t="shared" ref="V139:AC139" si="126">V141</f>
        <v>0</v>
      </c>
      <c r="W139" s="12">
        <f t="shared" si="126"/>
        <v>0</v>
      </c>
      <c r="X139" s="12">
        <f t="shared" si="126"/>
        <v>0</v>
      </c>
      <c r="Y139" s="12">
        <f t="shared" si="126"/>
        <v>0</v>
      </c>
      <c r="Z139" s="12">
        <f t="shared" si="126"/>
        <v>300000</v>
      </c>
      <c r="AA139" s="12">
        <f t="shared" si="126"/>
        <v>0</v>
      </c>
      <c r="AB139" s="12">
        <f t="shared" si="126"/>
        <v>300000</v>
      </c>
      <c r="AC139" s="12">
        <f t="shared" si="126"/>
        <v>0</v>
      </c>
      <c r="AD139" s="12">
        <f t="shared" ref="AD139:AK139" si="127">AD141</f>
        <v>0</v>
      </c>
      <c r="AE139" s="12">
        <f t="shared" si="127"/>
        <v>0</v>
      </c>
      <c r="AF139" s="12">
        <f t="shared" si="127"/>
        <v>0</v>
      </c>
      <c r="AG139" s="12">
        <f t="shared" si="127"/>
        <v>0</v>
      </c>
      <c r="AH139" s="12">
        <f t="shared" si="127"/>
        <v>300000</v>
      </c>
      <c r="AI139" s="12">
        <f t="shared" si="127"/>
        <v>0</v>
      </c>
      <c r="AJ139" s="12">
        <f t="shared" si="127"/>
        <v>300000</v>
      </c>
      <c r="AK139" s="12">
        <f t="shared" si="127"/>
        <v>0</v>
      </c>
      <c r="AL139" s="12">
        <f t="shared" ref="AL139:AS139" si="128">AL141</f>
        <v>0</v>
      </c>
      <c r="AM139" s="12">
        <f t="shared" si="128"/>
        <v>0</v>
      </c>
      <c r="AN139" s="12">
        <f t="shared" si="128"/>
        <v>0</v>
      </c>
      <c r="AO139" s="12">
        <f t="shared" si="128"/>
        <v>0</v>
      </c>
      <c r="AP139" s="12">
        <f t="shared" si="128"/>
        <v>300000</v>
      </c>
      <c r="AQ139" s="12">
        <f t="shared" si="128"/>
        <v>0</v>
      </c>
      <c r="AR139" s="12">
        <f t="shared" si="128"/>
        <v>300000</v>
      </c>
      <c r="AS139" s="12">
        <f t="shared" si="128"/>
        <v>0</v>
      </c>
      <c r="AT139" s="12">
        <f t="shared" ref="AT139:BA139" si="129">AT141</f>
        <v>-300000</v>
      </c>
      <c r="AU139" s="12">
        <f t="shared" si="129"/>
        <v>0</v>
      </c>
      <c r="AV139" s="12">
        <f t="shared" si="129"/>
        <v>-300000</v>
      </c>
      <c r="AW139" s="12">
        <f t="shared" si="129"/>
        <v>0</v>
      </c>
      <c r="AX139" s="12">
        <f t="shared" si="129"/>
        <v>0</v>
      </c>
      <c r="AY139" s="12">
        <f t="shared" si="129"/>
        <v>0</v>
      </c>
      <c r="AZ139" s="12">
        <f t="shared" si="129"/>
        <v>0</v>
      </c>
      <c r="BA139" s="12">
        <f t="shared" si="129"/>
        <v>0</v>
      </c>
      <c r="BB139" s="12">
        <v>0</v>
      </c>
      <c r="BC139" s="12">
        <v>0</v>
      </c>
    </row>
    <row r="140" spans="1:55" ht="47.25" x14ac:dyDescent="0.25">
      <c r="A140" s="4" t="s">
        <v>252</v>
      </c>
      <c r="B140" s="33">
        <v>51</v>
      </c>
      <c r="C140" s="33">
        <v>1</v>
      </c>
      <c r="D140" s="11" t="s">
        <v>151</v>
      </c>
      <c r="E140" s="9"/>
      <c r="F140" s="11"/>
      <c r="G140" s="11"/>
      <c r="H140" s="11"/>
      <c r="I140" s="11"/>
      <c r="J140" s="12">
        <f t="shared" ref="J140:BA142" si="130">J141</f>
        <v>300000</v>
      </c>
      <c r="K140" s="12">
        <f t="shared" si="130"/>
        <v>0</v>
      </c>
      <c r="L140" s="12">
        <f t="shared" si="130"/>
        <v>300000</v>
      </c>
      <c r="M140" s="12">
        <f t="shared" si="130"/>
        <v>0</v>
      </c>
      <c r="N140" s="12">
        <f t="shared" si="130"/>
        <v>0</v>
      </c>
      <c r="O140" s="12">
        <f t="shared" si="130"/>
        <v>0</v>
      </c>
      <c r="P140" s="12">
        <f t="shared" si="130"/>
        <v>0</v>
      </c>
      <c r="Q140" s="12">
        <f t="shared" si="130"/>
        <v>0</v>
      </c>
      <c r="R140" s="12">
        <f t="shared" si="130"/>
        <v>300000</v>
      </c>
      <c r="S140" s="12">
        <f t="shared" si="130"/>
        <v>0</v>
      </c>
      <c r="T140" s="12">
        <f t="shared" si="130"/>
        <v>300000</v>
      </c>
      <c r="U140" s="12">
        <f t="shared" si="130"/>
        <v>0</v>
      </c>
      <c r="V140" s="12">
        <f t="shared" si="130"/>
        <v>0</v>
      </c>
      <c r="W140" s="12">
        <f t="shared" si="130"/>
        <v>0</v>
      </c>
      <c r="X140" s="12">
        <f t="shared" si="130"/>
        <v>0</v>
      </c>
      <c r="Y140" s="12">
        <f t="shared" si="130"/>
        <v>0</v>
      </c>
      <c r="Z140" s="12">
        <f t="shared" si="130"/>
        <v>300000</v>
      </c>
      <c r="AA140" s="12">
        <f t="shared" si="130"/>
        <v>0</v>
      </c>
      <c r="AB140" s="12">
        <f t="shared" si="130"/>
        <v>300000</v>
      </c>
      <c r="AC140" s="12">
        <f t="shared" si="130"/>
        <v>0</v>
      </c>
      <c r="AD140" s="12">
        <f t="shared" si="130"/>
        <v>0</v>
      </c>
      <c r="AE140" s="12">
        <f t="shared" si="130"/>
        <v>0</v>
      </c>
      <c r="AF140" s="12">
        <f t="shared" si="130"/>
        <v>0</v>
      </c>
      <c r="AG140" s="12">
        <f t="shared" si="130"/>
        <v>0</v>
      </c>
      <c r="AH140" s="12">
        <f t="shared" si="130"/>
        <v>300000</v>
      </c>
      <c r="AI140" s="12">
        <f t="shared" si="130"/>
        <v>0</v>
      </c>
      <c r="AJ140" s="12">
        <f t="shared" si="130"/>
        <v>300000</v>
      </c>
      <c r="AK140" s="12">
        <f t="shared" si="130"/>
        <v>0</v>
      </c>
      <c r="AL140" s="12">
        <f t="shared" si="130"/>
        <v>0</v>
      </c>
      <c r="AM140" s="12">
        <f t="shared" si="130"/>
        <v>0</v>
      </c>
      <c r="AN140" s="12">
        <f t="shared" si="130"/>
        <v>0</v>
      </c>
      <c r="AO140" s="12">
        <f t="shared" si="130"/>
        <v>0</v>
      </c>
      <c r="AP140" s="12">
        <f t="shared" si="130"/>
        <v>300000</v>
      </c>
      <c r="AQ140" s="12">
        <f t="shared" si="130"/>
        <v>0</v>
      </c>
      <c r="AR140" s="12">
        <f t="shared" si="130"/>
        <v>300000</v>
      </c>
      <c r="AS140" s="12">
        <f t="shared" si="130"/>
        <v>0</v>
      </c>
      <c r="AT140" s="12">
        <f t="shared" si="130"/>
        <v>-300000</v>
      </c>
      <c r="AU140" s="12">
        <f t="shared" si="130"/>
        <v>0</v>
      </c>
      <c r="AV140" s="12">
        <f t="shared" si="130"/>
        <v>-300000</v>
      </c>
      <c r="AW140" s="12">
        <f t="shared" si="130"/>
        <v>0</v>
      </c>
      <c r="AX140" s="12">
        <f t="shared" si="130"/>
        <v>0</v>
      </c>
      <c r="AY140" s="12">
        <f t="shared" si="130"/>
        <v>0</v>
      </c>
      <c r="AZ140" s="12">
        <f t="shared" si="130"/>
        <v>0</v>
      </c>
      <c r="BA140" s="12">
        <f t="shared" si="130"/>
        <v>0</v>
      </c>
      <c r="BB140" s="12">
        <v>0</v>
      </c>
      <c r="BC140" s="12">
        <v>0</v>
      </c>
    </row>
    <row r="141" spans="1:55" ht="31.5" x14ac:dyDescent="0.25">
      <c r="A141" s="4" t="s">
        <v>11</v>
      </c>
      <c r="B141" s="33">
        <v>51</v>
      </c>
      <c r="C141" s="33">
        <v>1</v>
      </c>
      <c r="D141" s="11" t="s">
        <v>151</v>
      </c>
      <c r="E141" s="9">
        <v>851</v>
      </c>
      <c r="F141" s="11"/>
      <c r="G141" s="11"/>
      <c r="H141" s="11"/>
      <c r="I141" s="11"/>
      <c r="J141" s="12">
        <f t="shared" si="130"/>
        <v>300000</v>
      </c>
      <c r="K141" s="12">
        <f t="shared" si="130"/>
        <v>0</v>
      </c>
      <c r="L141" s="12">
        <f t="shared" si="130"/>
        <v>300000</v>
      </c>
      <c r="M141" s="12">
        <f t="shared" si="130"/>
        <v>0</v>
      </c>
      <c r="N141" s="12">
        <f t="shared" si="130"/>
        <v>0</v>
      </c>
      <c r="O141" s="12">
        <f t="shared" si="130"/>
        <v>0</v>
      </c>
      <c r="P141" s="12">
        <f t="shared" si="130"/>
        <v>0</v>
      </c>
      <c r="Q141" s="12">
        <f t="shared" si="130"/>
        <v>0</v>
      </c>
      <c r="R141" s="12">
        <f t="shared" si="130"/>
        <v>300000</v>
      </c>
      <c r="S141" s="12">
        <f t="shared" si="130"/>
        <v>0</v>
      </c>
      <c r="T141" s="12">
        <f t="shared" si="130"/>
        <v>300000</v>
      </c>
      <c r="U141" s="12">
        <f t="shared" si="130"/>
        <v>0</v>
      </c>
      <c r="V141" s="12">
        <f t="shared" si="130"/>
        <v>0</v>
      </c>
      <c r="W141" s="12">
        <f t="shared" si="130"/>
        <v>0</v>
      </c>
      <c r="X141" s="12">
        <f t="shared" si="130"/>
        <v>0</v>
      </c>
      <c r="Y141" s="12">
        <f t="shared" si="130"/>
        <v>0</v>
      </c>
      <c r="Z141" s="12">
        <f t="shared" si="130"/>
        <v>300000</v>
      </c>
      <c r="AA141" s="12">
        <f t="shared" si="130"/>
        <v>0</v>
      </c>
      <c r="AB141" s="12">
        <f t="shared" si="130"/>
        <v>300000</v>
      </c>
      <c r="AC141" s="12">
        <f t="shared" si="130"/>
        <v>0</v>
      </c>
      <c r="AD141" s="12">
        <f t="shared" si="130"/>
        <v>0</v>
      </c>
      <c r="AE141" s="12">
        <f t="shared" si="130"/>
        <v>0</v>
      </c>
      <c r="AF141" s="12">
        <f t="shared" si="130"/>
        <v>0</v>
      </c>
      <c r="AG141" s="12">
        <f t="shared" si="130"/>
        <v>0</v>
      </c>
      <c r="AH141" s="12">
        <f t="shared" si="130"/>
        <v>300000</v>
      </c>
      <c r="AI141" s="12">
        <f t="shared" si="130"/>
        <v>0</v>
      </c>
      <c r="AJ141" s="12">
        <f t="shared" si="130"/>
        <v>300000</v>
      </c>
      <c r="AK141" s="12">
        <f t="shared" si="130"/>
        <v>0</v>
      </c>
      <c r="AL141" s="12">
        <f t="shared" si="130"/>
        <v>0</v>
      </c>
      <c r="AM141" s="12">
        <f t="shared" si="130"/>
        <v>0</v>
      </c>
      <c r="AN141" s="12">
        <f t="shared" si="130"/>
        <v>0</v>
      </c>
      <c r="AO141" s="12">
        <f t="shared" si="130"/>
        <v>0</v>
      </c>
      <c r="AP141" s="12">
        <f t="shared" si="130"/>
        <v>300000</v>
      </c>
      <c r="AQ141" s="12">
        <f t="shared" si="130"/>
        <v>0</v>
      </c>
      <c r="AR141" s="12">
        <f t="shared" si="130"/>
        <v>300000</v>
      </c>
      <c r="AS141" s="12">
        <f t="shared" si="130"/>
        <v>0</v>
      </c>
      <c r="AT141" s="12">
        <f t="shared" si="130"/>
        <v>-300000</v>
      </c>
      <c r="AU141" s="12">
        <f t="shared" si="130"/>
        <v>0</v>
      </c>
      <c r="AV141" s="12">
        <f t="shared" si="130"/>
        <v>-300000</v>
      </c>
      <c r="AW141" s="12">
        <f t="shared" si="130"/>
        <v>0</v>
      </c>
      <c r="AX141" s="12">
        <f t="shared" si="130"/>
        <v>0</v>
      </c>
      <c r="AY141" s="12">
        <f t="shared" si="130"/>
        <v>0</v>
      </c>
      <c r="AZ141" s="12">
        <f t="shared" si="130"/>
        <v>0</v>
      </c>
      <c r="BA141" s="12">
        <f t="shared" si="130"/>
        <v>0</v>
      </c>
      <c r="BB141" s="12">
        <v>0</v>
      </c>
      <c r="BC141" s="12">
        <v>0</v>
      </c>
    </row>
    <row r="142" spans="1:55" ht="31.5" x14ac:dyDescent="0.25">
      <c r="A142" s="4" t="s">
        <v>77</v>
      </c>
      <c r="B142" s="9">
        <v>51</v>
      </c>
      <c r="C142" s="9">
        <v>1</v>
      </c>
      <c r="D142" s="11" t="s">
        <v>151</v>
      </c>
      <c r="E142" s="9">
        <v>851</v>
      </c>
      <c r="F142" s="11" t="s">
        <v>18</v>
      </c>
      <c r="G142" s="11" t="s">
        <v>40</v>
      </c>
      <c r="H142" s="11" t="s">
        <v>295</v>
      </c>
      <c r="I142" s="11"/>
      <c r="J142" s="12">
        <f t="shared" si="130"/>
        <v>300000</v>
      </c>
      <c r="K142" s="12">
        <f t="shared" si="130"/>
        <v>0</v>
      </c>
      <c r="L142" s="12">
        <f t="shared" si="130"/>
        <v>300000</v>
      </c>
      <c r="M142" s="12">
        <f t="shared" si="130"/>
        <v>0</v>
      </c>
      <c r="N142" s="12">
        <f t="shared" si="130"/>
        <v>0</v>
      </c>
      <c r="O142" s="12">
        <f t="shared" si="130"/>
        <v>0</v>
      </c>
      <c r="P142" s="12">
        <f t="shared" si="130"/>
        <v>0</v>
      </c>
      <c r="Q142" s="12">
        <f t="shared" si="130"/>
        <v>0</v>
      </c>
      <c r="R142" s="12">
        <f t="shared" si="130"/>
        <v>300000</v>
      </c>
      <c r="S142" s="12">
        <f t="shared" si="130"/>
        <v>0</v>
      </c>
      <c r="T142" s="12">
        <f t="shared" si="130"/>
        <v>300000</v>
      </c>
      <c r="U142" s="12">
        <f t="shared" si="130"/>
        <v>0</v>
      </c>
      <c r="V142" s="12">
        <f t="shared" si="130"/>
        <v>0</v>
      </c>
      <c r="W142" s="12">
        <f t="shared" si="130"/>
        <v>0</v>
      </c>
      <c r="X142" s="12">
        <f t="shared" si="130"/>
        <v>0</v>
      </c>
      <c r="Y142" s="12">
        <f t="shared" si="130"/>
        <v>0</v>
      </c>
      <c r="Z142" s="12">
        <f t="shared" si="130"/>
        <v>300000</v>
      </c>
      <c r="AA142" s="12">
        <f t="shared" si="130"/>
        <v>0</v>
      </c>
      <c r="AB142" s="12">
        <f t="shared" si="130"/>
        <v>300000</v>
      </c>
      <c r="AC142" s="12">
        <f t="shared" si="130"/>
        <v>0</v>
      </c>
      <c r="AD142" s="12">
        <f t="shared" si="130"/>
        <v>0</v>
      </c>
      <c r="AE142" s="12">
        <f t="shared" si="130"/>
        <v>0</v>
      </c>
      <c r="AF142" s="12">
        <f t="shared" si="130"/>
        <v>0</v>
      </c>
      <c r="AG142" s="12">
        <f t="shared" si="130"/>
        <v>0</v>
      </c>
      <c r="AH142" s="12">
        <f t="shared" si="130"/>
        <v>300000</v>
      </c>
      <c r="AI142" s="12">
        <f t="shared" si="130"/>
        <v>0</v>
      </c>
      <c r="AJ142" s="12">
        <f t="shared" si="130"/>
        <v>300000</v>
      </c>
      <c r="AK142" s="12">
        <f t="shared" si="130"/>
        <v>0</v>
      </c>
      <c r="AL142" s="12">
        <f t="shared" si="130"/>
        <v>0</v>
      </c>
      <c r="AM142" s="12">
        <f t="shared" si="130"/>
        <v>0</v>
      </c>
      <c r="AN142" s="12">
        <f t="shared" si="130"/>
        <v>0</v>
      </c>
      <c r="AO142" s="12">
        <f t="shared" si="130"/>
        <v>0</v>
      </c>
      <c r="AP142" s="12">
        <f t="shared" si="130"/>
        <v>300000</v>
      </c>
      <c r="AQ142" s="12">
        <f t="shared" si="130"/>
        <v>0</v>
      </c>
      <c r="AR142" s="12">
        <f t="shared" si="130"/>
        <v>300000</v>
      </c>
      <c r="AS142" s="12">
        <f t="shared" si="130"/>
        <v>0</v>
      </c>
      <c r="AT142" s="12">
        <f t="shared" si="130"/>
        <v>-300000</v>
      </c>
      <c r="AU142" s="12">
        <f t="shared" si="130"/>
        <v>0</v>
      </c>
      <c r="AV142" s="12">
        <f t="shared" si="130"/>
        <v>-300000</v>
      </c>
      <c r="AW142" s="12">
        <f t="shared" si="130"/>
        <v>0</v>
      </c>
      <c r="AX142" s="12">
        <f t="shared" si="130"/>
        <v>0</v>
      </c>
      <c r="AY142" s="12">
        <f t="shared" si="130"/>
        <v>0</v>
      </c>
      <c r="AZ142" s="12">
        <f t="shared" si="130"/>
        <v>0</v>
      </c>
      <c r="BA142" s="12">
        <f t="shared" si="130"/>
        <v>0</v>
      </c>
      <c r="BB142" s="12">
        <v>0</v>
      </c>
      <c r="BC142" s="12">
        <v>0</v>
      </c>
    </row>
    <row r="143" spans="1:55" ht="21" customHeight="1" x14ac:dyDescent="0.25">
      <c r="A143" s="6" t="s">
        <v>30</v>
      </c>
      <c r="B143" s="9">
        <v>51</v>
      </c>
      <c r="C143" s="9">
        <v>1</v>
      </c>
      <c r="D143" s="11" t="s">
        <v>151</v>
      </c>
      <c r="E143" s="9">
        <v>851</v>
      </c>
      <c r="F143" s="11"/>
      <c r="G143" s="11"/>
      <c r="H143" s="11" t="s">
        <v>295</v>
      </c>
      <c r="I143" s="11" t="s">
        <v>31</v>
      </c>
      <c r="J143" s="12">
        <f t="shared" ref="J143:BA143" si="131">J144</f>
        <v>300000</v>
      </c>
      <c r="K143" s="12">
        <f t="shared" si="131"/>
        <v>0</v>
      </c>
      <c r="L143" s="12">
        <f t="shared" si="131"/>
        <v>300000</v>
      </c>
      <c r="M143" s="12">
        <f t="shared" si="131"/>
        <v>0</v>
      </c>
      <c r="N143" s="12">
        <f t="shared" si="131"/>
        <v>0</v>
      </c>
      <c r="O143" s="12">
        <f t="shared" si="131"/>
        <v>0</v>
      </c>
      <c r="P143" s="12">
        <f t="shared" si="131"/>
        <v>0</v>
      </c>
      <c r="Q143" s="12">
        <f t="shared" si="131"/>
        <v>0</v>
      </c>
      <c r="R143" s="12">
        <f t="shared" si="131"/>
        <v>300000</v>
      </c>
      <c r="S143" s="12">
        <f t="shared" si="131"/>
        <v>0</v>
      </c>
      <c r="T143" s="12">
        <f t="shared" si="131"/>
        <v>300000</v>
      </c>
      <c r="U143" s="12">
        <f t="shared" si="131"/>
        <v>0</v>
      </c>
      <c r="V143" s="12">
        <f t="shared" si="131"/>
        <v>0</v>
      </c>
      <c r="W143" s="12">
        <f t="shared" si="131"/>
        <v>0</v>
      </c>
      <c r="X143" s="12">
        <f t="shared" si="131"/>
        <v>0</v>
      </c>
      <c r="Y143" s="12">
        <f t="shared" si="131"/>
        <v>0</v>
      </c>
      <c r="Z143" s="12">
        <f t="shared" si="131"/>
        <v>300000</v>
      </c>
      <c r="AA143" s="12">
        <f t="shared" si="131"/>
        <v>0</v>
      </c>
      <c r="AB143" s="12">
        <f t="shared" si="131"/>
        <v>300000</v>
      </c>
      <c r="AC143" s="12">
        <f t="shared" si="131"/>
        <v>0</v>
      </c>
      <c r="AD143" s="12">
        <f t="shared" si="131"/>
        <v>0</v>
      </c>
      <c r="AE143" s="12">
        <f t="shared" si="131"/>
        <v>0</v>
      </c>
      <c r="AF143" s="12">
        <f t="shared" si="131"/>
        <v>0</v>
      </c>
      <c r="AG143" s="12">
        <f t="shared" si="131"/>
        <v>0</v>
      </c>
      <c r="AH143" s="12">
        <f t="shared" si="131"/>
        <v>300000</v>
      </c>
      <c r="AI143" s="12">
        <f t="shared" si="131"/>
        <v>0</v>
      </c>
      <c r="AJ143" s="12">
        <f t="shared" si="131"/>
        <v>300000</v>
      </c>
      <c r="AK143" s="12">
        <f t="shared" si="131"/>
        <v>0</v>
      </c>
      <c r="AL143" s="12">
        <f t="shared" si="131"/>
        <v>0</v>
      </c>
      <c r="AM143" s="12">
        <f t="shared" si="131"/>
        <v>0</v>
      </c>
      <c r="AN143" s="12">
        <f t="shared" si="131"/>
        <v>0</v>
      </c>
      <c r="AO143" s="12">
        <f t="shared" si="131"/>
        <v>0</v>
      </c>
      <c r="AP143" s="12">
        <f t="shared" si="131"/>
        <v>300000</v>
      </c>
      <c r="AQ143" s="12">
        <f t="shared" si="131"/>
        <v>0</v>
      </c>
      <c r="AR143" s="12">
        <f t="shared" si="131"/>
        <v>300000</v>
      </c>
      <c r="AS143" s="12">
        <f t="shared" si="131"/>
        <v>0</v>
      </c>
      <c r="AT143" s="12">
        <f t="shared" si="131"/>
        <v>-300000</v>
      </c>
      <c r="AU143" s="12">
        <f t="shared" si="131"/>
        <v>0</v>
      </c>
      <c r="AV143" s="12">
        <f t="shared" si="131"/>
        <v>-300000</v>
      </c>
      <c r="AW143" s="12">
        <f t="shared" si="131"/>
        <v>0</v>
      </c>
      <c r="AX143" s="12">
        <f t="shared" si="131"/>
        <v>0</v>
      </c>
      <c r="AY143" s="12">
        <f t="shared" si="131"/>
        <v>0</v>
      </c>
      <c r="AZ143" s="12">
        <f t="shared" si="131"/>
        <v>0</v>
      </c>
      <c r="BA143" s="12">
        <f t="shared" si="131"/>
        <v>0</v>
      </c>
      <c r="BB143" s="12">
        <v>0</v>
      </c>
      <c r="BC143" s="12">
        <v>0</v>
      </c>
    </row>
    <row r="144" spans="1:55" ht="101.25" customHeight="1" x14ac:dyDescent="0.25">
      <c r="A144" s="6" t="s">
        <v>79</v>
      </c>
      <c r="B144" s="9">
        <v>51</v>
      </c>
      <c r="C144" s="9">
        <v>1</v>
      </c>
      <c r="D144" s="11" t="s">
        <v>151</v>
      </c>
      <c r="E144" s="9">
        <v>851</v>
      </c>
      <c r="F144" s="11"/>
      <c r="G144" s="11"/>
      <c r="H144" s="11" t="s">
        <v>295</v>
      </c>
      <c r="I144" s="11" t="s">
        <v>80</v>
      </c>
      <c r="J144" s="12">
        <f>'6.ВС'!J92</f>
        <v>300000</v>
      </c>
      <c r="K144" s="12">
        <f>'6.ВС'!K92</f>
        <v>0</v>
      </c>
      <c r="L144" s="12">
        <f>'6.ВС'!L92</f>
        <v>300000</v>
      </c>
      <c r="M144" s="12">
        <f>'6.ВС'!M92</f>
        <v>0</v>
      </c>
      <c r="N144" s="12">
        <f>'6.ВС'!N92</f>
        <v>0</v>
      </c>
      <c r="O144" s="12">
        <f>'6.ВС'!O92</f>
        <v>0</v>
      </c>
      <c r="P144" s="12">
        <f>'6.ВС'!P92</f>
        <v>0</v>
      </c>
      <c r="Q144" s="12">
        <f>'6.ВС'!Q92</f>
        <v>0</v>
      </c>
      <c r="R144" s="12">
        <f>'6.ВС'!R92</f>
        <v>300000</v>
      </c>
      <c r="S144" s="12">
        <f>'6.ВС'!S92</f>
        <v>0</v>
      </c>
      <c r="T144" s="12">
        <f>'6.ВС'!T92</f>
        <v>300000</v>
      </c>
      <c r="U144" s="12">
        <f>'6.ВС'!U92</f>
        <v>0</v>
      </c>
      <c r="V144" s="12">
        <f>'6.ВС'!V92</f>
        <v>0</v>
      </c>
      <c r="W144" s="12">
        <f>'6.ВС'!W92</f>
        <v>0</v>
      </c>
      <c r="X144" s="12">
        <f>'6.ВС'!X92</f>
        <v>0</v>
      </c>
      <c r="Y144" s="12">
        <f>'6.ВС'!Y92</f>
        <v>0</v>
      </c>
      <c r="Z144" s="12">
        <f>'6.ВС'!Z92</f>
        <v>300000</v>
      </c>
      <c r="AA144" s="12">
        <f>'6.ВС'!AA92</f>
        <v>0</v>
      </c>
      <c r="AB144" s="12">
        <f>'6.ВС'!AB92</f>
        <v>300000</v>
      </c>
      <c r="AC144" s="12">
        <f>'6.ВС'!AC92</f>
        <v>0</v>
      </c>
      <c r="AD144" s="12">
        <f>'6.ВС'!AD92</f>
        <v>0</v>
      </c>
      <c r="AE144" s="12">
        <f>'6.ВС'!AE92</f>
        <v>0</v>
      </c>
      <c r="AF144" s="12">
        <f>'6.ВС'!AF92</f>
        <v>0</v>
      </c>
      <c r="AG144" s="12">
        <f>'6.ВС'!AG92</f>
        <v>0</v>
      </c>
      <c r="AH144" s="12">
        <f>'6.ВС'!AH92</f>
        <v>300000</v>
      </c>
      <c r="AI144" s="12">
        <f>'6.ВС'!AI92</f>
        <v>0</v>
      </c>
      <c r="AJ144" s="12">
        <f>'6.ВС'!AJ92</f>
        <v>300000</v>
      </c>
      <c r="AK144" s="12">
        <f>'6.ВС'!AK92</f>
        <v>0</v>
      </c>
      <c r="AL144" s="12">
        <f>'6.ВС'!AL92</f>
        <v>0</v>
      </c>
      <c r="AM144" s="12">
        <f>'6.ВС'!AM92</f>
        <v>0</v>
      </c>
      <c r="AN144" s="12">
        <f>'6.ВС'!AN92</f>
        <v>0</v>
      </c>
      <c r="AO144" s="12">
        <f>'6.ВС'!AO92</f>
        <v>0</v>
      </c>
      <c r="AP144" s="12">
        <f>'6.ВС'!AP92</f>
        <v>300000</v>
      </c>
      <c r="AQ144" s="12">
        <f>'6.ВС'!AQ92</f>
        <v>0</v>
      </c>
      <c r="AR144" s="12">
        <f>'6.ВС'!AR92</f>
        <v>300000</v>
      </c>
      <c r="AS144" s="12">
        <f>'6.ВС'!AS92</f>
        <v>0</v>
      </c>
      <c r="AT144" s="12">
        <f>'6.ВС'!AT92</f>
        <v>-300000</v>
      </c>
      <c r="AU144" s="12">
        <f>'6.ВС'!AU92</f>
        <v>0</v>
      </c>
      <c r="AV144" s="12">
        <f>'6.ВС'!AV92</f>
        <v>-300000</v>
      </c>
      <c r="AW144" s="12">
        <f>'6.ВС'!AW92</f>
        <v>0</v>
      </c>
      <c r="AX144" s="12">
        <f>'6.ВС'!AX92</f>
        <v>0</v>
      </c>
      <c r="AY144" s="12">
        <f>'6.ВС'!AY92</f>
        <v>0</v>
      </c>
      <c r="AZ144" s="12">
        <f>'6.ВС'!AZ92</f>
        <v>0</v>
      </c>
      <c r="BA144" s="12">
        <f>'6.ВС'!BA92</f>
        <v>0</v>
      </c>
      <c r="BB144" s="12">
        <v>0</v>
      </c>
      <c r="BC144" s="12">
        <v>0</v>
      </c>
    </row>
    <row r="145" spans="1:55" ht="47.25" x14ac:dyDescent="0.25">
      <c r="A145" s="4" t="s">
        <v>345</v>
      </c>
      <c r="B145" s="9">
        <v>51</v>
      </c>
      <c r="C145" s="9">
        <v>2</v>
      </c>
      <c r="D145" s="10"/>
      <c r="E145" s="9"/>
      <c r="F145" s="11"/>
      <c r="G145" s="10"/>
      <c r="H145" s="10"/>
      <c r="I145" s="11"/>
      <c r="J145" s="12">
        <f t="shared" ref="J145" si="132">J147</f>
        <v>18549530</v>
      </c>
      <c r="K145" s="12">
        <f t="shared" ref="K145:M145" si="133">K147</f>
        <v>98580</v>
      </c>
      <c r="L145" s="12">
        <f t="shared" si="133"/>
        <v>14650950</v>
      </c>
      <c r="M145" s="12">
        <f t="shared" si="133"/>
        <v>3800000</v>
      </c>
      <c r="N145" s="12">
        <f t="shared" ref="N145:U145" si="134">N147</f>
        <v>1593413</v>
      </c>
      <c r="O145" s="12">
        <f t="shared" si="134"/>
        <v>0</v>
      </c>
      <c r="P145" s="12">
        <f t="shared" si="134"/>
        <v>1593413</v>
      </c>
      <c r="Q145" s="12">
        <f t="shared" si="134"/>
        <v>0</v>
      </c>
      <c r="R145" s="12">
        <f t="shared" si="134"/>
        <v>20142943</v>
      </c>
      <c r="S145" s="12">
        <f t="shared" si="134"/>
        <v>98580</v>
      </c>
      <c r="T145" s="12">
        <f t="shared" si="134"/>
        <v>16244363</v>
      </c>
      <c r="U145" s="12">
        <f t="shared" si="134"/>
        <v>3800000</v>
      </c>
      <c r="V145" s="12">
        <f t="shared" ref="V145:AC145" si="135">V147</f>
        <v>1944568</v>
      </c>
      <c r="W145" s="12">
        <f t="shared" si="135"/>
        <v>1918970</v>
      </c>
      <c r="X145" s="12">
        <f t="shared" si="135"/>
        <v>25598</v>
      </c>
      <c r="Y145" s="12">
        <f t="shared" si="135"/>
        <v>0</v>
      </c>
      <c r="Z145" s="12">
        <f t="shared" si="135"/>
        <v>22087511</v>
      </c>
      <c r="AA145" s="12">
        <f t="shared" si="135"/>
        <v>2017550</v>
      </c>
      <c r="AB145" s="12">
        <f t="shared" si="135"/>
        <v>16269961</v>
      </c>
      <c r="AC145" s="12">
        <f t="shared" si="135"/>
        <v>3800000</v>
      </c>
      <c r="AD145" s="12">
        <f t="shared" ref="AD145:AK145" si="136">AD147</f>
        <v>1000000</v>
      </c>
      <c r="AE145" s="12">
        <f t="shared" si="136"/>
        <v>850000</v>
      </c>
      <c r="AF145" s="12">
        <f t="shared" si="136"/>
        <v>150000</v>
      </c>
      <c r="AG145" s="12">
        <f t="shared" si="136"/>
        <v>0</v>
      </c>
      <c r="AH145" s="12">
        <f t="shared" si="136"/>
        <v>23087511</v>
      </c>
      <c r="AI145" s="12">
        <f t="shared" si="136"/>
        <v>2867550</v>
      </c>
      <c r="AJ145" s="12">
        <f t="shared" si="136"/>
        <v>16419961</v>
      </c>
      <c r="AK145" s="12">
        <f t="shared" si="136"/>
        <v>3800000</v>
      </c>
      <c r="AL145" s="12">
        <f t="shared" ref="AL145:AS145" si="137">AL147</f>
        <v>20250</v>
      </c>
      <c r="AM145" s="12">
        <f t="shared" si="137"/>
        <v>0</v>
      </c>
      <c r="AN145" s="12">
        <f t="shared" si="137"/>
        <v>20250</v>
      </c>
      <c r="AO145" s="12">
        <f t="shared" si="137"/>
        <v>0</v>
      </c>
      <c r="AP145" s="12">
        <f t="shared" si="137"/>
        <v>23107761</v>
      </c>
      <c r="AQ145" s="12">
        <f t="shared" si="137"/>
        <v>2867550</v>
      </c>
      <c r="AR145" s="12">
        <f t="shared" si="137"/>
        <v>16440211</v>
      </c>
      <c r="AS145" s="12">
        <f t="shared" si="137"/>
        <v>3800000</v>
      </c>
      <c r="AT145" s="12">
        <f t="shared" ref="AT145:BA145" si="138">AT147</f>
        <v>-705840</v>
      </c>
      <c r="AU145" s="12">
        <f t="shared" si="138"/>
        <v>-9540</v>
      </c>
      <c r="AV145" s="12">
        <f t="shared" si="138"/>
        <v>-696300</v>
      </c>
      <c r="AW145" s="12">
        <f t="shared" si="138"/>
        <v>0</v>
      </c>
      <c r="AX145" s="12">
        <f t="shared" si="138"/>
        <v>22401921</v>
      </c>
      <c r="AY145" s="12">
        <f t="shared" si="138"/>
        <v>2858010</v>
      </c>
      <c r="AZ145" s="12">
        <f t="shared" si="138"/>
        <v>15743911</v>
      </c>
      <c r="BA145" s="12">
        <f t="shared" si="138"/>
        <v>3800000</v>
      </c>
      <c r="BB145" s="12">
        <v>0</v>
      </c>
      <c r="BC145" s="12">
        <v>0</v>
      </c>
    </row>
    <row r="146" spans="1:55" ht="66" customHeight="1" x14ac:dyDescent="0.25">
      <c r="A146" s="4" t="s">
        <v>253</v>
      </c>
      <c r="B146" s="9">
        <v>51</v>
      </c>
      <c r="C146" s="9">
        <v>2</v>
      </c>
      <c r="D146" s="10" t="s">
        <v>151</v>
      </c>
      <c r="E146" s="9"/>
      <c r="F146" s="11"/>
      <c r="G146" s="10"/>
      <c r="H146" s="10"/>
      <c r="I146" s="11"/>
      <c r="J146" s="12">
        <f t="shared" ref="J146:BA146" si="139">J147</f>
        <v>18549530</v>
      </c>
      <c r="K146" s="12">
        <f t="shared" si="139"/>
        <v>98580</v>
      </c>
      <c r="L146" s="12">
        <f t="shared" si="139"/>
        <v>14650950</v>
      </c>
      <c r="M146" s="12">
        <f t="shared" si="139"/>
        <v>3800000</v>
      </c>
      <c r="N146" s="12">
        <f t="shared" si="139"/>
        <v>1593413</v>
      </c>
      <c r="O146" s="12">
        <f t="shared" si="139"/>
        <v>0</v>
      </c>
      <c r="P146" s="12">
        <f t="shared" si="139"/>
        <v>1593413</v>
      </c>
      <c r="Q146" s="12">
        <f t="shared" si="139"/>
        <v>0</v>
      </c>
      <c r="R146" s="12">
        <f t="shared" si="139"/>
        <v>20142943</v>
      </c>
      <c r="S146" s="12">
        <f t="shared" si="139"/>
        <v>98580</v>
      </c>
      <c r="T146" s="12">
        <f t="shared" si="139"/>
        <v>16244363</v>
      </c>
      <c r="U146" s="12">
        <f t="shared" si="139"/>
        <v>3800000</v>
      </c>
      <c r="V146" s="12">
        <f t="shared" si="139"/>
        <v>1944568</v>
      </c>
      <c r="W146" s="12">
        <f t="shared" si="139"/>
        <v>1918970</v>
      </c>
      <c r="X146" s="12">
        <f t="shared" si="139"/>
        <v>25598</v>
      </c>
      <c r="Y146" s="12">
        <f t="shared" si="139"/>
        <v>0</v>
      </c>
      <c r="Z146" s="12">
        <f t="shared" si="139"/>
        <v>22087511</v>
      </c>
      <c r="AA146" s="12">
        <f t="shared" si="139"/>
        <v>2017550</v>
      </c>
      <c r="AB146" s="12">
        <f t="shared" si="139"/>
        <v>16269961</v>
      </c>
      <c r="AC146" s="12">
        <f t="shared" si="139"/>
        <v>3800000</v>
      </c>
      <c r="AD146" s="12">
        <f t="shared" si="139"/>
        <v>1000000</v>
      </c>
      <c r="AE146" s="12">
        <f t="shared" si="139"/>
        <v>850000</v>
      </c>
      <c r="AF146" s="12">
        <f t="shared" si="139"/>
        <v>150000</v>
      </c>
      <c r="AG146" s="12">
        <f t="shared" si="139"/>
        <v>0</v>
      </c>
      <c r="AH146" s="12">
        <f t="shared" si="139"/>
        <v>23087511</v>
      </c>
      <c r="AI146" s="12">
        <f t="shared" si="139"/>
        <v>2867550</v>
      </c>
      <c r="AJ146" s="12">
        <f t="shared" si="139"/>
        <v>16419961</v>
      </c>
      <c r="AK146" s="12">
        <f t="shared" si="139"/>
        <v>3800000</v>
      </c>
      <c r="AL146" s="12">
        <f t="shared" si="139"/>
        <v>20250</v>
      </c>
      <c r="AM146" s="12">
        <f t="shared" si="139"/>
        <v>0</v>
      </c>
      <c r="AN146" s="12">
        <f t="shared" si="139"/>
        <v>20250</v>
      </c>
      <c r="AO146" s="12">
        <f t="shared" si="139"/>
        <v>0</v>
      </c>
      <c r="AP146" s="12">
        <f t="shared" si="139"/>
        <v>23107761</v>
      </c>
      <c r="AQ146" s="12">
        <f t="shared" si="139"/>
        <v>2867550</v>
      </c>
      <c r="AR146" s="12">
        <f t="shared" si="139"/>
        <v>16440211</v>
      </c>
      <c r="AS146" s="12">
        <f t="shared" si="139"/>
        <v>3800000</v>
      </c>
      <c r="AT146" s="12">
        <f t="shared" si="139"/>
        <v>-705840</v>
      </c>
      <c r="AU146" s="12">
        <f t="shared" si="139"/>
        <v>-9540</v>
      </c>
      <c r="AV146" s="12">
        <f t="shared" si="139"/>
        <v>-696300</v>
      </c>
      <c r="AW146" s="12">
        <f t="shared" si="139"/>
        <v>0</v>
      </c>
      <c r="AX146" s="12">
        <f t="shared" si="139"/>
        <v>22401921</v>
      </c>
      <c r="AY146" s="12">
        <f t="shared" si="139"/>
        <v>2858010</v>
      </c>
      <c r="AZ146" s="12">
        <f t="shared" si="139"/>
        <v>15743911</v>
      </c>
      <c r="BA146" s="12">
        <f t="shared" si="139"/>
        <v>3800000</v>
      </c>
      <c r="BB146" s="12">
        <v>0</v>
      </c>
      <c r="BC146" s="12">
        <v>0</v>
      </c>
    </row>
    <row r="147" spans="1:55" ht="31.5" x14ac:dyDescent="0.25">
      <c r="A147" s="4" t="s">
        <v>11</v>
      </c>
      <c r="B147" s="9">
        <v>51</v>
      </c>
      <c r="C147" s="9">
        <v>2</v>
      </c>
      <c r="D147" s="10" t="s">
        <v>151</v>
      </c>
      <c r="E147" s="9">
        <v>851</v>
      </c>
      <c r="F147" s="11"/>
      <c r="G147" s="10"/>
      <c r="H147" s="10"/>
      <c r="I147" s="11"/>
      <c r="J147" s="12">
        <f>J151+J156+J159+J167+J148+J164+J172</f>
        <v>18549530</v>
      </c>
      <c r="K147" s="12">
        <f t="shared" ref="K147" si="140">K151+K156+K159+K167+K148+K164+K172</f>
        <v>98580</v>
      </c>
      <c r="L147" s="12">
        <f>L151+L156+L159+L167+L148+L164+L172+L178</f>
        <v>14650950</v>
      </c>
      <c r="M147" s="12">
        <f t="shared" ref="M147" si="141">M151+M156+M159+M167+M148+M164+M172+M178</f>
        <v>3800000</v>
      </c>
      <c r="N147" s="12">
        <f>N151+N156+N159+N167+N148+N164+N172+N175+N178</f>
        <v>1593413</v>
      </c>
      <c r="O147" s="12">
        <f t="shared" ref="O147:U147" si="142">O151+O156+O159+O167+O148+O164+O172+O175+O178</f>
        <v>0</v>
      </c>
      <c r="P147" s="12">
        <f t="shared" si="142"/>
        <v>1593413</v>
      </c>
      <c r="Q147" s="12">
        <f t="shared" si="142"/>
        <v>0</v>
      </c>
      <c r="R147" s="12">
        <f t="shared" si="142"/>
        <v>20142943</v>
      </c>
      <c r="S147" s="12">
        <f t="shared" si="142"/>
        <v>98580</v>
      </c>
      <c r="T147" s="12">
        <f t="shared" si="142"/>
        <v>16244363</v>
      </c>
      <c r="U147" s="12">
        <f t="shared" si="142"/>
        <v>3800000</v>
      </c>
      <c r="V147" s="12">
        <f>V151+V156+V159+V167+V148+V164+V172+V175+V178</f>
        <v>1944568</v>
      </c>
      <c r="W147" s="12">
        <f t="shared" ref="W147:Y147" si="143">W151+W156+W159+W167+W148+W164+W172+W175+W178</f>
        <v>1918970</v>
      </c>
      <c r="X147" s="12">
        <f t="shared" si="143"/>
        <v>25598</v>
      </c>
      <c r="Y147" s="12">
        <f t="shared" si="143"/>
        <v>0</v>
      </c>
      <c r="Z147" s="12">
        <f>Z151+Z156+Z159+Z167+Z148+Z164+Z172+Z175+Z178+Z181</f>
        <v>22087511</v>
      </c>
      <c r="AA147" s="12">
        <f t="shared" ref="AA147:AS147" si="144">AA151+AA156+AA159+AA167+AA148+AA164+AA172+AA175+AA178+AA181</f>
        <v>2017550</v>
      </c>
      <c r="AB147" s="12">
        <f t="shared" si="144"/>
        <v>16269961</v>
      </c>
      <c r="AC147" s="12">
        <f t="shared" si="144"/>
        <v>3800000</v>
      </c>
      <c r="AD147" s="12">
        <f t="shared" si="144"/>
        <v>1000000</v>
      </c>
      <c r="AE147" s="12">
        <f t="shared" si="144"/>
        <v>850000</v>
      </c>
      <c r="AF147" s="12">
        <f t="shared" si="144"/>
        <v>150000</v>
      </c>
      <c r="AG147" s="12">
        <f t="shared" si="144"/>
        <v>0</v>
      </c>
      <c r="AH147" s="12">
        <f t="shared" si="144"/>
        <v>23087511</v>
      </c>
      <c r="AI147" s="12">
        <f t="shared" si="144"/>
        <v>2867550</v>
      </c>
      <c r="AJ147" s="12">
        <f t="shared" si="144"/>
        <v>16419961</v>
      </c>
      <c r="AK147" s="12">
        <f t="shared" si="144"/>
        <v>3800000</v>
      </c>
      <c r="AL147" s="12">
        <f t="shared" si="144"/>
        <v>20250</v>
      </c>
      <c r="AM147" s="12">
        <f t="shared" si="144"/>
        <v>0</v>
      </c>
      <c r="AN147" s="12">
        <f t="shared" si="144"/>
        <v>20250</v>
      </c>
      <c r="AO147" s="12">
        <f t="shared" si="144"/>
        <v>0</v>
      </c>
      <c r="AP147" s="12">
        <f t="shared" si="144"/>
        <v>23107761</v>
      </c>
      <c r="AQ147" s="12">
        <f t="shared" si="144"/>
        <v>2867550</v>
      </c>
      <c r="AR147" s="12">
        <f t="shared" si="144"/>
        <v>16440211</v>
      </c>
      <c r="AS147" s="12">
        <f t="shared" si="144"/>
        <v>3800000</v>
      </c>
      <c r="AT147" s="12">
        <f t="shared" ref="AT147:BA147" si="145">AT151+AT156+AT159+AT167+AT148+AT164+AT172+AT175+AT178+AT181</f>
        <v>-705840</v>
      </c>
      <c r="AU147" s="12">
        <f t="shared" si="145"/>
        <v>-9540</v>
      </c>
      <c r="AV147" s="12">
        <f t="shared" si="145"/>
        <v>-696300</v>
      </c>
      <c r="AW147" s="12">
        <f t="shared" si="145"/>
        <v>0</v>
      </c>
      <c r="AX147" s="12">
        <f t="shared" si="145"/>
        <v>22401921</v>
      </c>
      <c r="AY147" s="12">
        <f t="shared" si="145"/>
        <v>2858010</v>
      </c>
      <c r="AZ147" s="12">
        <f t="shared" si="145"/>
        <v>15743911</v>
      </c>
      <c r="BA147" s="12">
        <f t="shared" si="145"/>
        <v>3800000</v>
      </c>
      <c r="BB147" s="12">
        <v>0</v>
      </c>
      <c r="BC147" s="12">
        <v>0</v>
      </c>
    </row>
    <row r="148" spans="1:55" ht="131.25" customHeight="1" x14ac:dyDescent="0.25">
      <c r="A148" s="4" t="s">
        <v>123</v>
      </c>
      <c r="B148" s="9">
        <v>51</v>
      </c>
      <c r="C148" s="9">
        <v>2</v>
      </c>
      <c r="D148" s="11" t="s">
        <v>151</v>
      </c>
      <c r="E148" s="9">
        <v>851</v>
      </c>
      <c r="F148" s="11" t="s">
        <v>82</v>
      </c>
      <c r="G148" s="11" t="s">
        <v>16</v>
      </c>
      <c r="H148" s="11" t="s">
        <v>254</v>
      </c>
      <c r="I148" s="11"/>
      <c r="J148" s="12">
        <f t="shared" ref="J148:BA149" si="146">J149</f>
        <v>98580</v>
      </c>
      <c r="K148" s="12">
        <f t="shared" si="146"/>
        <v>98580</v>
      </c>
      <c r="L148" s="12">
        <f t="shared" si="146"/>
        <v>0</v>
      </c>
      <c r="M148" s="12">
        <f t="shared" si="146"/>
        <v>0</v>
      </c>
      <c r="N148" s="12">
        <f t="shared" si="146"/>
        <v>0</v>
      </c>
      <c r="O148" s="12">
        <f t="shared" si="146"/>
        <v>0</v>
      </c>
      <c r="P148" s="12">
        <f t="shared" si="146"/>
        <v>0</v>
      </c>
      <c r="Q148" s="12">
        <f t="shared" si="146"/>
        <v>0</v>
      </c>
      <c r="R148" s="12">
        <f t="shared" si="146"/>
        <v>98580</v>
      </c>
      <c r="S148" s="12">
        <f t="shared" si="146"/>
        <v>98580</v>
      </c>
      <c r="T148" s="12">
        <f t="shared" si="146"/>
        <v>0</v>
      </c>
      <c r="U148" s="12">
        <f t="shared" si="146"/>
        <v>0</v>
      </c>
      <c r="V148" s="12">
        <f t="shared" si="146"/>
        <v>0</v>
      </c>
      <c r="W148" s="12">
        <f t="shared" si="146"/>
        <v>0</v>
      </c>
      <c r="X148" s="12">
        <f t="shared" si="146"/>
        <v>0</v>
      </c>
      <c r="Y148" s="12">
        <f t="shared" si="146"/>
        <v>0</v>
      </c>
      <c r="Z148" s="12">
        <f t="shared" si="146"/>
        <v>98580</v>
      </c>
      <c r="AA148" s="12">
        <f t="shared" si="146"/>
        <v>98580</v>
      </c>
      <c r="AB148" s="12">
        <f t="shared" si="146"/>
        <v>0</v>
      </c>
      <c r="AC148" s="12">
        <f t="shared" si="146"/>
        <v>0</v>
      </c>
      <c r="AD148" s="12">
        <f t="shared" si="146"/>
        <v>0</v>
      </c>
      <c r="AE148" s="12">
        <f t="shared" si="146"/>
        <v>0</v>
      </c>
      <c r="AF148" s="12">
        <f t="shared" si="146"/>
        <v>0</v>
      </c>
      <c r="AG148" s="12">
        <f t="shared" si="146"/>
        <v>0</v>
      </c>
      <c r="AH148" s="12">
        <f t="shared" si="146"/>
        <v>98580</v>
      </c>
      <c r="AI148" s="12">
        <f t="shared" si="146"/>
        <v>98580</v>
      </c>
      <c r="AJ148" s="12">
        <f t="shared" si="146"/>
        <v>0</v>
      </c>
      <c r="AK148" s="12">
        <f t="shared" si="146"/>
        <v>0</v>
      </c>
      <c r="AL148" s="12">
        <f t="shared" si="146"/>
        <v>0</v>
      </c>
      <c r="AM148" s="12">
        <f t="shared" si="146"/>
        <v>0</v>
      </c>
      <c r="AN148" s="12">
        <f t="shared" si="146"/>
        <v>0</v>
      </c>
      <c r="AO148" s="12">
        <f t="shared" si="146"/>
        <v>0</v>
      </c>
      <c r="AP148" s="12">
        <f t="shared" si="146"/>
        <v>98580</v>
      </c>
      <c r="AQ148" s="12">
        <f t="shared" si="146"/>
        <v>98580</v>
      </c>
      <c r="AR148" s="12">
        <f t="shared" si="146"/>
        <v>0</v>
      </c>
      <c r="AS148" s="12">
        <f t="shared" si="146"/>
        <v>0</v>
      </c>
      <c r="AT148" s="12">
        <f t="shared" si="146"/>
        <v>-9540</v>
      </c>
      <c r="AU148" s="12">
        <f t="shared" si="146"/>
        <v>-9540</v>
      </c>
      <c r="AV148" s="12">
        <f t="shared" si="146"/>
        <v>0</v>
      </c>
      <c r="AW148" s="12">
        <f t="shared" si="146"/>
        <v>0</v>
      </c>
      <c r="AX148" s="12">
        <f t="shared" si="146"/>
        <v>89040</v>
      </c>
      <c r="AY148" s="12">
        <f t="shared" si="146"/>
        <v>89040</v>
      </c>
      <c r="AZ148" s="12">
        <f t="shared" si="146"/>
        <v>0</v>
      </c>
      <c r="BA148" s="12">
        <f t="shared" si="146"/>
        <v>0</v>
      </c>
      <c r="BB148" s="12">
        <v>0</v>
      </c>
      <c r="BC148" s="12">
        <v>0</v>
      </c>
    </row>
    <row r="149" spans="1:55" ht="63" x14ac:dyDescent="0.25">
      <c r="A149" s="6" t="s">
        <v>58</v>
      </c>
      <c r="B149" s="9">
        <v>51</v>
      </c>
      <c r="C149" s="9">
        <v>2</v>
      </c>
      <c r="D149" s="11" t="s">
        <v>151</v>
      </c>
      <c r="E149" s="9">
        <v>851</v>
      </c>
      <c r="F149" s="11" t="s">
        <v>82</v>
      </c>
      <c r="G149" s="11" t="s">
        <v>16</v>
      </c>
      <c r="H149" s="11" t="s">
        <v>254</v>
      </c>
      <c r="I149" s="11" t="s">
        <v>116</v>
      </c>
      <c r="J149" s="12">
        <f t="shared" si="146"/>
        <v>98580</v>
      </c>
      <c r="K149" s="12">
        <f t="shared" si="146"/>
        <v>98580</v>
      </c>
      <c r="L149" s="12">
        <f t="shared" si="146"/>
        <v>0</v>
      </c>
      <c r="M149" s="12">
        <f t="shared" si="146"/>
        <v>0</v>
      </c>
      <c r="N149" s="12">
        <f t="shared" si="146"/>
        <v>0</v>
      </c>
      <c r="O149" s="12">
        <f t="shared" si="146"/>
        <v>0</v>
      </c>
      <c r="P149" s="12">
        <f t="shared" si="146"/>
        <v>0</v>
      </c>
      <c r="Q149" s="12">
        <f t="shared" si="146"/>
        <v>0</v>
      </c>
      <c r="R149" s="12">
        <f t="shared" si="146"/>
        <v>98580</v>
      </c>
      <c r="S149" s="12">
        <f t="shared" si="146"/>
        <v>98580</v>
      </c>
      <c r="T149" s="12">
        <f t="shared" si="146"/>
        <v>0</v>
      </c>
      <c r="U149" s="12">
        <f t="shared" si="146"/>
        <v>0</v>
      </c>
      <c r="V149" s="12">
        <f t="shared" si="146"/>
        <v>0</v>
      </c>
      <c r="W149" s="12">
        <f t="shared" si="146"/>
        <v>0</v>
      </c>
      <c r="X149" s="12">
        <f t="shared" si="146"/>
        <v>0</v>
      </c>
      <c r="Y149" s="12">
        <f t="shared" si="146"/>
        <v>0</v>
      </c>
      <c r="Z149" s="12">
        <f t="shared" si="146"/>
        <v>98580</v>
      </c>
      <c r="AA149" s="12">
        <f t="shared" si="146"/>
        <v>98580</v>
      </c>
      <c r="AB149" s="12">
        <f t="shared" si="146"/>
        <v>0</v>
      </c>
      <c r="AC149" s="12">
        <f t="shared" si="146"/>
        <v>0</v>
      </c>
      <c r="AD149" s="12">
        <f t="shared" si="146"/>
        <v>0</v>
      </c>
      <c r="AE149" s="12">
        <f t="shared" si="146"/>
        <v>0</v>
      </c>
      <c r="AF149" s="12">
        <f t="shared" si="146"/>
        <v>0</v>
      </c>
      <c r="AG149" s="12">
        <f t="shared" si="146"/>
        <v>0</v>
      </c>
      <c r="AH149" s="12">
        <f t="shared" si="146"/>
        <v>98580</v>
      </c>
      <c r="AI149" s="12">
        <f t="shared" si="146"/>
        <v>98580</v>
      </c>
      <c r="AJ149" s="12">
        <f t="shared" si="146"/>
        <v>0</v>
      </c>
      <c r="AK149" s="12">
        <f t="shared" si="146"/>
        <v>0</v>
      </c>
      <c r="AL149" s="12">
        <f t="shared" si="146"/>
        <v>0</v>
      </c>
      <c r="AM149" s="12">
        <f t="shared" si="146"/>
        <v>0</v>
      </c>
      <c r="AN149" s="12">
        <f t="shared" si="146"/>
        <v>0</v>
      </c>
      <c r="AO149" s="12">
        <f t="shared" si="146"/>
        <v>0</v>
      </c>
      <c r="AP149" s="12">
        <f t="shared" si="146"/>
        <v>98580</v>
      </c>
      <c r="AQ149" s="12">
        <f t="shared" si="146"/>
        <v>98580</v>
      </c>
      <c r="AR149" s="12">
        <f t="shared" si="146"/>
        <v>0</v>
      </c>
      <c r="AS149" s="12">
        <f t="shared" si="146"/>
        <v>0</v>
      </c>
      <c r="AT149" s="12">
        <f t="shared" si="146"/>
        <v>-9540</v>
      </c>
      <c r="AU149" s="12">
        <f t="shared" si="146"/>
        <v>-9540</v>
      </c>
      <c r="AV149" s="12">
        <f t="shared" si="146"/>
        <v>0</v>
      </c>
      <c r="AW149" s="12">
        <f t="shared" si="146"/>
        <v>0</v>
      </c>
      <c r="AX149" s="12">
        <f t="shared" si="146"/>
        <v>89040</v>
      </c>
      <c r="AY149" s="12">
        <f t="shared" si="146"/>
        <v>89040</v>
      </c>
      <c r="AZ149" s="12">
        <f t="shared" si="146"/>
        <v>0</v>
      </c>
      <c r="BA149" s="12">
        <f t="shared" si="146"/>
        <v>0</v>
      </c>
      <c r="BB149" s="12">
        <v>0</v>
      </c>
      <c r="BC149" s="12">
        <v>0</v>
      </c>
    </row>
    <row r="150" spans="1:55" ht="31.5" x14ac:dyDescent="0.25">
      <c r="A150" s="6" t="s">
        <v>117</v>
      </c>
      <c r="B150" s="9">
        <v>51</v>
      </c>
      <c r="C150" s="9">
        <v>2</v>
      </c>
      <c r="D150" s="11" t="s">
        <v>151</v>
      </c>
      <c r="E150" s="9">
        <v>851</v>
      </c>
      <c r="F150" s="11" t="s">
        <v>82</v>
      </c>
      <c r="G150" s="11" t="s">
        <v>16</v>
      </c>
      <c r="H150" s="11" t="s">
        <v>254</v>
      </c>
      <c r="I150" s="11" t="s">
        <v>118</v>
      </c>
      <c r="J150" s="12">
        <f>'6.ВС'!J150</f>
        <v>98580</v>
      </c>
      <c r="K150" s="12">
        <f>'6.ВС'!K150</f>
        <v>98580</v>
      </c>
      <c r="L150" s="12">
        <f>'6.ВС'!L150</f>
        <v>0</v>
      </c>
      <c r="M150" s="12">
        <f>'6.ВС'!M150</f>
        <v>0</v>
      </c>
      <c r="N150" s="12">
        <f>'6.ВС'!N150</f>
        <v>0</v>
      </c>
      <c r="O150" s="12">
        <f>'6.ВС'!O150</f>
        <v>0</v>
      </c>
      <c r="P150" s="12">
        <f>'6.ВС'!P150</f>
        <v>0</v>
      </c>
      <c r="Q150" s="12">
        <f>'6.ВС'!Q150</f>
        <v>0</v>
      </c>
      <c r="R150" s="12">
        <f>'6.ВС'!R150</f>
        <v>98580</v>
      </c>
      <c r="S150" s="12">
        <f>'6.ВС'!S150</f>
        <v>98580</v>
      </c>
      <c r="T150" s="12">
        <f>'6.ВС'!T150</f>
        <v>0</v>
      </c>
      <c r="U150" s="12">
        <f>'6.ВС'!U150</f>
        <v>0</v>
      </c>
      <c r="V150" s="12">
        <f>'6.ВС'!V150</f>
        <v>0</v>
      </c>
      <c r="W150" s="12">
        <f>'6.ВС'!W150</f>
        <v>0</v>
      </c>
      <c r="X150" s="12">
        <f>'6.ВС'!X150</f>
        <v>0</v>
      </c>
      <c r="Y150" s="12">
        <f>'6.ВС'!Y150</f>
        <v>0</v>
      </c>
      <c r="Z150" s="12">
        <f>'6.ВС'!Z150</f>
        <v>98580</v>
      </c>
      <c r="AA150" s="12">
        <f>'6.ВС'!AA150</f>
        <v>98580</v>
      </c>
      <c r="AB150" s="12">
        <f>'6.ВС'!AB150</f>
        <v>0</v>
      </c>
      <c r="AC150" s="12">
        <f>'6.ВС'!AC150</f>
        <v>0</v>
      </c>
      <c r="AD150" s="12">
        <f>'6.ВС'!AD150</f>
        <v>0</v>
      </c>
      <c r="AE150" s="12">
        <f>'6.ВС'!AE150</f>
        <v>0</v>
      </c>
      <c r="AF150" s="12">
        <f>'6.ВС'!AF150</f>
        <v>0</v>
      </c>
      <c r="AG150" s="12">
        <f>'6.ВС'!AG150</f>
        <v>0</v>
      </c>
      <c r="AH150" s="12">
        <f>'6.ВС'!AH150</f>
        <v>98580</v>
      </c>
      <c r="AI150" s="12">
        <f>'6.ВС'!AI150</f>
        <v>98580</v>
      </c>
      <c r="AJ150" s="12">
        <f>'6.ВС'!AJ150</f>
        <v>0</v>
      </c>
      <c r="AK150" s="12">
        <f>'6.ВС'!AK150</f>
        <v>0</v>
      </c>
      <c r="AL150" s="12">
        <f>'6.ВС'!AL150</f>
        <v>0</v>
      </c>
      <c r="AM150" s="12">
        <f>'6.ВС'!AM150</f>
        <v>0</v>
      </c>
      <c r="AN150" s="12">
        <f>'6.ВС'!AN150</f>
        <v>0</v>
      </c>
      <c r="AO150" s="12">
        <f>'6.ВС'!AO150</f>
        <v>0</v>
      </c>
      <c r="AP150" s="12">
        <f>'6.ВС'!AP150</f>
        <v>98580</v>
      </c>
      <c r="AQ150" s="12">
        <f>'6.ВС'!AQ150</f>
        <v>98580</v>
      </c>
      <c r="AR150" s="12">
        <f>'6.ВС'!AR150</f>
        <v>0</v>
      </c>
      <c r="AS150" s="12">
        <f>'6.ВС'!AS150</f>
        <v>0</v>
      </c>
      <c r="AT150" s="12">
        <f>'6.ВС'!AT150</f>
        <v>-9540</v>
      </c>
      <c r="AU150" s="12">
        <f>'6.ВС'!AU150</f>
        <v>-9540</v>
      </c>
      <c r="AV150" s="12">
        <f>'6.ВС'!AV150</f>
        <v>0</v>
      </c>
      <c r="AW150" s="12">
        <f>'6.ВС'!AW150</f>
        <v>0</v>
      </c>
      <c r="AX150" s="12">
        <f>'6.ВС'!AX150</f>
        <v>89040</v>
      </c>
      <c r="AY150" s="12">
        <f>'6.ВС'!AY150</f>
        <v>89040</v>
      </c>
      <c r="AZ150" s="12">
        <f>'6.ВС'!AZ150</f>
        <v>0</v>
      </c>
      <c r="BA150" s="12">
        <f>'6.ВС'!BA150</f>
        <v>0</v>
      </c>
      <c r="BB150" s="12">
        <v>0</v>
      </c>
      <c r="BC150" s="12">
        <v>0</v>
      </c>
    </row>
    <row r="151" spans="1:55" x14ac:dyDescent="0.25">
      <c r="A151" s="4" t="s">
        <v>114</v>
      </c>
      <c r="B151" s="9">
        <v>51</v>
      </c>
      <c r="C151" s="9">
        <v>2</v>
      </c>
      <c r="D151" s="11" t="s">
        <v>151</v>
      </c>
      <c r="E151" s="9">
        <v>851</v>
      </c>
      <c r="F151" s="11" t="s">
        <v>82</v>
      </c>
      <c r="G151" s="11" t="s">
        <v>16</v>
      </c>
      <c r="H151" s="11" t="s">
        <v>306</v>
      </c>
      <c r="I151" s="11"/>
      <c r="J151" s="12">
        <f t="shared" ref="J151" si="147">J152+J154</f>
        <v>6889000</v>
      </c>
      <c r="K151" s="12">
        <f t="shared" ref="K151:M151" si="148">K152+K154</f>
        <v>0</v>
      </c>
      <c r="L151" s="12">
        <f t="shared" si="148"/>
        <v>6889000</v>
      </c>
      <c r="M151" s="12">
        <f t="shared" si="148"/>
        <v>0</v>
      </c>
      <c r="N151" s="12">
        <f t="shared" ref="N151:U151" si="149">N152+N154</f>
        <v>0</v>
      </c>
      <c r="O151" s="12">
        <f t="shared" si="149"/>
        <v>0</v>
      </c>
      <c r="P151" s="12">
        <f t="shared" si="149"/>
        <v>0</v>
      </c>
      <c r="Q151" s="12">
        <f t="shared" si="149"/>
        <v>0</v>
      </c>
      <c r="R151" s="12">
        <f t="shared" si="149"/>
        <v>6889000</v>
      </c>
      <c r="S151" s="12">
        <f t="shared" si="149"/>
        <v>0</v>
      </c>
      <c r="T151" s="12">
        <f t="shared" si="149"/>
        <v>6889000</v>
      </c>
      <c r="U151" s="12">
        <f t="shared" si="149"/>
        <v>0</v>
      </c>
      <c r="V151" s="12">
        <f t="shared" ref="V151:AC151" si="150">V152+V154</f>
        <v>0</v>
      </c>
      <c r="W151" s="12">
        <f t="shared" si="150"/>
        <v>0</v>
      </c>
      <c r="X151" s="12">
        <f t="shared" si="150"/>
        <v>0</v>
      </c>
      <c r="Y151" s="12">
        <f t="shared" si="150"/>
        <v>0</v>
      </c>
      <c r="Z151" s="12">
        <f t="shared" si="150"/>
        <v>6889000</v>
      </c>
      <c r="AA151" s="12">
        <f t="shared" si="150"/>
        <v>0</v>
      </c>
      <c r="AB151" s="12">
        <f t="shared" si="150"/>
        <v>6889000</v>
      </c>
      <c r="AC151" s="12">
        <f t="shared" si="150"/>
        <v>0</v>
      </c>
      <c r="AD151" s="12">
        <f t="shared" ref="AD151:AK151" si="151">AD152+AD154</f>
        <v>0</v>
      </c>
      <c r="AE151" s="12">
        <f t="shared" si="151"/>
        <v>0</v>
      </c>
      <c r="AF151" s="12">
        <f t="shared" si="151"/>
        <v>0</v>
      </c>
      <c r="AG151" s="12">
        <f t="shared" si="151"/>
        <v>0</v>
      </c>
      <c r="AH151" s="12">
        <f t="shared" si="151"/>
        <v>6889000</v>
      </c>
      <c r="AI151" s="12">
        <f t="shared" si="151"/>
        <v>0</v>
      </c>
      <c r="AJ151" s="12">
        <f t="shared" si="151"/>
        <v>6889000</v>
      </c>
      <c r="AK151" s="12">
        <f t="shared" si="151"/>
        <v>0</v>
      </c>
      <c r="AL151" s="12">
        <f t="shared" ref="AL151:AS151" si="152">AL152+AL154</f>
        <v>0</v>
      </c>
      <c r="AM151" s="12">
        <f t="shared" si="152"/>
        <v>0</v>
      </c>
      <c r="AN151" s="12">
        <f t="shared" si="152"/>
        <v>0</v>
      </c>
      <c r="AO151" s="12">
        <f t="shared" si="152"/>
        <v>0</v>
      </c>
      <c r="AP151" s="12">
        <f t="shared" si="152"/>
        <v>6889000</v>
      </c>
      <c r="AQ151" s="12">
        <f t="shared" si="152"/>
        <v>0</v>
      </c>
      <c r="AR151" s="12">
        <f t="shared" si="152"/>
        <v>6889000</v>
      </c>
      <c r="AS151" s="12">
        <f t="shared" si="152"/>
        <v>0</v>
      </c>
      <c r="AT151" s="12">
        <f t="shared" ref="AT151:BA151" si="153">AT152+AT154</f>
        <v>-30500</v>
      </c>
      <c r="AU151" s="12">
        <f t="shared" si="153"/>
        <v>0</v>
      </c>
      <c r="AV151" s="12">
        <f t="shared" si="153"/>
        <v>-30500</v>
      </c>
      <c r="AW151" s="12">
        <f t="shared" si="153"/>
        <v>0</v>
      </c>
      <c r="AX151" s="12">
        <f t="shared" si="153"/>
        <v>6858500</v>
      </c>
      <c r="AY151" s="12">
        <f t="shared" si="153"/>
        <v>0</v>
      </c>
      <c r="AZ151" s="12">
        <f t="shared" si="153"/>
        <v>6858500</v>
      </c>
      <c r="BA151" s="12">
        <f t="shared" si="153"/>
        <v>0</v>
      </c>
      <c r="BB151" s="12">
        <v>0</v>
      </c>
      <c r="BC151" s="12">
        <v>0</v>
      </c>
    </row>
    <row r="152" spans="1:55" ht="63" hidden="1" x14ac:dyDescent="0.25">
      <c r="A152" s="6" t="s">
        <v>27</v>
      </c>
      <c r="B152" s="9">
        <v>51</v>
      </c>
      <c r="C152" s="9">
        <v>2</v>
      </c>
      <c r="D152" s="11" t="s">
        <v>151</v>
      </c>
      <c r="E152" s="9">
        <v>851</v>
      </c>
      <c r="F152" s="11" t="s">
        <v>82</v>
      </c>
      <c r="G152" s="11" t="s">
        <v>16</v>
      </c>
      <c r="H152" s="11" t="s">
        <v>306</v>
      </c>
      <c r="I152" s="11" t="s">
        <v>28</v>
      </c>
      <c r="J152" s="12">
        <f t="shared" ref="J152:BA152" si="154">J153</f>
        <v>0</v>
      </c>
      <c r="K152" s="12">
        <f t="shared" si="154"/>
        <v>0</v>
      </c>
      <c r="L152" s="12">
        <f t="shared" si="154"/>
        <v>0</v>
      </c>
      <c r="M152" s="12">
        <f t="shared" si="154"/>
        <v>0</v>
      </c>
      <c r="N152" s="12">
        <f t="shared" si="154"/>
        <v>0</v>
      </c>
      <c r="O152" s="12">
        <f t="shared" si="154"/>
        <v>0</v>
      </c>
      <c r="P152" s="12">
        <f t="shared" si="154"/>
        <v>0</v>
      </c>
      <c r="Q152" s="12">
        <f t="shared" si="154"/>
        <v>0</v>
      </c>
      <c r="R152" s="12">
        <f t="shared" si="154"/>
        <v>0</v>
      </c>
      <c r="S152" s="12">
        <f t="shared" si="154"/>
        <v>0</v>
      </c>
      <c r="T152" s="12">
        <f t="shared" si="154"/>
        <v>0</v>
      </c>
      <c r="U152" s="12">
        <f t="shared" si="154"/>
        <v>0</v>
      </c>
      <c r="V152" s="12">
        <f t="shared" si="154"/>
        <v>0</v>
      </c>
      <c r="W152" s="12">
        <f t="shared" si="154"/>
        <v>0</v>
      </c>
      <c r="X152" s="12">
        <f t="shared" si="154"/>
        <v>0</v>
      </c>
      <c r="Y152" s="12">
        <f t="shared" si="154"/>
        <v>0</v>
      </c>
      <c r="Z152" s="12">
        <f t="shared" si="154"/>
        <v>0</v>
      </c>
      <c r="AA152" s="12">
        <f t="shared" si="154"/>
        <v>0</v>
      </c>
      <c r="AB152" s="12">
        <f t="shared" si="154"/>
        <v>0</v>
      </c>
      <c r="AC152" s="12">
        <f t="shared" si="154"/>
        <v>0</v>
      </c>
      <c r="AD152" s="12">
        <f t="shared" si="154"/>
        <v>0</v>
      </c>
      <c r="AE152" s="12">
        <f t="shared" si="154"/>
        <v>0</v>
      </c>
      <c r="AF152" s="12">
        <f t="shared" si="154"/>
        <v>0</v>
      </c>
      <c r="AG152" s="12">
        <f t="shared" si="154"/>
        <v>0</v>
      </c>
      <c r="AH152" s="12">
        <f t="shared" si="154"/>
        <v>0</v>
      </c>
      <c r="AI152" s="12">
        <f t="shared" si="154"/>
        <v>0</v>
      </c>
      <c r="AJ152" s="12">
        <f t="shared" si="154"/>
        <v>0</v>
      </c>
      <c r="AK152" s="12">
        <f t="shared" si="154"/>
        <v>0</v>
      </c>
      <c r="AL152" s="12">
        <f t="shared" si="154"/>
        <v>0</v>
      </c>
      <c r="AM152" s="12">
        <f t="shared" si="154"/>
        <v>0</v>
      </c>
      <c r="AN152" s="12">
        <f t="shared" si="154"/>
        <v>0</v>
      </c>
      <c r="AO152" s="12">
        <f t="shared" si="154"/>
        <v>0</v>
      </c>
      <c r="AP152" s="12">
        <f t="shared" si="154"/>
        <v>0</v>
      </c>
      <c r="AQ152" s="12">
        <f t="shared" si="154"/>
        <v>0</v>
      </c>
      <c r="AR152" s="12">
        <f t="shared" si="154"/>
        <v>0</v>
      </c>
      <c r="AS152" s="12">
        <f t="shared" si="154"/>
        <v>0</v>
      </c>
      <c r="AT152" s="12">
        <f t="shared" si="154"/>
        <v>0</v>
      </c>
      <c r="AU152" s="12">
        <f t="shared" si="154"/>
        <v>0</v>
      </c>
      <c r="AV152" s="12">
        <f t="shared" si="154"/>
        <v>0</v>
      </c>
      <c r="AW152" s="12">
        <f t="shared" si="154"/>
        <v>0</v>
      </c>
      <c r="AX152" s="12">
        <f t="shared" si="154"/>
        <v>0</v>
      </c>
      <c r="AY152" s="12">
        <f t="shared" si="154"/>
        <v>0</v>
      </c>
      <c r="AZ152" s="12">
        <f t="shared" si="154"/>
        <v>0</v>
      </c>
      <c r="BA152" s="12">
        <f t="shared" si="154"/>
        <v>0</v>
      </c>
      <c r="BB152" s="12">
        <v>0</v>
      </c>
      <c r="BC152" s="12">
        <v>0</v>
      </c>
    </row>
    <row r="153" spans="1:55" ht="63" hidden="1" x14ac:dyDescent="0.25">
      <c r="A153" s="6" t="s">
        <v>14</v>
      </c>
      <c r="B153" s="9">
        <v>51</v>
      </c>
      <c r="C153" s="9">
        <v>2</v>
      </c>
      <c r="D153" s="11" t="s">
        <v>151</v>
      </c>
      <c r="E153" s="9">
        <v>851</v>
      </c>
      <c r="F153" s="11" t="s">
        <v>82</v>
      </c>
      <c r="G153" s="11" t="s">
        <v>16</v>
      </c>
      <c r="H153" s="11" t="s">
        <v>306</v>
      </c>
      <c r="I153" s="11" t="s">
        <v>29</v>
      </c>
      <c r="J153" s="12">
        <f>'6.ВС'!J153</f>
        <v>0</v>
      </c>
      <c r="K153" s="12">
        <f>'6.ВС'!K153</f>
        <v>0</v>
      </c>
      <c r="L153" s="12">
        <f>'6.ВС'!L153</f>
        <v>0</v>
      </c>
      <c r="M153" s="12">
        <f>'6.ВС'!M153</f>
        <v>0</v>
      </c>
      <c r="N153" s="12">
        <f>'6.ВС'!N153</f>
        <v>0</v>
      </c>
      <c r="O153" s="12">
        <f>'6.ВС'!O153</f>
        <v>0</v>
      </c>
      <c r="P153" s="12">
        <f>'6.ВС'!P153</f>
        <v>0</v>
      </c>
      <c r="Q153" s="12">
        <f>'6.ВС'!Q153</f>
        <v>0</v>
      </c>
      <c r="R153" s="12">
        <f>'6.ВС'!R153</f>
        <v>0</v>
      </c>
      <c r="S153" s="12">
        <f>'6.ВС'!S153</f>
        <v>0</v>
      </c>
      <c r="T153" s="12">
        <f>'6.ВС'!T153</f>
        <v>0</v>
      </c>
      <c r="U153" s="12">
        <f>'6.ВС'!U153</f>
        <v>0</v>
      </c>
      <c r="V153" s="12">
        <f>'6.ВС'!V153</f>
        <v>0</v>
      </c>
      <c r="W153" s="12">
        <f>'6.ВС'!W153</f>
        <v>0</v>
      </c>
      <c r="X153" s="12">
        <f>'6.ВС'!X153</f>
        <v>0</v>
      </c>
      <c r="Y153" s="12">
        <f>'6.ВС'!Y153</f>
        <v>0</v>
      </c>
      <c r="Z153" s="12">
        <f>'6.ВС'!Z153</f>
        <v>0</v>
      </c>
      <c r="AA153" s="12">
        <f>'6.ВС'!AA153</f>
        <v>0</v>
      </c>
      <c r="AB153" s="12">
        <f>'6.ВС'!AB153</f>
        <v>0</v>
      </c>
      <c r="AC153" s="12">
        <f>'6.ВС'!AC153</f>
        <v>0</v>
      </c>
      <c r="AD153" s="12">
        <f>'6.ВС'!AD153</f>
        <v>0</v>
      </c>
      <c r="AE153" s="12">
        <f>'6.ВС'!AE153</f>
        <v>0</v>
      </c>
      <c r="AF153" s="12">
        <f>'6.ВС'!AF153</f>
        <v>0</v>
      </c>
      <c r="AG153" s="12">
        <f>'6.ВС'!AG153</f>
        <v>0</v>
      </c>
      <c r="AH153" s="12">
        <f>'6.ВС'!AH153</f>
        <v>0</v>
      </c>
      <c r="AI153" s="12">
        <f>'6.ВС'!AI153</f>
        <v>0</v>
      </c>
      <c r="AJ153" s="12">
        <f>'6.ВС'!AJ153</f>
        <v>0</v>
      </c>
      <c r="AK153" s="12">
        <f>'6.ВС'!AK153</f>
        <v>0</v>
      </c>
      <c r="AL153" s="12">
        <f>'6.ВС'!AL153</f>
        <v>0</v>
      </c>
      <c r="AM153" s="12">
        <f>'6.ВС'!AM153</f>
        <v>0</v>
      </c>
      <c r="AN153" s="12">
        <f>'6.ВС'!AN153</f>
        <v>0</v>
      </c>
      <c r="AO153" s="12">
        <f>'6.ВС'!AO153</f>
        <v>0</v>
      </c>
      <c r="AP153" s="12">
        <f>'6.ВС'!AP153</f>
        <v>0</v>
      </c>
      <c r="AQ153" s="12">
        <f>'6.ВС'!AQ153</f>
        <v>0</v>
      </c>
      <c r="AR153" s="12">
        <f>'6.ВС'!AR153</f>
        <v>0</v>
      </c>
      <c r="AS153" s="12">
        <f>'6.ВС'!AS153</f>
        <v>0</v>
      </c>
      <c r="AT153" s="12">
        <f>'6.ВС'!AT153</f>
        <v>0</v>
      </c>
      <c r="AU153" s="12">
        <f>'6.ВС'!AU153</f>
        <v>0</v>
      </c>
      <c r="AV153" s="12">
        <f>'6.ВС'!AV153</f>
        <v>0</v>
      </c>
      <c r="AW153" s="12">
        <f>'6.ВС'!AW153</f>
        <v>0</v>
      </c>
      <c r="AX153" s="12">
        <f>'6.ВС'!AX153</f>
        <v>0</v>
      </c>
      <c r="AY153" s="12">
        <f>'6.ВС'!AY153</f>
        <v>0</v>
      </c>
      <c r="AZ153" s="12">
        <f>'6.ВС'!AZ153</f>
        <v>0</v>
      </c>
      <c r="BA153" s="12">
        <f>'6.ВС'!BA153</f>
        <v>0</v>
      </c>
      <c r="BB153" s="12">
        <v>0</v>
      </c>
      <c r="BC153" s="12">
        <v>0</v>
      </c>
    </row>
    <row r="154" spans="1:55" ht="63" x14ac:dyDescent="0.25">
      <c r="A154" s="6" t="s">
        <v>58</v>
      </c>
      <c r="B154" s="9">
        <v>51</v>
      </c>
      <c r="C154" s="9">
        <v>2</v>
      </c>
      <c r="D154" s="11" t="s">
        <v>151</v>
      </c>
      <c r="E154" s="9">
        <v>851</v>
      </c>
      <c r="F154" s="11" t="s">
        <v>82</v>
      </c>
      <c r="G154" s="11" t="s">
        <v>16</v>
      </c>
      <c r="H154" s="11" t="s">
        <v>306</v>
      </c>
      <c r="I154" s="11" t="s">
        <v>116</v>
      </c>
      <c r="J154" s="12">
        <f t="shared" ref="J154:BA154" si="155">J155</f>
        <v>6889000</v>
      </c>
      <c r="K154" s="12">
        <f t="shared" si="155"/>
        <v>0</v>
      </c>
      <c r="L154" s="12">
        <f t="shared" si="155"/>
        <v>6889000</v>
      </c>
      <c r="M154" s="12">
        <f t="shared" si="155"/>
        <v>0</v>
      </c>
      <c r="N154" s="12">
        <f t="shared" si="155"/>
        <v>0</v>
      </c>
      <c r="O154" s="12">
        <f t="shared" si="155"/>
        <v>0</v>
      </c>
      <c r="P154" s="12">
        <f t="shared" si="155"/>
        <v>0</v>
      </c>
      <c r="Q154" s="12">
        <f t="shared" si="155"/>
        <v>0</v>
      </c>
      <c r="R154" s="12">
        <f t="shared" si="155"/>
        <v>6889000</v>
      </c>
      <c r="S154" s="12">
        <f t="shared" si="155"/>
        <v>0</v>
      </c>
      <c r="T154" s="12">
        <f t="shared" si="155"/>
        <v>6889000</v>
      </c>
      <c r="U154" s="12">
        <f t="shared" si="155"/>
        <v>0</v>
      </c>
      <c r="V154" s="12">
        <f t="shared" si="155"/>
        <v>0</v>
      </c>
      <c r="W154" s="12">
        <f t="shared" si="155"/>
        <v>0</v>
      </c>
      <c r="X154" s="12">
        <f t="shared" si="155"/>
        <v>0</v>
      </c>
      <c r="Y154" s="12">
        <f t="shared" si="155"/>
        <v>0</v>
      </c>
      <c r="Z154" s="12">
        <f t="shared" si="155"/>
        <v>6889000</v>
      </c>
      <c r="AA154" s="12">
        <f t="shared" si="155"/>
        <v>0</v>
      </c>
      <c r="AB154" s="12">
        <f t="shared" si="155"/>
        <v>6889000</v>
      </c>
      <c r="AC154" s="12">
        <f t="shared" si="155"/>
        <v>0</v>
      </c>
      <c r="AD154" s="12">
        <f t="shared" si="155"/>
        <v>0</v>
      </c>
      <c r="AE154" s="12">
        <f t="shared" si="155"/>
        <v>0</v>
      </c>
      <c r="AF154" s="12">
        <f t="shared" si="155"/>
        <v>0</v>
      </c>
      <c r="AG154" s="12">
        <f t="shared" si="155"/>
        <v>0</v>
      </c>
      <c r="AH154" s="12">
        <f t="shared" si="155"/>
        <v>6889000</v>
      </c>
      <c r="AI154" s="12">
        <f t="shared" si="155"/>
        <v>0</v>
      </c>
      <c r="AJ154" s="12">
        <f t="shared" si="155"/>
        <v>6889000</v>
      </c>
      <c r="AK154" s="12">
        <f t="shared" si="155"/>
        <v>0</v>
      </c>
      <c r="AL154" s="12">
        <f t="shared" si="155"/>
        <v>0</v>
      </c>
      <c r="AM154" s="12">
        <f t="shared" si="155"/>
        <v>0</v>
      </c>
      <c r="AN154" s="12">
        <f t="shared" si="155"/>
        <v>0</v>
      </c>
      <c r="AO154" s="12">
        <f t="shared" si="155"/>
        <v>0</v>
      </c>
      <c r="AP154" s="12">
        <f t="shared" si="155"/>
        <v>6889000</v>
      </c>
      <c r="AQ154" s="12">
        <f t="shared" si="155"/>
        <v>0</v>
      </c>
      <c r="AR154" s="12">
        <f t="shared" si="155"/>
        <v>6889000</v>
      </c>
      <c r="AS154" s="12">
        <f t="shared" si="155"/>
        <v>0</v>
      </c>
      <c r="AT154" s="12">
        <f t="shared" si="155"/>
        <v>-30500</v>
      </c>
      <c r="AU154" s="12">
        <f t="shared" si="155"/>
        <v>0</v>
      </c>
      <c r="AV154" s="12">
        <f t="shared" si="155"/>
        <v>-30500</v>
      </c>
      <c r="AW154" s="12">
        <f t="shared" si="155"/>
        <v>0</v>
      </c>
      <c r="AX154" s="12">
        <f t="shared" si="155"/>
        <v>6858500</v>
      </c>
      <c r="AY154" s="12">
        <f t="shared" si="155"/>
        <v>0</v>
      </c>
      <c r="AZ154" s="12">
        <f t="shared" si="155"/>
        <v>6858500</v>
      </c>
      <c r="BA154" s="12">
        <f t="shared" si="155"/>
        <v>0</v>
      </c>
      <c r="BB154" s="12">
        <v>0</v>
      </c>
      <c r="BC154" s="12">
        <v>0</v>
      </c>
    </row>
    <row r="155" spans="1:55" ht="31.5" x14ac:dyDescent="0.25">
      <c r="A155" s="6" t="s">
        <v>117</v>
      </c>
      <c r="B155" s="9">
        <v>51</v>
      </c>
      <c r="C155" s="9">
        <v>2</v>
      </c>
      <c r="D155" s="11" t="s">
        <v>151</v>
      </c>
      <c r="E155" s="9">
        <v>851</v>
      </c>
      <c r="F155" s="11" t="s">
        <v>82</v>
      </c>
      <c r="G155" s="11" t="s">
        <v>16</v>
      </c>
      <c r="H155" s="11" t="s">
        <v>306</v>
      </c>
      <c r="I155" s="11" t="s">
        <v>118</v>
      </c>
      <c r="J155" s="12">
        <f>'6.ВС'!J155</f>
        <v>6889000</v>
      </c>
      <c r="K155" s="12">
        <f>'6.ВС'!K155</f>
        <v>0</v>
      </c>
      <c r="L155" s="12">
        <f>'6.ВС'!L155</f>
        <v>6889000</v>
      </c>
      <c r="M155" s="12">
        <f>'6.ВС'!M155</f>
        <v>0</v>
      </c>
      <c r="N155" s="12">
        <f>'6.ВС'!N155</f>
        <v>0</v>
      </c>
      <c r="O155" s="12">
        <f>'6.ВС'!O155</f>
        <v>0</v>
      </c>
      <c r="P155" s="12">
        <f>'6.ВС'!P155</f>
        <v>0</v>
      </c>
      <c r="Q155" s="12">
        <f>'6.ВС'!Q155</f>
        <v>0</v>
      </c>
      <c r="R155" s="12">
        <f>'6.ВС'!R155</f>
        <v>6889000</v>
      </c>
      <c r="S155" s="12">
        <f>'6.ВС'!S155</f>
        <v>0</v>
      </c>
      <c r="T155" s="12">
        <f>'6.ВС'!T155</f>
        <v>6889000</v>
      </c>
      <c r="U155" s="12">
        <f>'6.ВС'!U155</f>
        <v>0</v>
      </c>
      <c r="V155" s="12">
        <f>'6.ВС'!V155</f>
        <v>0</v>
      </c>
      <c r="W155" s="12">
        <f>'6.ВС'!W155</f>
        <v>0</v>
      </c>
      <c r="X155" s="12">
        <f>'6.ВС'!X155</f>
        <v>0</v>
      </c>
      <c r="Y155" s="12">
        <f>'6.ВС'!Y155</f>
        <v>0</v>
      </c>
      <c r="Z155" s="12">
        <f>'6.ВС'!Z155</f>
        <v>6889000</v>
      </c>
      <c r="AA155" s="12">
        <f>'6.ВС'!AA155</f>
        <v>0</v>
      </c>
      <c r="AB155" s="12">
        <f>'6.ВС'!AB155</f>
        <v>6889000</v>
      </c>
      <c r="AC155" s="12">
        <f>'6.ВС'!AC155</f>
        <v>0</v>
      </c>
      <c r="AD155" s="12">
        <f>'6.ВС'!AD155</f>
        <v>0</v>
      </c>
      <c r="AE155" s="12">
        <f>'6.ВС'!AE155</f>
        <v>0</v>
      </c>
      <c r="AF155" s="12">
        <f>'6.ВС'!AF155</f>
        <v>0</v>
      </c>
      <c r="AG155" s="12">
        <f>'6.ВС'!AG155</f>
        <v>0</v>
      </c>
      <c r="AH155" s="12">
        <f>'6.ВС'!AH155</f>
        <v>6889000</v>
      </c>
      <c r="AI155" s="12">
        <f>'6.ВС'!AI155</f>
        <v>0</v>
      </c>
      <c r="AJ155" s="12">
        <f>'6.ВС'!AJ155</f>
        <v>6889000</v>
      </c>
      <c r="AK155" s="12">
        <f>'6.ВС'!AK155</f>
        <v>0</v>
      </c>
      <c r="AL155" s="12">
        <f>'6.ВС'!AL155</f>
        <v>0</v>
      </c>
      <c r="AM155" s="12">
        <f>'6.ВС'!AM155</f>
        <v>0</v>
      </c>
      <c r="AN155" s="12">
        <f>'6.ВС'!AN155</f>
        <v>0</v>
      </c>
      <c r="AO155" s="12">
        <f>'6.ВС'!AO155</f>
        <v>0</v>
      </c>
      <c r="AP155" s="12">
        <f>'6.ВС'!AP155</f>
        <v>6889000</v>
      </c>
      <c r="AQ155" s="12">
        <f>'6.ВС'!AQ155</f>
        <v>0</v>
      </c>
      <c r="AR155" s="12">
        <f>'6.ВС'!AR155</f>
        <v>6889000</v>
      </c>
      <c r="AS155" s="12">
        <f>'6.ВС'!AS155</f>
        <v>0</v>
      </c>
      <c r="AT155" s="12">
        <f>'6.ВС'!AT155</f>
        <v>-30500</v>
      </c>
      <c r="AU155" s="12">
        <f>'6.ВС'!AU155</f>
        <v>0</v>
      </c>
      <c r="AV155" s="12">
        <f>'6.ВС'!AV155</f>
        <v>-30500</v>
      </c>
      <c r="AW155" s="12">
        <f>'6.ВС'!AW155</f>
        <v>0</v>
      </c>
      <c r="AX155" s="12">
        <f>'6.ВС'!AX155</f>
        <v>6858500</v>
      </c>
      <c r="AY155" s="12">
        <f>'6.ВС'!AY155</f>
        <v>0</v>
      </c>
      <c r="AZ155" s="12">
        <f>'6.ВС'!AZ155</f>
        <v>6858500</v>
      </c>
      <c r="BA155" s="12">
        <f>'6.ВС'!BA155</f>
        <v>0</v>
      </c>
      <c r="BB155" s="12">
        <v>0</v>
      </c>
      <c r="BC155" s="12">
        <v>0</v>
      </c>
    </row>
    <row r="156" spans="1:55" ht="31.5" x14ac:dyDescent="0.25">
      <c r="A156" s="4" t="s">
        <v>119</v>
      </c>
      <c r="B156" s="9">
        <v>51</v>
      </c>
      <c r="C156" s="9">
        <v>2</v>
      </c>
      <c r="D156" s="11" t="s">
        <v>151</v>
      </c>
      <c r="E156" s="9">
        <v>851</v>
      </c>
      <c r="F156" s="11" t="s">
        <v>82</v>
      </c>
      <c r="G156" s="11" t="s">
        <v>16</v>
      </c>
      <c r="H156" s="11" t="s">
        <v>307</v>
      </c>
      <c r="I156" s="11"/>
      <c r="J156" s="12">
        <f t="shared" ref="J156:BA160" si="156">J157</f>
        <v>7443400</v>
      </c>
      <c r="K156" s="12">
        <f t="shared" si="156"/>
        <v>0</v>
      </c>
      <c r="L156" s="12">
        <f t="shared" si="156"/>
        <v>7443400</v>
      </c>
      <c r="M156" s="12">
        <f t="shared" si="156"/>
        <v>0</v>
      </c>
      <c r="N156" s="12">
        <f t="shared" si="156"/>
        <v>0</v>
      </c>
      <c r="O156" s="12">
        <f t="shared" si="156"/>
        <v>0</v>
      </c>
      <c r="P156" s="12">
        <f t="shared" si="156"/>
        <v>0</v>
      </c>
      <c r="Q156" s="12">
        <f t="shared" si="156"/>
        <v>0</v>
      </c>
      <c r="R156" s="12">
        <f t="shared" si="156"/>
        <v>7443400</v>
      </c>
      <c r="S156" s="12">
        <f t="shared" si="156"/>
        <v>0</v>
      </c>
      <c r="T156" s="12">
        <f t="shared" si="156"/>
        <v>7443400</v>
      </c>
      <c r="U156" s="12">
        <f t="shared" si="156"/>
        <v>0</v>
      </c>
      <c r="V156" s="12">
        <f t="shared" si="156"/>
        <v>0</v>
      </c>
      <c r="W156" s="12">
        <f t="shared" si="156"/>
        <v>0</v>
      </c>
      <c r="X156" s="12">
        <f t="shared" si="156"/>
        <v>0</v>
      </c>
      <c r="Y156" s="12">
        <f t="shared" si="156"/>
        <v>0</v>
      </c>
      <c r="Z156" s="12">
        <f t="shared" si="156"/>
        <v>7443400</v>
      </c>
      <c r="AA156" s="12">
        <f t="shared" si="156"/>
        <v>0</v>
      </c>
      <c r="AB156" s="12">
        <f t="shared" si="156"/>
        <v>7443400</v>
      </c>
      <c r="AC156" s="12">
        <f t="shared" si="156"/>
        <v>0</v>
      </c>
      <c r="AD156" s="12">
        <f t="shared" si="156"/>
        <v>0</v>
      </c>
      <c r="AE156" s="12">
        <f t="shared" si="156"/>
        <v>0</v>
      </c>
      <c r="AF156" s="12">
        <f t="shared" si="156"/>
        <v>0</v>
      </c>
      <c r="AG156" s="12">
        <f t="shared" si="156"/>
        <v>0</v>
      </c>
      <c r="AH156" s="12">
        <f t="shared" si="156"/>
        <v>7443400</v>
      </c>
      <c r="AI156" s="12">
        <f t="shared" si="156"/>
        <v>0</v>
      </c>
      <c r="AJ156" s="12">
        <f t="shared" si="156"/>
        <v>7443400</v>
      </c>
      <c r="AK156" s="12">
        <f t="shared" si="156"/>
        <v>0</v>
      </c>
      <c r="AL156" s="12">
        <f t="shared" si="156"/>
        <v>0</v>
      </c>
      <c r="AM156" s="12">
        <f t="shared" si="156"/>
        <v>0</v>
      </c>
      <c r="AN156" s="12">
        <f t="shared" si="156"/>
        <v>0</v>
      </c>
      <c r="AO156" s="12">
        <f t="shared" si="156"/>
        <v>0</v>
      </c>
      <c r="AP156" s="12">
        <f t="shared" si="156"/>
        <v>7443400</v>
      </c>
      <c r="AQ156" s="12">
        <f t="shared" si="156"/>
        <v>0</v>
      </c>
      <c r="AR156" s="12">
        <f t="shared" si="156"/>
        <v>7443400</v>
      </c>
      <c r="AS156" s="12">
        <f t="shared" si="156"/>
        <v>0</v>
      </c>
      <c r="AT156" s="12">
        <f t="shared" si="156"/>
        <v>-260800</v>
      </c>
      <c r="AU156" s="12">
        <f t="shared" si="156"/>
        <v>0</v>
      </c>
      <c r="AV156" s="12">
        <f t="shared" si="156"/>
        <v>-260800</v>
      </c>
      <c r="AW156" s="12">
        <f t="shared" si="156"/>
        <v>0</v>
      </c>
      <c r="AX156" s="12">
        <f t="shared" si="156"/>
        <v>7182600</v>
      </c>
      <c r="AY156" s="12">
        <f t="shared" si="156"/>
        <v>0</v>
      </c>
      <c r="AZ156" s="12">
        <f t="shared" si="156"/>
        <v>7182600</v>
      </c>
      <c r="BA156" s="12">
        <f t="shared" si="156"/>
        <v>0</v>
      </c>
      <c r="BB156" s="12">
        <v>0</v>
      </c>
      <c r="BC156" s="12">
        <v>0</v>
      </c>
    </row>
    <row r="157" spans="1:55" ht="63" x14ac:dyDescent="0.25">
      <c r="A157" s="6" t="s">
        <v>58</v>
      </c>
      <c r="B157" s="9">
        <v>51</v>
      </c>
      <c r="C157" s="9">
        <v>2</v>
      </c>
      <c r="D157" s="11" t="s">
        <v>151</v>
      </c>
      <c r="E157" s="9">
        <v>851</v>
      </c>
      <c r="F157" s="11" t="s">
        <v>82</v>
      </c>
      <c r="G157" s="11" t="s">
        <v>16</v>
      </c>
      <c r="H157" s="11" t="s">
        <v>307</v>
      </c>
      <c r="I157" s="33">
        <v>600</v>
      </c>
      <c r="J157" s="12">
        <f t="shared" si="156"/>
        <v>7443400</v>
      </c>
      <c r="K157" s="12">
        <f t="shared" si="156"/>
        <v>0</v>
      </c>
      <c r="L157" s="12">
        <f t="shared" si="156"/>
        <v>7443400</v>
      </c>
      <c r="M157" s="12">
        <f t="shared" si="156"/>
        <v>0</v>
      </c>
      <c r="N157" s="12">
        <f t="shared" si="156"/>
        <v>0</v>
      </c>
      <c r="O157" s="12">
        <f t="shared" si="156"/>
        <v>0</v>
      </c>
      <c r="P157" s="12">
        <f t="shared" si="156"/>
        <v>0</v>
      </c>
      <c r="Q157" s="12">
        <f t="shared" si="156"/>
        <v>0</v>
      </c>
      <c r="R157" s="12">
        <f t="shared" si="156"/>
        <v>7443400</v>
      </c>
      <c r="S157" s="12">
        <f t="shared" si="156"/>
        <v>0</v>
      </c>
      <c r="T157" s="12">
        <f t="shared" si="156"/>
        <v>7443400</v>
      </c>
      <c r="U157" s="12">
        <f t="shared" si="156"/>
        <v>0</v>
      </c>
      <c r="V157" s="12">
        <f t="shared" si="156"/>
        <v>0</v>
      </c>
      <c r="W157" s="12">
        <f t="shared" si="156"/>
        <v>0</v>
      </c>
      <c r="X157" s="12">
        <f t="shared" si="156"/>
        <v>0</v>
      </c>
      <c r="Y157" s="12">
        <f t="shared" si="156"/>
        <v>0</v>
      </c>
      <c r="Z157" s="12">
        <f t="shared" si="156"/>
        <v>7443400</v>
      </c>
      <c r="AA157" s="12">
        <f t="shared" si="156"/>
        <v>0</v>
      </c>
      <c r="AB157" s="12">
        <f t="shared" si="156"/>
        <v>7443400</v>
      </c>
      <c r="AC157" s="12">
        <f t="shared" si="156"/>
        <v>0</v>
      </c>
      <c r="AD157" s="12">
        <f t="shared" si="156"/>
        <v>0</v>
      </c>
      <c r="AE157" s="12">
        <f t="shared" si="156"/>
        <v>0</v>
      </c>
      <c r="AF157" s="12">
        <f t="shared" si="156"/>
        <v>0</v>
      </c>
      <c r="AG157" s="12">
        <f t="shared" si="156"/>
        <v>0</v>
      </c>
      <c r="AH157" s="12">
        <f t="shared" si="156"/>
        <v>7443400</v>
      </c>
      <c r="AI157" s="12">
        <f t="shared" si="156"/>
        <v>0</v>
      </c>
      <c r="AJ157" s="12">
        <f t="shared" si="156"/>
        <v>7443400</v>
      </c>
      <c r="AK157" s="12">
        <f t="shared" si="156"/>
        <v>0</v>
      </c>
      <c r="AL157" s="12">
        <f t="shared" si="156"/>
        <v>0</v>
      </c>
      <c r="AM157" s="12">
        <f t="shared" si="156"/>
        <v>0</v>
      </c>
      <c r="AN157" s="12">
        <f t="shared" si="156"/>
        <v>0</v>
      </c>
      <c r="AO157" s="12">
        <f t="shared" si="156"/>
        <v>0</v>
      </c>
      <c r="AP157" s="12">
        <f t="shared" si="156"/>
        <v>7443400</v>
      </c>
      <c r="AQ157" s="12">
        <f t="shared" si="156"/>
        <v>0</v>
      </c>
      <c r="AR157" s="12">
        <f t="shared" si="156"/>
        <v>7443400</v>
      </c>
      <c r="AS157" s="12">
        <f t="shared" si="156"/>
        <v>0</v>
      </c>
      <c r="AT157" s="12">
        <f t="shared" si="156"/>
        <v>-260800</v>
      </c>
      <c r="AU157" s="12">
        <f t="shared" si="156"/>
        <v>0</v>
      </c>
      <c r="AV157" s="12">
        <f t="shared" si="156"/>
        <v>-260800</v>
      </c>
      <c r="AW157" s="12">
        <f t="shared" si="156"/>
        <v>0</v>
      </c>
      <c r="AX157" s="12">
        <f t="shared" si="156"/>
        <v>7182600</v>
      </c>
      <c r="AY157" s="12">
        <f t="shared" si="156"/>
        <v>0</v>
      </c>
      <c r="AZ157" s="12">
        <f t="shared" si="156"/>
        <v>7182600</v>
      </c>
      <c r="BA157" s="12">
        <f t="shared" si="156"/>
        <v>0</v>
      </c>
      <c r="BB157" s="12">
        <v>0</v>
      </c>
      <c r="BC157" s="12">
        <v>0</v>
      </c>
    </row>
    <row r="158" spans="1:55" ht="31.5" x14ac:dyDescent="0.25">
      <c r="A158" s="6" t="s">
        <v>117</v>
      </c>
      <c r="B158" s="9">
        <v>51</v>
      </c>
      <c r="C158" s="9">
        <v>2</v>
      </c>
      <c r="D158" s="11" t="s">
        <v>151</v>
      </c>
      <c r="E158" s="9">
        <v>851</v>
      </c>
      <c r="F158" s="11" t="s">
        <v>82</v>
      </c>
      <c r="G158" s="11" t="s">
        <v>16</v>
      </c>
      <c r="H158" s="11" t="s">
        <v>307</v>
      </c>
      <c r="I158" s="33">
        <v>610</v>
      </c>
      <c r="J158" s="12">
        <f>'6.ВС'!J158</f>
        <v>7443400</v>
      </c>
      <c r="K158" s="12">
        <f>'6.ВС'!K158</f>
        <v>0</v>
      </c>
      <c r="L158" s="12">
        <f>'6.ВС'!L158</f>
        <v>7443400</v>
      </c>
      <c r="M158" s="12">
        <f>'6.ВС'!M158</f>
        <v>0</v>
      </c>
      <c r="N158" s="12">
        <f>'6.ВС'!N158</f>
        <v>0</v>
      </c>
      <c r="O158" s="12">
        <f>'6.ВС'!O158</f>
        <v>0</v>
      </c>
      <c r="P158" s="12">
        <f>'6.ВС'!P158</f>
        <v>0</v>
      </c>
      <c r="Q158" s="12">
        <f>'6.ВС'!Q158</f>
        <v>0</v>
      </c>
      <c r="R158" s="12">
        <f>'6.ВС'!R158</f>
        <v>7443400</v>
      </c>
      <c r="S158" s="12">
        <f>'6.ВС'!S158</f>
        <v>0</v>
      </c>
      <c r="T158" s="12">
        <f>'6.ВС'!T158</f>
        <v>7443400</v>
      </c>
      <c r="U158" s="12">
        <f>'6.ВС'!U158</f>
        <v>0</v>
      </c>
      <c r="V158" s="12">
        <f>'6.ВС'!V158</f>
        <v>0</v>
      </c>
      <c r="W158" s="12">
        <f>'6.ВС'!W158</f>
        <v>0</v>
      </c>
      <c r="X158" s="12">
        <f>'6.ВС'!X158</f>
        <v>0</v>
      </c>
      <c r="Y158" s="12">
        <f>'6.ВС'!Y158</f>
        <v>0</v>
      </c>
      <c r="Z158" s="12">
        <f>'6.ВС'!Z158</f>
        <v>7443400</v>
      </c>
      <c r="AA158" s="12">
        <f>'6.ВС'!AA158</f>
        <v>0</v>
      </c>
      <c r="AB158" s="12">
        <f>'6.ВС'!AB158</f>
        <v>7443400</v>
      </c>
      <c r="AC158" s="12">
        <f>'6.ВС'!AC158</f>
        <v>0</v>
      </c>
      <c r="AD158" s="12">
        <f>'6.ВС'!AD158</f>
        <v>0</v>
      </c>
      <c r="AE158" s="12">
        <f>'6.ВС'!AE158</f>
        <v>0</v>
      </c>
      <c r="AF158" s="12">
        <f>'6.ВС'!AF158</f>
        <v>0</v>
      </c>
      <c r="AG158" s="12">
        <f>'6.ВС'!AG158</f>
        <v>0</v>
      </c>
      <c r="AH158" s="12">
        <f>'6.ВС'!AH158</f>
        <v>7443400</v>
      </c>
      <c r="AI158" s="12">
        <f>'6.ВС'!AI158</f>
        <v>0</v>
      </c>
      <c r="AJ158" s="12">
        <f>'6.ВС'!AJ158</f>
        <v>7443400</v>
      </c>
      <c r="AK158" s="12">
        <f>'6.ВС'!AK158</f>
        <v>0</v>
      </c>
      <c r="AL158" s="12">
        <f>'6.ВС'!AL158</f>
        <v>0</v>
      </c>
      <c r="AM158" s="12">
        <f>'6.ВС'!AM158</f>
        <v>0</v>
      </c>
      <c r="AN158" s="12">
        <f>'6.ВС'!AN158</f>
        <v>0</v>
      </c>
      <c r="AO158" s="12">
        <f>'6.ВС'!AO158</f>
        <v>0</v>
      </c>
      <c r="AP158" s="12">
        <f>'6.ВС'!AP158</f>
        <v>7443400</v>
      </c>
      <c r="AQ158" s="12">
        <f>'6.ВС'!AQ158</f>
        <v>0</v>
      </c>
      <c r="AR158" s="12">
        <f>'6.ВС'!AR158</f>
        <v>7443400</v>
      </c>
      <c r="AS158" s="12">
        <f>'6.ВС'!AS158</f>
        <v>0</v>
      </c>
      <c r="AT158" s="12">
        <f>'6.ВС'!AT158</f>
        <v>-260800</v>
      </c>
      <c r="AU158" s="12">
        <f>'6.ВС'!AU158</f>
        <v>0</v>
      </c>
      <c r="AV158" s="12">
        <f>'6.ВС'!AV158</f>
        <v>-260800</v>
      </c>
      <c r="AW158" s="12">
        <f>'6.ВС'!AW158</f>
        <v>0</v>
      </c>
      <c r="AX158" s="12">
        <f>'6.ВС'!AX158</f>
        <v>7182600</v>
      </c>
      <c r="AY158" s="12">
        <f>'6.ВС'!AY158</f>
        <v>0</v>
      </c>
      <c r="AZ158" s="12">
        <f>'6.ВС'!AZ158</f>
        <v>7182600</v>
      </c>
      <c r="BA158" s="12">
        <f>'6.ВС'!BA158</f>
        <v>0</v>
      </c>
      <c r="BB158" s="12">
        <v>0</v>
      </c>
      <c r="BC158" s="12">
        <v>0</v>
      </c>
    </row>
    <row r="159" spans="1:55" ht="31.5" hidden="1" x14ac:dyDescent="0.25">
      <c r="A159" s="4" t="s">
        <v>125</v>
      </c>
      <c r="B159" s="9">
        <v>51</v>
      </c>
      <c r="C159" s="9">
        <v>2</v>
      </c>
      <c r="D159" s="11" t="s">
        <v>151</v>
      </c>
      <c r="E159" s="9">
        <v>851</v>
      </c>
      <c r="F159" s="11" t="s">
        <v>82</v>
      </c>
      <c r="G159" s="11" t="s">
        <v>16</v>
      </c>
      <c r="H159" s="11" t="s">
        <v>309</v>
      </c>
      <c r="I159" s="33"/>
      <c r="J159" s="12">
        <f t="shared" ref="J159" si="157">J160+J162</f>
        <v>318550</v>
      </c>
      <c r="K159" s="12">
        <f t="shared" ref="K159:M159" si="158">K160+K162</f>
        <v>0</v>
      </c>
      <c r="L159" s="12">
        <f t="shared" si="158"/>
        <v>318550</v>
      </c>
      <c r="M159" s="12">
        <f t="shared" si="158"/>
        <v>0</v>
      </c>
      <c r="N159" s="12">
        <f t="shared" ref="N159:U159" si="159">N160+N162</f>
        <v>-4529</v>
      </c>
      <c r="O159" s="12">
        <f t="shared" si="159"/>
        <v>0</v>
      </c>
      <c r="P159" s="12">
        <f t="shared" si="159"/>
        <v>-4529</v>
      </c>
      <c r="Q159" s="12">
        <f t="shared" si="159"/>
        <v>0</v>
      </c>
      <c r="R159" s="12">
        <f t="shared" si="159"/>
        <v>314021</v>
      </c>
      <c r="S159" s="12">
        <f t="shared" si="159"/>
        <v>0</v>
      </c>
      <c r="T159" s="12">
        <f t="shared" si="159"/>
        <v>314021</v>
      </c>
      <c r="U159" s="12">
        <f t="shared" si="159"/>
        <v>0</v>
      </c>
      <c r="V159" s="12">
        <f t="shared" ref="V159:AC159" si="160">V160+V162</f>
        <v>25598</v>
      </c>
      <c r="W159" s="12">
        <f t="shared" si="160"/>
        <v>0</v>
      </c>
      <c r="X159" s="12">
        <f t="shared" si="160"/>
        <v>25598</v>
      </c>
      <c r="Y159" s="12">
        <f t="shared" si="160"/>
        <v>0</v>
      </c>
      <c r="Z159" s="12">
        <f t="shared" si="160"/>
        <v>339619</v>
      </c>
      <c r="AA159" s="12">
        <f t="shared" si="160"/>
        <v>0</v>
      </c>
      <c r="AB159" s="12">
        <f t="shared" si="160"/>
        <v>339619</v>
      </c>
      <c r="AC159" s="12">
        <f t="shared" si="160"/>
        <v>0</v>
      </c>
      <c r="AD159" s="12">
        <f t="shared" ref="AD159:AK159" si="161">AD160+AD162</f>
        <v>0</v>
      </c>
      <c r="AE159" s="12">
        <f t="shared" si="161"/>
        <v>0</v>
      </c>
      <c r="AF159" s="12">
        <f t="shared" si="161"/>
        <v>0</v>
      </c>
      <c r="AG159" s="12">
        <f t="shared" si="161"/>
        <v>0</v>
      </c>
      <c r="AH159" s="12">
        <f t="shared" si="161"/>
        <v>339619</v>
      </c>
      <c r="AI159" s="12">
        <f t="shared" si="161"/>
        <v>0</v>
      </c>
      <c r="AJ159" s="12">
        <f t="shared" si="161"/>
        <v>339619</v>
      </c>
      <c r="AK159" s="12">
        <f t="shared" si="161"/>
        <v>0</v>
      </c>
      <c r="AL159" s="12">
        <f t="shared" ref="AL159:AS159" si="162">AL160+AL162</f>
        <v>20250</v>
      </c>
      <c r="AM159" s="12">
        <f t="shared" si="162"/>
        <v>0</v>
      </c>
      <c r="AN159" s="12">
        <f t="shared" si="162"/>
        <v>20250</v>
      </c>
      <c r="AO159" s="12">
        <f t="shared" si="162"/>
        <v>0</v>
      </c>
      <c r="AP159" s="12">
        <f t="shared" si="162"/>
        <v>359869</v>
      </c>
      <c r="AQ159" s="12">
        <f t="shared" si="162"/>
        <v>0</v>
      </c>
      <c r="AR159" s="12">
        <f t="shared" si="162"/>
        <v>359869</v>
      </c>
      <c r="AS159" s="12">
        <f t="shared" si="162"/>
        <v>0</v>
      </c>
      <c r="AT159" s="12">
        <f t="shared" ref="AT159:BA159" si="163">AT160+AT162</f>
        <v>0</v>
      </c>
      <c r="AU159" s="12">
        <f t="shared" si="163"/>
        <v>0</v>
      </c>
      <c r="AV159" s="12">
        <f t="shared" si="163"/>
        <v>0</v>
      </c>
      <c r="AW159" s="12">
        <f t="shared" si="163"/>
        <v>0</v>
      </c>
      <c r="AX159" s="12">
        <f t="shared" si="163"/>
        <v>359869</v>
      </c>
      <c r="AY159" s="12">
        <f t="shared" si="163"/>
        <v>0</v>
      </c>
      <c r="AZ159" s="12">
        <f t="shared" si="163"/>
        <v>359869</v>
      </c>
      <c r="BA159" s="12">
        <f t="shared" si="163"/>
        <v>0</v>
      </c>
      <c r="BB159" s="12">
        <v>0</v>
      </c>
      <c r="BC159" s="12">
        <v>0</v>
      </c>
    </row>
    <row r="160" spans="1:55" ht="63" hidden="1" x14ac:dyDescent="0.25">
      <c r="A160" s="6" t="s">
        <v>27</v>
      </c>
      <c r="B160" s="9">
        <v>51</v>
      </c>
      <c r="C160" s="9">
        <v>2</v>
      </c>
      <c r="D160" s="11" t="s">
        <v>151</v>
      </c>
      <c r="E160" s="9">
        <v>851</v>
      </c>
      <c r="F160" s="11" t="s">
        <v>82</v>
      </c>
      <c r="G160" s="11" t="s">
        <v>16</v>
      </c>
      <c r="H160" s="11" t="s">
        <v>309</v>
      </c>
      <c r="I160" s="33">
        <v>200</v>
      </c>
      <c r="J160" s="12">
        <f t="shared" si="156"/>
        <v>258550</v>
      </c>
      <c r="K160" s="12">
        <f t="shared" si="156"/>
        <v>0</v>
      </c>
      <c r="L160" s="12">
        <f t="shared" si="156"/>
        <v>258550</v>
      </c>
      <c r="M160" s="12">
        <f t="shared" si="156"/>
        <v>0</v>
      </c>
      <c r="N160" s="12">
        <f t="shared" si="156"/>
        <v>0</v>
      </c>
      <c r="O160" s="12">
        <f t="shared" si="156"/>
        <v>0</v>
      </c>
      <c r="P160" s="12">
        <f t="shared" si="156"/>
        <v>0</v>
      </c>
      <c r="Q160" s="12">
        <f t="shared" si="156"/>
        <v>0</v>
      </c>
      <c r="R160" s="12">
        <f t="shared" si="156"/>
        <v>258550</v>
      </c>
      <c r="S160" s="12">
        <f t="shared" si="156"/>
        <v>0</v>
      </c>
      <c r="T160" s="12">
        <f t="shared" si="156"/>
        <v>258550</v>
      </c>
      <c r="U160" s="12">
        <f t="shared" si="156"/>
        <v>0</v>
      </c>
      <c r="V160" s="12">
        <f t="shared" si="156"/>
        <v>25598</v>
      </c>
      <c r="W160" s="12">
        <f t="shared" si="156"/>
        <v>0</v>
      </c>
      <c r="X160" s="12">
        <f t="shared" si="156"/>
        <v>25598</v>
      </c>
      <c r="Y160" s="12">
        <f t="shared" si="156"/>
        <v>0</v>
      </c>
      <c r="Z160" s="12">
        <f t="shared" si="156"/>
        <v>284148</v>
      </c>
      <c r="AA160" s="12">
        <f t="shared" si="156"/>
        <v>0</v>
      </c>
      <c r="AB160" s="12">
        <f t="shared" si="156"/>
        <v>284148</v>
      </c>
      <c r="AC160" s="12">
        <f t="shared" si="156"/>
        <v>0</v>
      </c>
      <c r="AD160" s="12">
        <f t="shared" si="156"/>
        <v>0</v>
      </c>
      <c r="AE160" s="12">
        <f t="shared" si="156"/>
        <v>0</v>
      </c>
      <c r="AF160" s="12">
        <f t="shared" si="156"/>
        <v>0</v>
      </c>
      <c r="AG160" s="12">
        <f t="shared" si="156"/>
        <v>0</v>
      </c>
      <c r="AH160" s="12">
        <f t="shared" si="156"/>
        <v>284148</v>
      </c>
      <c r="AI160" s="12">
        <f t="shared" si="156"/>
        <v>0</v>
      </c>
      <c r="AJ160" s="12">
        <f t="shared" si="156"/>
        <v>284148</v>
      </c>
      <c r="AK160" s="12">
        <f t="shared" si="156"/>
        <v>0</v>
      </c>
      <c r="AL160" s="12">
        <f t="shared" si="156"/>
        <v>0</v>
      </c>
      <c r="AM160" s="12">
        <f t="shared" si="156"/>
        <v>0</v>
      </c>
      <c r="AN160" s="12">
        <f t="shared" si="156"/>
        <v>0</v>
      </c>
      <c r="AO160" s="12">
        <f t="shared" si="156"/>
        <v>0</v>
      </c>
      <c r="AP160" s="12">
        <f t="shared" si="156"/>
        <v>284148</v>
      </c>
      <c r="AQ160" s="12">
        <f t="shared" si="156"/>
        <v>0</v>
      </c>
      <c r="AR160" s="12">
        <f t="shared" si="156"/>
        <v>284148</v>
      </c>
      <c r="AS160" s="12">
        <f t="shared" si="156"/>
        <v>0</v>
      </c>
      <c r="AT160" s="12">
        <f t="shared" si="156"/>
        <v>0</v>
      </c>
      <c r="AU160" s="12">
        <f t="shared" si="156"/>
        <v>0</v>
      </c>
      <c r="AV160" s="12">
        <f t="shared" si="156"/>
        <v>0</v>
      </c>
      <c r="AW160" s="12">
        <f t="shared" si="156"/>
        <v>0</v>
      </c>
      <c r="AX160" s="12">
        <f t="shared" si="156"/>
        <v>284148</v>
      </c>
      <c r="AY160" s="12">
        <f t="shared" si="156"/>
        <v>0</v>
      </c>
      <c r="AZ160" s="12">
        <f t="shared" si="156"/>
        <v>284148</v>
      </c>
      <c r="BA160" s="12">
        <f t="shared" si="156"/>
        <v>0</v>
      </c>
      <c r="BB160" s="12">
        <v>0</v>
      </c>
      <c r="BC160" s="12">
        <v>0</v>
      </c>
    </row>
    <row r="161" spans="1:55" ht="63" hidden="1" x14ac:dyDescent="0.25">
      <c r="A161" s="6" t="s">
        <v>14</v>
      </c>
      <c r="B161" s="9">
        <v>51</v>
      </c>
      <c r="C161" s="9">
        <v>2</v>
      </c>
      <c r="D161" s="11" t="s">
        <v>151</v>
      </c>
      <c r="E161" s="9">
        <v>851</v>
      </c>
      <c r="F161" s="11" t="s">
        <v>82</v>
      </c>
      <c r="G161" s="11" t="s">
        <v>16</v>
      </c>
      <c r="H161" s="11" t="s">
        <v>309</v>
      </c>
      <c r="I161" s="33">
        <v>240</v>
      </c>
      <c r="J161" s="12">
        <f>'6.ВС'!J161</f>
        <v>258550</v>
      </c>
      <c r="K161" s="12">
        <f>'6.ВС'!K161</f>
        <v>0</v>
      </c>
      <c r="L161" s="12">
        <f>'6.ВС'!L161</f>
        <v>258550</v>
      </c>
      <c r="M161" s="12">
        <f>'6.ВС'!M161</f>
        <v>0</v>
      </c>
      <c r="N161" s="12">
        <f>'6.ВС'!N161</f>
        <v>0</v>
      </c>
      <c r="O161" s="12">
        <f>'6.ВС'!O161</f>
        <v>0</v>
      </c>
      <c r="P161" s="12">
        <f>'6.ВС'!P161</f>
        <v>0</v>
      </c>
      <c r="Q161" s="12">
        <f>'6.ВС'!Q161</f>
        <v>0</v>
      </c>
      <c r="R161" s="12">
        <f>'6.ВС'!R161</f>
        <v>258550</v>
      </c>
      <c r="S161" s="12">
        <f>'6.ВС'!S161</f>
        <v>0</v>
      </c>
      <c r="T161" s="12">
        <f>'6.ВС'!T161</f>
        <v>258550</v>
      </c>
      <c r="U161" s="12">
        <f>'6.ВС'!U161</f>
        <v>0</v>
      </c>
      <c r="V161" s="12">
        <f>'6.ВС'!V161</f>
        <v>25598</v>
      </c>
      <c r="W161" s="12">
        <f>'6.ВС'!W161</f>
        <v>0</v>
      </c>
      <c r="X161" s="12">
        <f>'6.ВС'!X161</f>
        <v>25598</v>
      </c>
      <c r="Y161" s="12">
        <f>'6.ВС'!Y161</f>
        <v>0</v>
      </c>
      <c r="Z161" s="12">
        <f>'6.ВС'!Z161</f>
        <v>284148</v>
      </c>
      <c r="AA161" s="12">
        <f>'6.ВС'!AA161</f>
        <v>0</v>
      </c>
      <c r="AB161" s="12">
        <f>'6.ВС'!AB161</f>
        <v>284148</v>
      </c>
      <c r="AC161" s="12">
        <f>'6.ВС'!AC161</f>
        <v>0</v>
      </c>
      <c r="AD161" s="12">
        <f>'6.ВС'!AD161</f>
        <v>0</v>
      </c>
      <c r="AE161" s="12">
        <f>'6.ВС'!AE161</f>
        <v>0</v>
      </c>
      <c r="AF161" s="12">
        <f>'6.ВС'!AF161</f>
        <v>0</v>
      </c>
      <c r="AG161" s="12">
        <f>'6.ВС'!AG161</f>
        <v>0</v>
      </c>
      <c r="AH161" s="12">
        <f>'6.ВС'!AH161</f>
        <v>284148</v>
      </c>
      <c r="AI161" s="12">
        <f>'6.ВС'!AI161</f>
        <v>0</v>
      </c>
      <c r="AJ161" s="12">
        <f>'6.ВС'!AJ161</f>
        <v>284148</v>
      </c>
      <c r="AK161" s="12">
        <f>'6.ВС'!AK161</f>
        <v>0</v>
      </c>
      <c r="AL161" s="12">
        <f>'6.ВС'!AL161</f>
        <v>0</v>
      </c>
      <c r="AM161" s="12">
        <f>'6.ВС'!AM161</f>
        <v>0</v>
      </c>
      <c r="AN161" s="12">
        <f>'6.ВС'!AN161</f>
        <v>0</v>
      </c>
      <c r="AO161" s="12">
        <f>'6.ВС'!AO161</f>
        <v>0</v>
      </c>
      <c r="AP161" s="12">
        <f>'6.ВС'!AP161</f>
        <v>284148</v>
      </c>
      <c r="AQ161" s="12">
        <f>'6.ВС'!AQ161</f>
        <v>0</v>
      </c>
      <c r="AR161" s="12">
        <f>'6.ВС'!AR161</f>
        <v>284148</v>
      </c>
      <c r="AS161" s="12">
        <f>'6.ВС'!AS161</f>
        <v>0</v>
      </c>
      <c r="AT161" s="12">
        <f>'6.ВС'!AT161</f>
        <v>0</v>
      </c>
      <c r="AU161" s="12">
        <f>'6.ВС'!AU161</f>
        <v>0</v>
      </c>
      <c r="AV161" s="12">
        <f>'6.ВС'!AV161</f>
        <v>0</v>
      </c>
      <c r="AW161" s="12">
        <f>'6.ВС'!AW161</f>
        <v>0</v>
      </c>
      <c r="AX161" s="12">
        <f>'6.ВС'!AX161</f>
        <v>284148</v>
      </c>
      <c r="AY161" s="12">
        <f>'6.ВС'!AY161</f>
        <v>0</v>
      </c>
      <c r="AZ161" s="12">
        <f>'6.ВС'!AZ161</f>
        <v>284148</v>
      </c>
      <c r="BA161" s="12">
        <f>'6.ВС'!BA161</f>
        <v>0</v>
      </c>
      <c r="BB161" s="12">
        <v>0</v>
      </c>
      <c r="BC161" s="12">
        <v>0</v>
      </c>
    </row>
    <row r="162" spans="1:55" ht="63" hidden="1" x14ac:dyDescent="0.25">
      <c r="A162" s="6" t="s">
        <v>58</v>
      </c>
      <c r="B162" s="9">
        <v>51</v>
      </c>
      <c r="C162" s="9">
        <v>2</v>
      </c>
      <c r="D162" s="11" t="s">
        <v>151</v>
      </c>
      <c r="E162" s="9">
        <v>851</v>
      </c>
      <c r="F162" s="11" t="s">
        <v>82</v>
      </c>
      <c r="G162" s="11" t="s">
        <v>16</v>
      </c>
      <c r="H162" s="11" t="s">
        <v>309</v>
      </c>
      <c r="I162" s="33">
        <v>600</v>
      </c>
      <c r="J162" s="12">
        <f t="shared" ref="J162:BA162" si="164">J163</f>
        <v>60000</v>
      </c>
      <c r="K162" s="12">
        <f t="shared" si="164"/>
        <v>0</v>
      </c>
      <c r="L162" s="12">
        <f t="shared" si="164"/>
        <v>60000</v>
      </c>
      <c r="M162" s="12">
        <f t="shared" si="164"/>
        <v>0</v>
      </c>
      <c r="N162" s="12">
        <f t="shared" si="164"/>
        <v>-4529</v>
      </c>
      <c r="O162" s="12">
        <f t="shared" si="164"/>
        <v>0</v>
      </c>
      <c r="P162" s="12">
        <f t="shared" si="164"/>
        <v>-4529</v>
      </c>
      <c r="Q162" s="12">
        <f t="shared" si="164"/>
        <v>0</v>
      </c>
      <c r="R162" s="12">
        <f t="shared" si="164"/>
        <v>55471</v>
      </c>
      <c r="S162" s="12">
        <f t="shared" si="164"/>
        <v>0</v>
      </c>
      <c r="T162" s="12">
        <f t="shared" si="164"/>
        <v>55471</v>
      </c>
      <c r="U162" s="12">
        <f t="shared" si="164"/>
        <v>0</v>
      </c>
      <c r="V162" s="12">
        <f t="shared" si="164"/>
        <v>0</v>
      </c>
      <c r="W162" s="12">
        <f t="shared" si="164"/>
        <v>0</v>
      </c>
      <c r="X162" s="12">
        <f t="shared" si="164"/>
        <v>0</v>
      </c>
      <c r="Y162" s="12">
        <f t="shared" si="164"/>
        <v>0</v>
      </c>
      <c r="Z162" s="12">
        <f t="shared" si="164"/>
        <v>55471</v>
      </c>
      <c r="AA162" s="12">
        <f t="shared" si="164"/>
        <v>0</v>
      </c>
      <c r="AB162" s="12">
        <f t="shared" si="164"/>
        <v>55471</v>
      </c>
      <c r="AC162" s="12">
        <f t="shared" si="164"/>
        <v>0</v>
      </c>
      <c r="AD162" s="12">
        <f t="shared" si="164"/>
        <v>0</v>
      </c>
      <c r="AE162" s="12">
        <f t="shared" si="164"/>
        <v>0</v>
      </c>
      <c r="AF162" s="12">
        <f t="shared" si="164"/>
        <v>0</v>
      </c>
      <c r="AG162" s="12">
        <f t="shared" si="164"/>
        <v>0</v>
      </c>
      <c r="AH162" s="12">
        <f t="shared" si="164"/>
        <v>55471</v>
      </c>
      <c r="AI162" s="12">
        <f t="shared" si="164"/>
        <v>0</v>
      </c>
      <c r="AJ162" s="12">
        <f t="shared" si="164"/>
        <v>55471</v>
      </c>
      <c r="AK162" s="12">
        <f t="shared" si="164"/>
        <v>0</v>
      </c>
      <c r="AL162" s="12">
        <f t="shared" si="164"/>
        <v>20250</v>
      </c>
      <c r="AM162" s="12">
        <f t="shared" si="164"/>
        <v>0</v>
      </c>
      <c r="AN162" s="12">
        <f t="shared" si="164"/>
        <v>20250</v>
      </c>
      <c r="AO162" s="12">
        <f t="shared" si="164"/>
        <v>0</v>
      </c>
      <c r="AP162" s="12">
        <f t="shared" si="164"/>
        <v>75721</v>
      </c>
      <c r="AQ162" s="12">
        <f t="shared" si="164"/>
        <v>0</v>
      </c>
      <c r="AR162" s="12">
        <f t="shared" si="164"/>
        <v>75721</v>
      </c>
      <c r="AS162" s="12">
        <f t="shared" si="164"/>
        <v>0</v>
      </c>
      <c r="AT162" s="12">
        <f t="shared" si="164"/>
        <v>0</v>
      </c>
      <c r="AU162" s="12">
        <f t="shared" si="164"/>
        <v>0</v>
      </c>
      <c r="AV162" s="12">
        <f t="shared" si="164"/>
        <v>0</v>
      </c>
      <c r="AW162" s="12">
        <f t="shared" si="164"/>
        <v>0</v>
      </c>
      <c r="AX162" s="12">
        <f t="shared" si="164"/>
        <v>75721</v>
      </c>
      <c r="AY162" s="12">
        <f t="shared" si="164"/>
        <v>0</v>
      </c>
      <c r="AZ162" s="12">
        <f t="shared" si="164"/>
        <v>75721</v>
      </c>
      <c r="BA162" s="12">
        <f t="shared" si="164"/>
        <v>0</v>
      </c>
      <c r="BB162" s="12">
        <v>0</v>
      </c>
      <c r="BC162" s="12">
        <v>0</v>
      </c>
    </row>
    <row r="163" spans="1:55" ht="31.5" hidden="1" x14ac:dyDescent="0.25">
      <c r="A163" s="6" t="s">
        <v>117</v>
      </c>
      <c r="B163" s="9">
        <v>51</v>
      </c>
      <c r="C163" s="9">
        <v>2</v>
      </c>
      <c r="D163" s="11" t="s">
        <v>151</v>
      </c>
      <c r="E163" s="9">
        <v>851</v>
      </c>
      <c r="F163" s="11" t="s">
        <v>82</v>
      </c>
      <c r="G163" s="11" t="s">
        <v>16</v>
      </c>
      <c r="H163" s="11" t="s">
        <v>309</v>
      </c>
      <c r="I163" s="33">
        <v>610</v>
      </c>
      <c r="J163" s="12">
        <f>'6.ВС'!J163</f>
        <v>60000</v>
      </c>
      <c r="K163" s="12">
        <f>'6.ВС'!K163</f>
        <v>0</v>
      </c>
      <c r="L163" s="12">
        <f>'6.ВС'!L163</f>
        <v>60000</v>
      </c>
      <c r="M163" s="12">
        <f>'6.ВС'!M163</f>
        <v>0</v>
      </c>
      <c r="N163" s="12">
        <f>'6.ВС'!N163</f>
        <v>-4529</v>
      </c>
      <c r="O163" s="12">
        <f>'6.ВС'!O163</f>
        <v>0</v>
      </c>
      <c r="P163" s="12">
        <f>'6.ВС'!P163</f>
        <v>-4529</v>
      </c>
      <c r="Q163" s="12">
        <f>'6.ВС'!Q163</f>
        <v>0</v>
      </c>
      <c r="R163" s="12">
        <f>'6.ВС'!R163</f>
        <v>55471</v>
      </c>
      <c r="S163" s="12">
        <f>'6.ВС'!S163</f>
        <v>0</v>
      </c>
      <c r="T163" s="12">
        <f>'6.ВС'!T163</f>
        <v>55471</v>
      </c>
      <c r="U163" s="12">
        <f>'6.ВС'!U163</f>
        <v>0</v>
      </c>
      <c r="V163" s="12">
        <f>'6.ВС'!V163</f>
        <v>0</v>
      </c>
      <c r="W163" s="12">
        <f>'6.ВС'!W163</f>
        <v>0</v>
      </c>
      <c r="X163" s="12">
        <f>'6.ВС'!X163</f>
        <v>0</v>
      </c>
      <c r="Y163" s="12">
        <f>'6.ВС'!Y163</f>
        <v>0</v>
      </c>
      <c r="Z163" s="12">
        <f>'6.ВС'!Z163</f>
        <v>55471</v>
      </c>
      <c r="AA163" s="12">
        <f>'6.ВС'!AA163</f>
        <v>0</v>
      </c>
      <c r="AB163" s="12">
        <f>'6.ВС'!AB163</f>
        <v>55471</v>
      </c>
      <c r="AC163" s="12">
        <f>'6.ВС'!AC163</f>
        <v>0</v>
      </c>
      <c r="AD163" s="12">
        <f>'6.ВС'!AD163</f>
        <v>0</v>
      </c>
      <c r="AE163" s="12">
        <f>'6.ВС'!AE163</f>
        <v>0</v>
      </c>
      <c r="AF163" s="12">
        <f>'6.ВС'!AF163</f>
        <v>0</v>
      </c>
      <c r="AG163" s="12">
        <f>'6.ВС'!AG163</f>
        <v>0</v>
      </c>
      <c r="AH163" s="12">
        <f>'6.ВС'!AH163</f>
        <v>55471</v>
      </c>
      <c r="AI163" s="12">
        <f>'6.ВС'!AI163</f>
        <v>0</v>
      </c>
      <c r="AJ163" s="12">
        <f>'6.ВС'!AJ163</f>
        <v>55471</v>
      </c>
      <c r="AK163" s="12">
        <f>'6.ВС'!AK163</f>
        <v>0</v>
      </c>
      <c r="AL163" s="12">
        <f>'6.ВС'!AL163</f>
        <v>20250</v>
      </c>
      <c r="AM163" s="12">
        <f>'6.ВС'!AM163</f>
        <v>0</v>
      </c>
      <c r="AN163" s="12">
        <f>'6.ВС'!AN163</f>
        <v>20250</v>
      </c>
      <c r="AO163" s="12">
        <f>'6.ВС'!AO163</f>
        <v>0</v>
      </c>
      <c r="AP163" s="12">
        <f>'6.ВС'!AP163</f>
        <v>75721</v>
      </c>
      <c r="AQ163" s="12">
        <f>'6.ВС'!AQ163</f>
        <v>0</v>
      </c>
      <c r="AR163" s="12">
        <f>'6.ВС'!AR163</f>
        <v>75721</v>
      </c>
      <c r="AS163" s="12">
        <f>'6.ВС'!AS163</f>
        <v>0</v>
      </c>
      <c r="AT163" s="12">
        <f>'6.ВС'!AT163</f>
        <v>0</v>
      </c>
      <c r="AU163" s="12">
        <f>'6.ВС'!AU163</f>
        <v>0</v>
      </c>
      <c r="AV163" s="12">
        <f>'6.ВС'!AV163</f>
        <v>0</v>
      </c>
      <c r="AW163" s="12">
        <f>'6.ВС'!AW163</f>
        <v>0</v>
      </c>
      <c r="AX163" s="12">
        <f>'6.ВС'!AX163</f>
        <v>75721</v>
      </c>
      <c r="AY163" s="12">
        <f>'6.ВС'!AY163</f>
        <v>0</v>
      </c>
      <c r="AZ163" s="12">
        <f>'6.ВС'!AZ163</f>
        <v>75721</v>
      </c>
      <c r="BA163" s="12">
        <f>'6.ВС'!BA163</f>
        <v>0</v>
      </c>
      <c r="BB163" s="12">
        <v>0</v>
      </c>
      <c r="BC163" s="12">
        <v>0</v>
      </c>
    </row>
    <row r="164" spans="1:55" ht="47.25" x14ac:dyDescent="0.25">
      <c r="A164" s="6" t="s">
        <v>379</v>
      </c>
      <c r="B164" s="9">
        <v>51</v>
      </c>
      <c r="C164" s="9">
        <v>2</v>
      </c>
      <c r="D164" s="11" t="s">
        <v>151</v>
      </c>
      <c r="E164" s="9">
        <v>851</v>
      </c>
      <c r="F164" s="11" t="s">
        <v>82</v>
      </c>
      <c r="G164" s="11" t="s">
        <v>16</v>
      </c>
      <c r="H164" s="11" t="s">
        <v>381</v>
      </c>
      <c r="I164" s="33"/>
      <c r="J164" s="12">
        <f>J165</f>
        <v>0</v>
      </c>
      <c r="K164" s="12">
        <f t="shared" ref="K164:BA165" si="165">K165</f>
        <v>0</v>
      </c>
      <c r="L164" s="12">
        <f t="shared" si="165"/>
        <v>0</v>
      </c>
      <c r="M164" s="12">
        <f t="shared" si="165"/>
        <v>0</v>
      </c>
      <c r="N164" s="12">
        <f t="shared" si="165"/>
        <v>1500000</v>
      </c>
      <c r="O164" s="12">
        <f t="shared" si="165"/>
        <v>0</v>
      </c>
      <c r="P164" s="12">
        <f t="shared" si="165"/>
        <v>1500000</v>
      </c>
      <c r="Q164" s="12">
        <f t="shared" si="165"/>
        <v>0</v>
      </c>
      <c r="R164" s="12">
        <f t="shared" si="165"/>
        <v>1500000</v>
      </c>
      <c r="S164" s="12">
        <f t="shared" si="165"/>
        <v>0</v>
      </c>
      <c r="T164" s="12">
        <f t="shared" si="165"/>
        <v>1500000</v>
      </c>
      <c r="U164" s="12">
        <f t="shared" si="165"/>
        <v>0</v>
      </c>
      <c r="V164" s="12">
        <f t="shared" si="165"/>
        <v>0</v>
      </c>
      <c r="W164" s="12">
        <f t="shared" si="165"/>
        <v>0</v>
      </c>
      <c r="X164" s="12">
        <f t="shared" si="165"/>
        <v>0</v>
      </c>
      <c r="Y164" s="12">
        <f t="shared" si="165"/>
        <v>0</v>
      </c>
      <c r="Z164" s="12">
        <f t="shared" si="165"/>
        <v>1500000</v>
      </c>
      <c r="AA164" s="12">
        <f t="shared" si="165"/>
        <v>0</v>
      </c>
      <c r="AB164" s="12">
        <f t="shared" si="165"/>
        <v>1500000</v>
      </c>
      <c r="AC164" s="12">
        <f t="shared" si="165"/>
        <v>0</v>
      </c>
      <c r="AD164" s="12">
        <f t="shared" si="165"/>
        <v>0</v>
      </c>
      <c r="AE164" s="12">
        <f t="shared" si="165"/>
        <v>0</v>
      </c>
      <c r="AF164" s="12">
        <f t="shared" si="165"/>
        <v>0</v>
      </c>
      <c r="AG164" s="12">
        <f t="shared" si="165"/>
        <v>0</v>
      </c>
      <c r="AH164" s="12">
        <f t="shared" si="165"/>
        <v>1500000</v>
      </c>
      <c r="AI164" s="12">
        <f t="shared" si="165"/>
        <v>0</v>
      </c>
      <c r="AJ164" s="12">
        <f t="shared" si="165"/>
        <v>1500000</v>
      </c>
      <c r="AK164" s="12">
        <f t="shared" si="165"/>
        <v>0</v>
      </c>
      <c r="AL164" s="12">
        <f t="shared" si="165"/>
        <v>0</v>
      </c>
      <c r="AM164" s="12">
        <f t="shared" si="165"/>
        <v>0</v>
      </c>
      <c r="AN164" s="12">
        <f t="shared" si="165"/>
        <v>0</v>
      </c>
      <c r="AO164" s="12">
        <f t="shared" si="165"/>
        <v>0</v>
      </c>
      <c r="AP164" s="12">
        <f t="shared" si="165"/>
        <v>1500000</v>
      </c>
      <c r="AQ164" s="12">
        <f t="shared" si="165"/>
        <v>0</v>
      </c>
      <c r="AR164" s="12">
        <f t="shared" si="165"/>
        <v>1500000</v>
      </c>
      <c r="AS164" s="12">
        <f t="shared" si="165"/>
        <v>0</v>
      </c>
      <c r="AT164" s="12">
        <f t="shared" si="165"/>
        <v>-405000</v>
      </c>
      <c r="AU164" s="12">
        <f t="shared" si="165"/>
        <v>0</v>
      </c>
      <c r="AV164" s="12">
        <f t="shared" si="165"/>
        <v>-405000</v>
      </c>
      <c r="AW164" s="12">
        <f t="shared" si="165"/>
        <v>0</v>
      </c>
      <c r="AX164" s="12">
        <f t="shared" si="165"/>
        <v>1095000</v>
      </c>
      <c r="AY164" s="12">
        <f t="shared" si="165"/>
        <v>0</v>
      </c>
      <c r="AZ164" s="12">
        <f t="shared" si="165"/>
        <v>1095000</v>
      </c>
      <c r="BA164" s="12">
        <f t="shared" si="165"/>
        <v>0</v>
      </c>
      <c r="BB164" s="12">
        <v>0</v>
      </c>
      <c r="BC164" s="12">
        <v>0</v>
      </c>
    </row>
    <row r="165" spans="1:55" ht="52.5" customHeight="1" x14ac:dyDescent="0.25">
      <c r="A165" s="6" t="s">
        <v>27</v>
      </c>
      <c r="B165" s="9">
        <v>51</v>
      </c>
      <c r="C165" s="9">
        <v>2</v>
      </c>
      <c r="D165" s="11" t="s">
        <v>151</v>
      </c>
      <c r="E165" s="9">
        <v>851</v>
      </c>
      <c r="F165" s="11" t="s">
        <v>82</v>
      </c>
      <c r="G165" s="11" t="s">
        <v>16</v>
      </c>
      <c r="H165" s="11" t="s">
        <v>381</v>
      </c>
      <c r="I165" s="33">
        <v>200</v>
      </c>
      <c r="J165" s="12">
        <f>J166</f>
        <v>0</v>
      </c>
      <c r="K165" s="12">
        <f t="shared" si="165"/>
        <v>0</v>
      </c>
      <c r="L165" s="12">
        <f t="shared" si="165"/>
        <v>0</v>
      </c>
      <c r="M165" s="12">
        <f t="shared" si="165"/>
        <v>0</v>
      </c>
      <c r="N165" s="12">
        <f t="shared" si="165"/>
        <v>1500000</v>
      </c>
      <c r="O165" s="12">
        <f t="shared" si="165"/>
        <v>0</v>
      </c>
      <c r="P165" s="12">
        <f t="shared" si="165"/>
        <v>1500000</v>
      </c>
      <c r="Q165" s="12">
        <f t="shared" si="165"/>
        <v>0</v>
      </c>
      <c r="R165" s="12">
        <f t="shared" si="165"/>
        <v>1500000</v>
      </c>
      <c r="S165" s="12">
        <f t="shared" si="165"/>
        <v>0</v>
      </c>
      <c r="T165" s="12">
        <f t="shared" si="165"/>
        <v>1500000</v>
      </c>
      <c r="U165" s="12">
        <f t="shared" si="165"/>
        <v>0</v>
      </c>
      <c r="V165" s="12">
        <f t="shared" si="165"/>
        <v>0</v>
      </c>
      <c r="W165" s="12">
        <f t="shared" si="165"/>
        <v>0</v>
      </c>
      <c r="X165" s="12">
        <f t="shared" si="165"/>
        <v>0</v>
      </c>
      <c r="Y165" s="12">
        <f t="shared" si="165"/>
        <v>0</v>
      </c>
      <c r="Z165" s="12">
        <f t="shared" si="165"/>
        <v>1500000</v>
      </c>
      <c r="AA165" s="12">
        <f t="shared" si="165"/>
        <v>0</v>
      </c>
      <c r="AB165" s="12">
        <f t="shared" si="165"/>
        <v>1500000</v>
      </c>
      <c r="AC165" s="12">
        <f t="shared" si="165"/>
        <v>0</v>
      </c>
      <c r="AD165" s="12">
        <f t="shared" si="165"/>
        <v>0</v>
      </c>
      <c r="AE165" s="12">
        <f t="shared" si="165"/>
        <v>0</v>
      </c>
      <c r="AF165" s="12">
        <f t="shared" si="165"/>
        <v>0</v>
      </c>
      <c r="AG165" s="12">
        <f t="shared" si="165"/>
        <v>0</v>
      </c>
      <c r="AH165" s="12">
        <f t="shared" si="165"/>
        <v>1500000</v>
      </c>
      <c r="AI165" s="12">
        <f t="shared" si="165"/>
        <v>0</v>
      </c>
      <c r="AJ165" s="12">
        <f t="shared" si="165"/>
        <v>1500000</v>
      </c>
      <c r="AK165" s="12">
        <f t="shared" si="165"/>
        <v>0</v>
      </c>
      <c r="AL165" s="12">
        <f t="shared" si="165"/>
        <v>0</v>
      </c>
      <c r="AM165" s="12">
        <f t="shared" si="165"/>
        <v>0</v>
      </c>
      <c r="AN165" s="12">
        <f t="shared" si="165"/>
        <v>0</v>
      </c>
      <c r="AO165" s="12">
        <f t="shared" si="165"/>
        <v>0</v>
      </c>
      <c r="AP165" s="12">
        <f t="shared" si="165"/>
        <v>1500000</v>
      </c>
      <c r="AQ165" s="12">
        <f t="shared" si="165"/>
        <v>0</v>
      </c>
      <c r="AR165" s="12">
        <f t="shared" si="165"/>
        <v>1500000</v>
      </c>
      <c r="AS165" s="12">
        <f t="shared" si="165"/>
        <v>0</v>
      </c>
      <c r="AT165" s="12">
        <f t="shared" si="165"/>
        <v>-405000</v>
      </c>
      <c r="AU165" s="12">
        <f t="shared" si="165"/>
        <v>0</v>
      </c>
      <c r="AV165" s="12">
        <f t="shared" si="165"/>
        <v>-405000</v>
      </c>
      <c r="AW165" s="12">
        <f t="shared" si="165"/>
        <v>0</v>
      </c>
      <c r="AX165" s="12">
        <f t="shared" si="165"/>
        <v>1095000</v>
      </c>
      <c r="AY165" s="12">
        <f t="shared" si="165"/>
        <v>0</v>
      </c>
      <c r="AZ165" s="12">
        <f t="shared" si="165"/>
        <v>1095000</v>
      </c>
      <c r="BA165" s="12">
        <f t="shared" si="165"/>
        <v>0</v>
      </c>
      <c r="BB165" s="12">
        <v>0</v>
      </c>
      <c r="BC165" s="12">
        <v>0</v>
      </c>
    </row>
    <row r="166" spans="1:55" ht="63" x14ac:dyDescent="0.25">
      <c r="A166" s="6" t="s">
        <v>14</v>
      </c>
      <c r="B166" s="9">
        <v>51</v>
      </c>
      <c r="C166" s="9">
        <v>2</v>
      </c>
      <c r="D166" s="11" t="s">
        <v>151</v>
      </c>
      <c r="E166" s="9">
        <v>851</v>
      </c>
      <c r="F166" s="11" t="s">
        <v>82</v>
      </c>
      <c r="G166" s="11" t="s">
        <v>16</v>
      </c>
      <c r="H166" s="11" t="s">
        <v>381</v>
      </c>
      <c r="I166" s="33">
        <v>240</v>
      </c>
      <c r="J166" s="12">
        <f>'6.ВС'!J166</f>
        <v>0</v>
      </c>
      <c r="K166" s="12">
        <f>'6.ВС'!K166</f>
        <v>0</v>
      </c>
      <c r="L166" s="12">
        <f>'6.ВС'!L166</f>
        <v>0</v>
      </c>
      <c r="M166" s="12">
        <f>'6.ВС'!M166</f>
        <v>0</v>
      </c>
      <c r="N166" s="12">
        <f>'6.ВС'!N166</f>
        <v>1500000</v>
      </c>
      <c r="O166" s="12">
        <f>'6.ВС'!O166</f>
        <v>0</v>
      </c>
      <c r="P166" s="12">
        <f>'6.ВС'!P166</f>
        <v>1500000</v>
      </c>
      <c r="Q166" s="12">
        <f>'6.ВС'!Q166</f>
        <v>0</v>
      </c>
      <c r="R166" s="12">
        <f>'6.ВС'!R166</f>
        <v>1500000</v>
      </c>
      <c r="S166" s="12">
        <f>'6.ВС'!S166</f>
        <v>0</v>
      </c>
      <c r="T166" s="12">
        <f>'6.ВС'!T166</f>
        <v>1500000</v>
      </c>
      <c r="U166" s="12">
        <f>'6.ВС'!U166</f>
        <v>0</v>
      </c>
      <c r="V166" s="12">
        <f>'6.ВС'!V166</f>
        <v>0</v>
      </c>
      <c r="W166" s="12">
        <f>'6.ВС'!W166</f>
        <v>0</v>
      </c>
      <c r="X166" s="12">
        <f>'6.ВС'!X166</f>
        <v>0</v>
      </c>
      <c r="Y166" s="12">
        <f>'6.ВС'!Y166</f>
        <v>0</v>
      </c>
      <c r="Z166" s="12">
        <f>'6.ВС'!Z166</f>
        <v>1500000</v>
      </c>
      <c r="AA166" s="12">
        <f>'6.ВС'!AA166</f>
        <v>0</v>
      </c>
      <c r="AB166" s="12">
        <f>'6.ВС'!AB166</f>
        <v>1500000</v>
      </c>
      <c r="AC166" s="12">
        <f>'6.ВС'!AC166</f>
        <v>0</v>
      </c>
      <c r="AD166" s="12">
        <f>'6.ВС'!AD166</f>
        <v>0</v>
      </c>
      <c r="AE166" s="12">
        <f>'6.ВС'!AE166</f>
        <v>0</v>
      </c>
      <c r="AF166" s="12">
        <f>'6.ВС'!AF166</f>
        <v>0</v>
      </c>
      <c r="AG166" s="12">
        <f>'6.ВС'!AG166</f>
        <v>0</v>
      </c>
      <c r="AH166" s="12">
        <f>'6.ВС'!AH166</f>
        <v>1500000</v>
      </c>
      <c r="AI166" s="12">
        <f>'6.ВС'!AI166</f>
        <v>0</v>
      </c>
      <c r="AJ166" s="12">
        <f>'6.ВС'!AJ166</f>
        <v>1500000</v>
      </c>
      <c r="AK166" s="12">
        <f>'6.ВС'!AK166</f>
        <v>0</v>
      </c>
      <c r="AL166" s="12">
        <f>'6.ВС'!AL166</f>
        <v>0</v>
      </c>
      <c r="AM166" s="12">
        <f>'6.ВС'!AM166</f>
        <v>0</v>
      </c>
      <c r="AN166" s="12">
        <f>'6.ВС'!AN166</f>
        <v>0</v>
      </c>
      <c r="AO166" s="12">
        <f>'6.ВС'!AO166</f>
        <v>0</v>
      </c>
      <c r="AP166" s="12">
        <f>'6.ВС'!AP166</f>
        <v>1500000</v>
      </c>
      <c r="AQ166" s="12">
        <f>'6.ВС'!AQ166</f>
        <v>0</v>
      </c>
      <c r="AR166" s="12">
        <f>'6.ВС'!AR166</f>
        <v>1500000</v>
      </c>
      <c r="AS166" s="12">
        <f>'6.ВС'!AS166</f>
        <v>0</v>
      </c>
      <c r="AT166" s="12">
        <f>'6.ВС'!AT166</f>
        <v>-405000</v>
      </c>
      <c r="AU166" s="12">
        <f>'6.ВС'!AU166</f>
        <v>0</v>
      </c>
      <c r="AV166" s="12">
        <f>'6.ВС'!AV166</f>
        <v>-405000</v>
      </c>
      <c r="AW166" s="12">
        <f>'6.ВС'!AW166</f>
        <v>0</v>
      </c>
      <c r="AX166" s="12">
        <f>'6.ВС'!AX166</f>
        <v>1095000</v>
      </c>
      <c r="AY166" s="12">
        <f>'6.ВС'!AY166</f>
        <v>0</v>
      </c>
      <c r="AZ166" s="12">
        <f>'6.ВС'!AZ166</f>
        <v>1095000</v>
      </c>
      <c r="BA166" s="12">
        <f>'6.ВС'!BA166</f>
        <v>0</v>
      </c>
      <c r="BB166" s="12">
        <v>0</v>
      </c>
      <c r="BC166" s="12">
        <v>0</v>
      </c>
    </row>
    <row r="167" spans="1:55" ht="157.5" hidden="1" x14ac:dyDescent="0.25">
      <c r="A167" s="4" t="s">
        <v>121</v>
      </c>
      <c r="B167" s="9">
        <v>51</v>
      </c>
      <c r="C167" s="9">
        <v>2</v>
      </c>
      <c r="D167" s="11" t="s">
        <v>151</v>
      </c>
      <c r="E167" s="9">
        <v>851</v>
      </c>
      <c r="F167" s="11" t="s">
        <v>82</v>
      </c>
      <c r="G167" s="11" t="s">
        <v>16</v>
      </c>
      <c r="H167" s="11" t="s">
        <v>308</v>
      </c>
      <c r="I167" s="33"/>
      <c r="J167" s="12">
        <f t="shared" ref="J167" si="166">J168+J170</f>
        <v>3800000</v>
      </c>
      <c r="K167" s="12">
        <f t="shared" ref="K167:M167" si="167">K168+K170</f>
        <v>0</v>
      </c>
      <c r="L167" s="12">
        <f t="shared" si="167"/>
        <v>0</v>
      </c>
      <c r="M167" s="12">
        <f t="shared" si="167"/>
        <v>3800000</v>
      </c>
      <c r="N167" s="12">
        <f t="shared" ref="N167:U167" si="168">N168+N170</f>
        <v>0</v>
      </c>
      <c r="O167" s="12">
        <f t="shared" si="168"/>
        <v>0</v>
      </c>
      <c r="P167" s="12">
        <f t="shared" si="168"/>
        <v>0</v>
      </c>
      <c r="Q167" s="12">
        <f t="shared" si="168"/>
        <v>0</v>
      </c>
      <c r="R167" s="12">
        <f t="shared" si="168"/>
        <v>3800000</v>
      </c>
      <c r="S167" s="12">
        <f t="shared" si="168"/>
        <v>0</v>
      </c>
      <c r="T167" s="12">
        <f t="shared" si="168"/>
        <v>0</v>
      </c>
      <c r="U167" s="12">
        <f t="shared" si="168"/>
        <v>3800000</v>
      </c>
      <c r="V167" s="12">
        <f t="shared" ref="V167:AC167" si="169">V168+V170</f>
        <v>0</v>
      </c>
      <c r="W167" s="12">
        <f t="shared" si="169"/>
        <v>0</v>
      </c>
      <c r="X167" s="12">
        <f t="shared" si="169"/>
        <v>0</v>
      </c>
      <c r="Y167" s="12">
        <f t="shared" si="169"/>
        <v>0</v>
      </c>
      <c r="Z167" s="12">
        <f t="shared" si="169"/>
        <v>3800000</v>
      </c>
      <c r="AA167" s="12">
        <f t="shared" si="169"/>
        <v>0</v>
      </c>
      <c r="AB167" s="12">
        <f t="shared" si="169"/>
        <v>0</v>
      </c>
      <c r="AC167" s="12">
        <f t="shared" si="169"/>
        <v>3800000</v>
      </c>
      <c r="AD167" s="12">
        <f t="shared" ref="AD167:AK167" si="170">AD168+AD170</f>
        <v>0</v>
      </c>
      <c r="AE167" s="12">
        <f t="shared" si="170"/>
        <v>0</v>
      </c>
      <c r="AF167" s="12">
        <f t="shared" si="170"/>
        <v>0</v>
      </c>
      <c r="AG167" s="12">
        <f t="shared" si="170"/>
        <v>0</v>
      </c>
      <c r="AH167" s="12">
        <f t="shared" si="170"/>
        <v>3800000</v>
      </c>
      <c r="AI167" s="12">
        <f t="shared" si="170"/>
        <v>0</v>
      </c>
      <c r="AJ167" s="12">
        <f t="shared" si="170"/>
        <v>0</v>
      </c>
      <c r="AK167" s="12">
        <f t="shared" si="170"/>
        <v>3800000</v>
      </c>
      <c r="AL167" s="12">
        <f t="shared" ref="AL167:AS167" si="171">AL168+AL170</f>
        <v>0</v>
      </c>
      <c r="AM167" s="12">
        <f t="shared" si="171"/>
        <v>0</v>
      </c>
      <c r="AN167" s="12">
        <f t="shared" si="171"/>
        <v>0</v>
      </c>
      <c r="AO167" s="12">
        <f t="shared" si="171"/>
        <v>0</v>
      </c>
      <c r="AP167" s="12">
        <f t="shared" si="171"/>
        <v>3800000</v>
      </c>
      <c r="AQ167" s="12">
        <f t="shared" si="171"/>
        <v>0</v>
      </c>
      <c r="AR167" s="12">
        <f t="shared" si="171"/>
        <v>0</v>
      </c>
      <c r="AS167" s="12">
        <f t="shared" si="171"/>
        <v>3800000</v>
      </c>
      <c r="AT167" s="12">
        <f t="shared" ref="AT167:BA167" si="172">AT168+AT170</f>
        <v>0</v>
      </c>
      <c r="AU167" s="12">
        <f t="shared" si="172"/>
        <v>0</v>
      </c>
      <c r="AV167" s="12">
        <f t="shared" si="172"/>
        <v>0</v>
      </c>
      <c r="AW167" s="12">
        <f t="shared" si="172"/>
        <v>0</v>
      </c>
      <c r="AX167" s="12">
        <f t="shared" si="172"/>
        <v>3800000</v>
      </c>
      <c r="AY167" s="12">
        <f t="shared" si="172"/>
        <v>0</v>
      </c>
      <c r="AZ167" s="12">
        <f t="shared" si="172"/>
        <v>0</v>
      </c>
      <c r="BA167" s="12">
        <f t="shared" si="172"/>
        <v>3800000</v>
      </c>
      <c r="BB167" s="12">
        <v>0</v>
      </c>
      <c r="BC167" s="12">
        <v>0</v>
      </c>
    </row>
    <row r="168" spans="1:55" ht="63" hidden="1" x14ac:dyDescent="0.25">
      <c r="A168" s="6" t="s">
        <v>27</v>
      </c>
      <c r="B168" s="9">
        <v>51</v>
      </c>
      <c r="C168" s="9">
        <v>2</v>
      </c>
      <c r="D168" s="11" t="s">
        <v>151</v>
      </c>
      <c r="E168" s="9">
        <v>851</v>
      </c>
      <c r="F168" s="11" t="s">
        <v>82</v>
      </c>
      <c r="G168" s="11" t="s">
        <v>16</v>
      </c>
      <c r="H168" s="11" t="s">
        <v>308</v>
      </c>
      <c r="I168" s="33">
        <v>200</v>
      </c>
      <c r="J168" s="12">
        <f t="shared" ref="J168:BA170" si="173">J169</f>
        <v>355000</v>
      </c>
      <c r="K168" s="12">
        <f t="shared" si="173"/>
        <v>0</v>
      </c>
      <c r="L168" s="12">
        <f t="shared" si="173"/>
        <v>0</v>
      </c>
      <c r="M168" s="12">
        <f t="shared" si="173"/>
        <v>355000</v>
      </c>
      <c r="N168" s="12">
        <f t="shared" si="173"/>
        <v>0</v>
      </c>
      <c r="O168" s="12">
        <f t="shared" si="173"/>
        <v>0</v>
      </c>
      <c r="P168" s="12">
        <f t="shared" si="173"/>
        <v>0</v>
      </c>
      <c r="Q168" s="12">
        <f t="shared" si="173"/>
        <v>0</v>
      </c>
      <c r="R168" s="12">
        <f t="shared" si="173"/>
        <v>355000</v>
      </c>
      <c r="S168" s="12">
        <f t="shared" si="173"/>
        <v>0</v>
      </c>
      <c r="T168" s="12">
        <f t="shared" si="173"/>
        <v>0</v>
      </c>
      <c r="U168" s="12">
        <f t="shared" si="173"/>
        <v>355000</v>
      </c>
      <c r="V168" s="12">
        <f t="shared" si="173"/>
        <v>0</v>
      </c>
      <c r="W168" s="12">
        <f t="shared" si="173"/>
        <v>0</v>
      </c>
      <c r="X168" s="12">
        <f t="shared" si="173"/>
        <v>0</v>
      </c>
      <c r="Y168" s="12">
        <f t="shared" si="173"/>
        <v>0</v>
      </c>
      <c r="Z168" s="12">
        <f t="shared" si="173"/>
        <v>355000</v>
      </c>
      <c r="AA168" s="12">
        <f t="shared" si="173"/>
        <v>0</v>
      </c>
      <c r="AB168" s="12">
        <f t="shared" si="173"/>
        <v>0</v>
      </c>
      <c r="AC168" s="12">
        <f t="shared" si="173"/>
        <v>355000</v>
      </c>
      <c r="AD168" s="12">
        <f t="shared" si="173"/>
        <v>0</v>
      </c>
      <c r="AE168" s="12">
        <f t="shared" si="173"/>
        <v>0</v>
      </c>
      <c r="AF168" s="12">
        <f t="shared" si="173"/>
        <v>0</v>
      </c>
      <c r="AG168" s="12">
        <f t="shared" si="173"/>
        <v>0</v>
      </c>
      <c r="AH168" s="12">
        <f t="shared" si="173"/>
        <v>355000</v>
      </c>
      <c r="AI168" s="12">
        <f t="shared" si="173"/>
        <v>0</v>
      </c>
      <c r="AJ168" s="12">
        <f t="shared" si="173"/>
        <v>0</v>
      </c>
      <c r="AK168" s="12">
        <f t="shared" si="173"/>
        <v>355000</v>
      </c>
      <c r="AL168" s="12">
        <f t="shared" si="173"/>
        <v>0</v>
      </c>
      <c r="AM168" s="12">
        <f t="shared" si="173"/>
        <v>0</v>
      </c>
      <c r="AN168" s="12">
        <f t="shared" si="173"/>
        <v>0</v>
      </c>
      <c r="AO168" s="12">
        <f t="shared" si="173"/>
        <v>0</v>
      </c>
      <c r="AP168" s="12">
        <f t="shared" si="173"/>
        <v>355000</v>
      </c>
      <c r="AQ168" s="12">
        <f t="shared" si="173"/>
        <v>0</v>
      </c>
      <c r="AR168" s="12">
        <f t="shared" si="173"/>
        <v>0</v>
      </c>
      <c r="AS168" s="12">
        <f t="shared" si="173"/>
        <v>355000</v>
      </c>
      <c r="AT168" s="12">
        <f t="shared" si="173"/>
        <v>0</v>
      </c>
      <c r="AU168" s="12">
        <f t="shared" si="173"/>
        <v>0</v>
      </c>
      <c r="AV168" s="12">
        <f t="shared" si="173"/>
        <v>0</v>
      </c>
      <c r="AW168" s="12">
        <f t="shared" si="173"/>
        <v>0</v>
      </c>
      <c r="AX168" s="12">
        <f t="shared" si="173"/>
        <v>355000</v>
      </c>
      <c r="AY168" s="12">
        <f t="shared" si="173"/>
        <v>0</v>
      </c>
      <c r="AZ168" s="12">
        <f t="shared" si="173"/>
        <v>0</v>
      </c>
      <c r="BA168" s="12">
        <f t="shared" si="173"/>
        <v>355000</v>
      </c>
      <c r="BB168" s="12">
        <v>0</v>
      </c>
      <c r="BC168" s="12">
        <v>0</v>
      </c>
    </row>
    <row r="169" spans="1:55" ht="63" hidden="1" x14ac:dyDescent="0.25">
      <c r="A169" s="6" t="s">
        <v>14</v>
      </c>
      <c r="B169" s="9">
        <v>51</v>
      </c>
      <c r="C169" s="9">
        <v>2</v>
      </c>
      <c r="D169" s="11" t="s">
        <v>151</v>
      </c>
      <c r="E169" s="9">
        <v>851</v>
      </c>
      <c r="F169" s="11" t="s">
        <v>82</v>
      </c>
      <c r="G169" s="11" t="s">
        <v>16</v>
      </c>
      <c r="H169" s="11" t="s">
        <v>308</v>
      </c>
      <c r="I169" s="33">
        <v>240</v>
      </c>
      <c r="J169" s="12">
        <f>'6.ВС'!J169</f>
        <v>355000</v>
      </c>
      <c r="K169" s="12">
        <f>'6.ВС'!K169</f>
        <v>0</v>
      </c>
      <c r="L169" s="12">
        <f>'6.ВС'!L169</f>
        <v>0</v>
      </c>
      <c r="M169" s="12">
        <f>'6.ВС'!M169</f>
        <v>355000</v>
      </c>
      <c r="N169" s="12">
        <f>'6.ВС'!N169</f>
        <v>0</v>
      </c>
      <c r="O169" s="12">
        <f>'6.ВС'!O169</f>
        <v>0</v>
      </c>
      <c r="P169" s="12">
        <f>'6.ВС'!P169</f>
        <v>0</v>
      </c>
      <c r="Q169" s="12">
        <f>'6.ВС'!Q169</f>
        <v>0</v>
      </c>
      <c r="R169" s="12">
        <f>'6.ВС'!R169</f>
        <v>355000</v>
      </c>
      <c r="S169" s="12">
        <f>'6.ВС'!S169</f>
        <v>0</v>
      </c>
      <c r="T169" s="12">
        <f>'6.ВС'!T169</f>
        <v>0</v>
      </c>
      <c r="U169" s="12">
        <f>'6.ВС'!U169</f>
        <v>355000</v>
      </c>
      <c r="V169" s="12">
        <f>'6.ВС'!V169</f>
        <v>0</v>
      </c>
      <c r="W169" s="12">
        <f>'6.ВС'!W169</f>
        <v>0</v>
      </c>
      <c r="X169" s="12">
        <f>'6.ВС'!X169</f>
        <v>0</v>
      </c>
      <c r="Y169" s="12">
        <f>'6.ВС'!Y169</f>
        <v>0</v>
      </c>
      <c r="Z169" s="12">
        <f>'6.ВС'!Z169</f>
        <v>355000</v>
      </c>
      <c r="AA169" s="12">
        <f>'6.ВС'!AA169</f>
        <v>0</v>
      </c>
      <c r="AB169" s="12">
        <f>'6.ВС'!AB169</f>
        <v>0</v>
      </c>
      <c r="AC169" s="12">
        <f>'6.ВС'!AC169</f>
        <v>355000</v>
      </c>
      <c r="AD169" s="12">
        <f>'6.ВС'!AD169</f>
        <v>0</v>
      </c>
      <c r="AE169" s="12">
        <f>'6.ВС'!AE169</f>
        <v>0</v>
      </c>
      <c r="AF169" s="12">
        <f>'6.ВС'!AF169</f>
        <v>0</v>
      </c>
      <c r="AG169" s="12">
        <f>'6.ВС'!AG169</f>
        <v>0</v>
      </c>
      <c r="AH169" s="12">
        <f>'6.ВС'!AH169</f>
        <v>355000</v>
      </c>
      <c r="AI169" s="12">
        <f>'6.ВС'!AI169</f>
        <v>0</v>
      </c>
      <c r="AJ169" s="12">
        <f>'6.ВС'!AJ169</f>
        <v>0</v>
      </c>
      <c r="AK169" s="12">
        <f>'6.ВС'!AK169</f>
        <v>355000</v>
      </c>
      <c r="AL169" s="12">
        <f>'6.ВС'!AL169</f>
        <v>0</v>
      </c>
      <c r="AM169" s="12">
        <f>'6.ВС'!AM169</f>
        <v>0</v>
      </c>
      <c r="AN169" s="12">
        <f>'6.ВС'!AN169</f>
        <v>0</v>
      </c>
      <c r="AO169" s="12">
        <f>'6.ВС'!AO169</f>
        <v>0</v>
      </c>
      <c r="AP169" s="12">
        <f>'6.ВС'!AP169</f>
        <v>355000</v>
      </c>
      <c r="AQ169" s="12">
        <f>'6.ВС'!AQ169</f>
        <v>0</v>
      </c>
      <c r="AR169" s="12">
        <f>'6.ВС'!AR169</f>
        <v>0</v>
      </c>
      <c r="AS169" s="12">
        <f>'6.ВС'!AS169</f>
        <v>355000</v>
      </c>
      <c r="AT169" s="12">
        <f>'6.ВС'!AT169</f>
        <v>0</v>
      </c>
      <c r="AU169" s="12">
        <f>'6.ВС'!AU169</f>
        <v>0</v>
      </c>
      <c r="AV169" s="12">
        <f>'6.ВС'!AV169</f>
        <v>0</v>
      </c>
      <c r="AW169" s="12">
        <f>'6.ВС'!AW169</f>
        <v>0</v>
      </c>
      <c r="AX169" s="12">
        <f>'6.ВС'!AX169</f>
        <v>355000</v>
      </c>
      <c r="AY169" s="12">
        <f>'6.ВС'!AY169</f>
        <v>0</v>
      </c>
      <c r="AZ169" s="12">
        <f>'6.ВС'!AZ169</f>
        <v>0</v>
      </c>
      <c r="BA169" s="12">
        <f>'6.ВС'!BA169</f>
        <v>355000</v>
      </c>
      <c r="BB169" s="12">
        <v>0</v>
      </c>
      <c r="BC169" s="12">
        <v>0</v>
      </c>
    </row>
    <row r="170" spans="1:55" ht="63" hidden="1" x14ac:dyDescent="0.25">
      <c r="A170" s="6" t="s">
        <v>58</v>
      </c>
      <c r="B170" s="9">
        <v>51</v>
      </c>
      <c r="C170" s="9">
        <v>2</v>
      </c>
      <c r="D170" s="11" t="s">
        <v>151</v>
      </c>
      <c r="E170" s="9">
        <v>851</v>
      </c>
      <c r="F170" s="11" t="s">
        <v>82</v>
      </c>
      <c r="G170" s="11" t="s">
        <v>16</v>
      </c>
      <c r="H170" s="11" t="s">
        <v>308</v>
      </c>
      <c r="I170" s="33">
        <v>600</v>
      </c>
      <c r="J170" s="12">
        <f t="shared" si="173"/>
        <v>3445000</v>
      </c>
      <c r="K170" s="12">
        <f t="shared" si="173"/>
        <v>0</v>
      </c>
      <c r="L170" s="12">
        <f t="shared" si="173"/>
        <v>0</v>
      </c>
      <c r="M170" s="12">
        <f t="shared" si="173"/>
        <v>3445000</v>
      </c>
      <c r="N170" s="12">
        <f t="shared" si="173"/>
        <v>0</v>
      </c>
      <c r="O170" s="12">
        <f t="shared" si="173"/>
        <v>0</v>
      </c>
      <c r="P170" s="12">
        <f t="shared" si="173"/>
        <v>0</v>
      </c>
      <c r="Q170" s="12">
        <f t="shared" si="173"/>
        <v>0</v>
      </c>
      <c r="R170" s="12">
        <f t="shared" si="173"/>
        <v>3445000</v>
      </c>
      <c r="S170" s="12">
        <f t="shared" si="173"/>
        <v>0</v>
      </c>
      <c r="T170" s="12">
        <f t="shared" si="173"/>
        <v>0</v>
      </c>
      <c r="U170" s="12">
        <f t="shared" si="173"/>
        <v>3445000</v>
      </c>
      <c r="V170" s="12">
        <f t="shared" si="173"/>
        <v>0</v>
      </c>
      <c r="W170" s="12">
        <f t="shared" si="173"/>
        <v>0</v>
      </c>
      <c r="X170" s="12">
        <f t="shared" si="173"/>
        <v>0</v>
      </c>
      <c r="Y170" s="12">
        <f t="shared" si="173"/>
        <v>0</v>
      </c>
      <c r="Z170" s="12">
        <f t="shared" si="173"/>
        <v>3445000</v>
      </c>
      <c r="AA170" s="12">
        <f t="shared" si="173"/>
        <v>0</v>
      </c>
      <c r="AB170" s="12">
        <f t="shared" si="173"/>
        <v>0</v>
      </c>
      <c r="AC170" s="12">
        <f t="shared" si="173"/>
        <v>3445000</v>
      </c>
      <c r="AD170" s="12">
        <f t="shared" si="173"/>
        <v>0</v>
      </c>
      <c r="AE170" s="12">
        <f t="shared" si="173"/>
        <v>0</v>
      </c>
      <c r="AF170" s="12">
        <f t="shared" si="173"/>
        <v>0</v>
      </c>
      <c r="AG170" s="12">
        <f t="shared" si="173"/>
        <v>0</v>
      </c>
      <c r="AH170" s="12">
        <f t="shared" si="173"/>
        <v>3445000</v>
      </c>
      <c r="AI170" s="12">
        <f t="shared" si="173"/>
        <v>0</v>
      </c>
      <c r="AJ170" s="12">
        <f t="shared" si="173"/>
        <v>0</v>
      </c>
      <c r="AK170" s="12">
        <f t="shared" si="173"/>
        <v>3445000</v>
      </c>
      <c r="AL170" s="12">
        <f t="shared" si="173"/>
        <v>0</v>
      </c>
      <c r="AM170" s="12">
        <f t="shared" si="173"/>
        <v>0</v>
      </c>
      <c r="AN170" s="12">
        <f t="shared" si="173"/>
        <v>0</v>
      </c>
      <c r="AO170" s="12">
        <f t="shared" si="173"/>
        <v>0</v>
      </c>
      <c r="AP170" s="12">
        <f t="shared" si="173"/>
        <v>3445000</v>
      </c>
      <c r="AQ170" s="12">
        <f t="shared" si="173"/>
        <v>0</v>
      </c>
      <c r="AR170" s="12">
        <f t="shared" si="173"/>
        <v>0</v>
      </c>
      <c r="AS170" s="12">
        <f t="shared" si="173"/>
        <v>3445000</v>
      </c>
      <c r="AT170" s="12">
        <f t="shared" si="173"/>
        <v>0</v>
      </c>
      <c r="AU170" s="12">
        <f t="shared" si="173"/>
        <v>0</v>
      </c>
      <c r="AV170" s="12">
        <f t="shared" si="173"/>
        <v>0</v>
      </c>
      <c r="AW170" s="12">
        <f t="shared" si="173"/>
        <v>0</v>
      </c>
      <c r="AX170" s="12">
        <f t="shared" si="173"/>
        <v>3445000</v>
      </c>
      <c r="AY170" s="12">
        <f t="shared" si="173"/>
        <v>0</v>
      </c>
      <c r="AZ170" s="12">
        <f t="shared" si="173"/>
        <v>0</v>
      </c>
      <c r="BA170" s="12">
        <f t="shared" si="173"/>
        <v>3445000</v>
      </c>
      <c r="BB170" s="12">
        <v>0</v>
      </c>
      <c r="BC170" s="12">
        <v>0</v>
      </c>
    </row>
    <row r="171" spans="1:55" ht="31.5" hidden="1" x14ac:dyDescent="0.25">
      <c r="A171" s="6" t="s">
        <v>117</v>
      </c>
      <c r="B171" s="9">
        <v>51</v>
      </c>
      <c r="C171" s="9">
        <v>2</v>
      </c>
      <c r="D171" s="11" t="s">
        <v>151</v>
      </c>
      <c r="E171" s="9">
        <v>851</v>
      </c>
      <c r="F171" s="11" t="s">
        <v>82</v>
      </c>
      <c r="G171" s="11" t="s">
        <v>16</v>
      </c>
      <c r="H171" s="11" t="s">
        <v>308</v>
      </c>
      <c r="I171" s="33">
        <v>610</v>
      </c>
      <c r="J171" s="12">
        <f>'6.ВС'!J171</f>
        <v>3445000</v>
      </c>
      <c r="K171" s="12">
        <f>'6.ВС'!K171</f>
        <v>0</v>
      </c>
      <c r="L171" s="12">
        <f>'6.ВС'!L171</f>
        <v>0</v>
      </c>
      <c r="M171" s="12">
        <f>'6.ВС'!M171</f>
        <v>3445000</v>
      </c>
      <c r="N171" s="12">
        <f>'6.ВС'!N171</f>
        <v>0</v>
      </c>
      <c r="O171" s="12">
        <f>'6.ВС'!O171</f>
        <v>0</v>
      </c>
      <c r="P171" s="12">
        <f>'6.ВС'!P171</f>
        <v>0</v>
      </c>
      <c r="Q171" s="12">
        <f>'6.ВС'!Q171</f>
        <v>0</v>
      </c>
      <c r="R171" s="12">
        <f>'6.ВС'!R171</f>
        <v>3445000</v>
      </c>
      <c r="S171" s="12">
        <f>'6.ВС'!S171</f>
        <v>0</v>
      </c>
      <c r="T171" s="12">
        <f>'6.ВС'!T171</f>
        <v>0</v>
      </c>
      <c r="U171" s="12">
        <f>'6.ВС'!U171</f>
        <v>3445000</v>
      </c>
      <c r="V171" s="12">
        <f>'6.ВС'!V171</f>
        <v>0</v>
      </c>
      <c r="W171" s="12">
        <f>'6.ВС'!W171</f>
        <v>0</v>
      </c>
      <c r="X171" s="12">
        <f>'6.ВС'!X171</f>
        <v>0</v>
      </c>
      <c r="Y171" s="12">
        <f>'6.ВС'!Y171</f>
        <v>0</v>
      </c>
      <c r="Z171" s="12">
        <f>'6.ВС'!Z171</f>
        <v>3445000</v>
      </c>
      <c r="AA171" s="12">
        <f>'6.ВС'!AA171</f>
        <v>0</v>
      </c>
      <c r="AB171" s="12">
        <f>'6.ВС'!AB171</f>
        <v>0</v>
      </c>
      <c r="AC171" s="12">
        <f>'6.ВС'!AC171</f>
        <v>3445000</v>
      </c>
      <c r="AD171" s="12">
        <f>'6.ВС'!AD171</f>
        <v>0</v>
      </c>
      <c r="AE171" s="12">
        <f>'6.ВС'!AE171</f>
        <v>0</v>
      </c>
      <c r="AF171" s="12">
        <f>'6.ВС'!AF171</f>
        <v>0</v>
      </c>
      <c r="AG171" s="12">
        <f>'6.ВС'!AG171</f>
        <v>0</v>
      </c>
      <c r="AH171" s="12">
        <f>'6.ВС'!AH171</f>
        <v>3445000</v>
      </c>
      <c r="AI171" s="12">
        <f>'6.ВС'!AI171</f>
        <v>0</v>
      </c>
      <c r="AJ171" s="12">
        <f>'6.ВС'!AJ171</f>
        <v>0</v>
      </c>
      <c r="AK171" s="12">
        <f>'6.ВС'!AK171</f>
        <v>3445000</v>
      </c>
      <c r="AL171" s="12">
        <f>'6.ВС'!AL171</f>
        <v>0</v>
      </c>
      <c r="AM171" s="12">
        <f>'6.ВС'!AM171</f>
        <v>0</v>
      </c>
      <c r="AN171" s="12">
        <f>'6.ВС'!AN171</f>
        <v>0</v>
      </c>
      <c r="AO171" s="12">
        <f>'6.ВС'!AO171</f>
        <v>0</v>
      </c>
      <c r="AP171" s="12">
        <f>'6.ВС'!AP171</f>
        <v>3445000</v>
      </c>
      <c r="AQ171" s="12">
        <f>'6.ВС'!AQ171</f>
        <v>0</v>
      </c>
      <c r="AR171" s="12">
        <f>'6.ВС'!AR171</f>
        <v>0</v>
      </c>
      <c r="AS171" s="12">
        <f>'6.ВС'!AS171</f>
        <v>3445000</v>
      </c>
      <c r="AT171" s="12">
        <f>'6.ВС'!AT171</f>
        <v>0</v>
      </c>
      <c r="AU171" s="12">
        <f>'6.ВС'!AU171</f>
        <v>0</v>
      </c>
      <c r="AV171" s="12">
        <f>'6.ВС'!AV171</f>
        <v>0</v>
      </c>
      <c r="AW171" s="12">
        <f>'6.ВС'!AW171</f>
        <v>0</v>
      </c>
      <c r="AX171" s="12">
        <f>'6.ВС'!AX171</f>
        <v>3445000</v>
      </c>
      <c r="AY171" s="12">
        <f>'6.ВС'!AY171</f>
        <v>0</v>
      </c>
      <c r="AZ171" s="12">
        <f>'6.ВС'!AZ171</f>
        <v>0</v>
      </c>
      <c r="BA171" s="12">
        <f>'6.ВС'!BA171</f>
        <v>3445000</v>
      </c>
      <c r="BB171" s="12">
        <v>0</v>
      </c>
      <c r="BC171" s="12">
        <v>0</v>
      </c>
    </row>
    <row r="172" spans="1:55" ht="94.5" hidden="1" x14ac:dyDescent="0.25">
      <c r="A172" s="4" t="s">
        <v>401</v>
      </c>
      <c r="B172" s="9">
        <v>51</v>
      </c>
      <c r="C172" s="9">
        <v>2</v>
      </c>
      <c r="D172" s="11" t="s">
        <v>151</v>
      </c>
      <c r="E172" s="9">
        <v>851</v>
      </c>
      <c r="F172" s="11" t="s">
        <v>82</v>
      </c>
      <c r="G172" s="11" t="s">
        <v>16</v>
      </c>
      <c r="H172" s="11" t="s">
        <v>386</v>
      </c>
      <c r="I172" s="11"/>
      <c r="J172" s="12">
        <f t="shared" ref="J172:BA182" si="174">J173</f>
        <v>0</v>
      </c>
      <c r="K172" s="12">
        <f t="shared" si="174"/>
        <v>0</v>
      </c>
      <c r="L172" s="12">
        <f t="shared" si="174"/>
        <v>0</v>
      </c>
      <c r="M172" s="12">
        <f t="shared" si="174"/>
        <v>0</v>
      </c>
      <c r="N172" s="12">
        <f t="shared" si="174"/>
        <v>82346</v>
      </c>
      <c r="O172" s="12">
        <f t="shared" si="174"/>
        <v>0</v>
      </c>
      <c r="P172" s="12">
        <f t="shared" si="174"/>
        <v>82346</v>
      </c>
      <c r="Q172" s="12">
        <f t="shared" si="174"/>
        <v>0</v>
      </c>
      <c r="R172" s="12">
        <f t="shared" si="174"/>
        <v>82346</v>
      </c>
      <c r="S172" s="12">
        <f t="shared" si="174"/>
        <v>0</v>
      </c>
      <c r="T172" s="12">
        <f t="shared" si="174"/>
        <v>82346</v>
      </c>
      <c r="U172" s="12">
        <f t="shared" si="174"/>
        <v>0</v>
      </c>
      <c r="V172" s="12">
        <f t="shared" si="174"/>
        <v>1600000</v>
      </c>
      <c r="W172" s="12">
        <f t="shared" si="174"/>
        <v>1600000</v>
      </c>
      <c r="X172" s="12">
        <f t="shared" si="174"/>
        <v>0</v>
      </c>
      <c r="Y172" s="12">
        <f t="shared" si="174"/>
        <v>0</v>
      </c>
      <c r="Z172" s="12">
        <f t="shared" si="174"/>
        <v>1682346</v>
      </c>
      <c r="AA172" s="12">
        <f t="shared" si="174"/>
        <v>1600000</v>
      </c>
      <c r="AB172" s="12">
        <f t="shared" si="174"/>
        <v>82346</v>
      </c>
      <c r="AC172" s="12">
        <f t="shared" si="174"/>
        <v>0</v>
      </c>
      <c r="AD172" s="12">
        <f t="shared" si="174"/>
        <v>0</v>
      </c>
      <c r="AE172" s="12">
        <f t="shared" si="174"/>
        <v>0</v>
      </c>
      <c r="AF172" s="12">
        <f t="shared" si="174"/>
        <v>0</v>
      </c>
      <c r="AG172" s="12">
        <f t="shared" si="174"/>
        <v>0</v>
      </c>
      <c r="AH172" s="12">
        <f t="shared" si="174"/>
        <v>1682346</v>
      </c>
      <c r="AI172" s="12">
        <f t="shared" si="174"/>
        <v>1600000</v>
      </c>
      <c r="AJ172" s="12">
        <f t="shared" si="174"/>
        <v>82346</v>
      </c>
      <c r="AK172" s="12">
        <f t="shared" si="174"/>
        <v>0</v>
      </c>
      <c r="AL172" s="12">
        <f t="shared" si="174"/>
        <v>0</v>
      </c>
      <c r="AM172" s="12">
        <f t="shared" si="174"/>
        <v>0</v>
      </c>
      <c r="AN172" s="12">
        <f t="shared" si="174"/>
        <v>0</v>
      </c>
      <c r="AO172" s="12">
        <f t="shared" si="174"/>
        <v>0</v>
      </c>
      <c r="AP172" s="12">
        <f t="shared" si="174"/>
        <v>1682346</v>
      </c>
      <c r="AQ172" s="12">
        <f t="shared" si="174"/>
        <v>1600000</v>
      </c>
      <c r="AR172" s="12">
        <f t="shared" si="174"/>
        <v>82346</v>
      </c>
      <c r="AS172" s="12">
        <f t="shared" si="174"/>
        <v>0</v>
      </c>
      <c r="AT172" s="12">
        <f t="shared" si="174"/>
        <v>0</v>
      </c>
      <c r="AU172" s="12">
        <f t="shared" si="174"/>
        <v>0</v>
      </c>
      <c r="AV172" s="12">
        <f t="shared" si="174"/>
        <v>0</v>
      </c>
      <c r="AW172" s="12">
        <f t="shared" si="174"/>
        <v>0</v>
      </c>
      <c r="AX172" s="12">
        <f t="shared" si="174"/>
        <v>1682346</v>
      </c>
      <c r="AY172" s="12">
        <f t="shared" si="174"/>
        <v>1600000</v>
      </c>
      <c r="AZ172" s="12">
        <f t="shared" si="174"/>
        <v>82346</v>
      </c>
      <c r="BA172" s="12">
        <f t="shared" si="174"/>
        <v>0</v>
      </c>
      <c r="BB172" s="12">
        <v>0</v>
      </c>
      <c r="BC172" s="12">
        <v>0</v>
      </c>
    </row>
    <row r="173" spans="1:55" ht="63" hidden="1" x14ac:dyDescent="0.25">
      <c r="A173" s="6" t="s">
        <v>58</v>
      </c>
      <c r="B173" s="9">
        <v>51</v>
      </c>
      <c r="C173" s="9">
        <v>2</v>
      </c>
      <c r="D173" s="11" t="s">
        <v>151</v>
      </c>
      <c r="E173" s="9">
        <v>851</v>
      </c>
      <c r="F173" s="11" t="s">
        <v>82</v>
      </c>
      <c r="G173" s="11" t="s">
        <v>16</v>
      </c>
      <c r="H173" s="11" t="s">
        <v>386</v>
      </c>
      <c r="I173" s="11" t="s">
        <v>116</v>
      </c>
      <c r="J173" s="12">
        <f t="shared" si="174"/>
        <v>0</v>
      </c>
      <c r="K173" s="12">
        <f t="shared" si="174"/>
        <v>0</v>
      </c>
      <c r="L173" s="12">
        <f t="shared" si="174"/>
        <v>0</v>
      </c>
      <c r="M173" s="12">
        <f t="shared" si="174"/>
        <v>0</v>
      </c>
      <c r="N173" s="12">
        <f t="shared" si="174"/>
        <v>82346</v>
      </c>
      <c r="O173" s="12">
        <f t="shared" si="174"/>
        <v>0</v>
      </c>
      <c r="P173" s="12">
        <f t="shared" si="174"/>
        <v>82346</v>
      </c>
      <c r="Q173" s="12">
        <f t="shared" si="174"/>
        <v>0</v>
      </c>
      <c r="R173" s="12">
        <f t="shared" si="174"/>
        <v>82346</v>
      </c>
      <c r="S173" s="12">
        <f t="shared" si="174"/>
        <v>0</v>
      </c>
      <c r="T173" s="12">
        <f t="shared" si="174"/>
        <v>82346</v>
      </c>
      <c r="U173" s="12">
        <f t="shared" si="174"/>
        <v>0</v>
      </c>
      <c r="V173" s="12">
        <f t="shared" si="174"/>
        <v>1600000</v>
      </c>
      <c r="W173" s="12">
        <f t="shared" si="174"/>
        <v>1600000</v>
      </c>
      <c r="X173" s="12">
        <f t="shared" si="174"/>
        <v>0</v>
      </c>
      <c r="Y173" s="12">
        <f t="shared" si="174"/>
        <v>0</v>
      </c>
      <c r="Z173" s="12">
        <f t="shared" si="174"/>
        <v>1682346</v>
      </c>
      <c r="AA173" s="12">
        <f t="shared" si="174"/>
        <v>1600000</v>
      </c>
      <c r="AB173" s="12">
        <f t="shared" si="174"/>
        <v>82346</v>
      </c>
      <c r="AC173" s="12">
        <f t="shared" si="174"/>
        <v>0</v>
      </c>
      <c r="AD173" s="12">
        <f t="shared" si="174"/>
        <v>0</v>
      </c>
      <c r="AE173" s="12">
        <f t="shared" si="174"/>
        <v>0</v>
      </c>
      <c r="AF173" s="12">
        <f t="shared" si="174"/>
        <v>0</v>
      </c>
      <c r="AG173" s="12">
        <f t="shared" si="174"/>
        <v>0</v>
      </c>
      <c r="AH173" s="12">
        <f t="shared" si="174"/>
        <v>1682346</v>
      </c>
      <c r="AI173" s="12">
        <f t="shared" si="174"/>
        <v>1600000</v>
      </c>
      <c r="AJ173" s="12">
        <f t="shared" si="174"/>
        <v>82346</v>
      </c>
      <c r="AK173" s="12">
        <f t="shared" si="174"/>
        <v>0</v>
      </c>
      <c r="AL173" s="12">
        <f t="shared" si="174"/>
        <v>0</v>
      </c>
      <c r="AM173" s="12">
        <f t="shared" si="174"/>
        <v>0</v>
      </c>
      <c r="AN173" s="12">
        <f t="shared" si="174"/>
        <v>0</v>
      </c>
      <c r="AO173" s="12">
        <f t="shared" si="174"/>
        <v>0</v>
      </c>
      <c r="AP173" s="12">
        <f t="shared" si="174"/>
        <v>1682346</v>
      </c>
      <c r="AQ173" s="12">
        <f t="shared" si="174"/>
        <v>1600000</v>
      </c>
      <c r="AR173" s="12">
        <f t="shared" si="174"/>
        <v>82346</v>
      </c>
      <c r="AS173" s="12">
        <f t="shared" si="174"/>
        <v>0</v>
      </c>
      <c r="AT173" s="12">
        <f t="shared" si="174"/>
        <v>0</v>
      </c>
      <c r="AU173" s="12">
        <f t="shared" si="174"/>
        <v>0</v>
      </c>
      <c r="AV173" s="12">
        <f t="shared" si="174"/>
        <v>0</v>
      </c>
      <c r="AW173" s="12">
        <f t="shared" si="174"/>
        <v>0</v>
      </c>
      <c r="AX173" s="12">
        <f t="shared" si="174"/>
        <v>1682346</v>
      </c>
      <c r="AY173" s="12">
        <f t="shared" si="174"/>
        <v>1600000</v>
      </c>
      <c r="AZ173" s="12">
        <f t="shared" si="174"/>
        <v>82346</v>
      </c>
      <c r="BA173" s="12">
        <f t="shared" si="174"/>
        <v>0</v>
      </c>
      <c r="BB173" s="12">
        <v>0</v>
      </c>
      <c r="BC173" s="12">
        <v>0</v>
      </c>
    </row>
    <row r="174" spans="1:55" ht="31.5" hidden="1" x14ac:dyDescent="0.25">
      <c r="A174" s="6" t="s">
        <v>117</v>
      </c>
      <c r="B174" s="9">
        <v>51</v>
      </c>
      <c r="C174" s="9">
        <v>2</v>
      </c>
      <c r="D174" s="11" t="s">
        <v>151</v>
      </c>
      <c r="E174" s="9">
        <v>851</v>
      </c>
      <c r="F174" s="11" t="s">
        <v>82</v>
      </c>
      <c r="G174" s="11" t="s">
        <v>16</v>
      </c>
      <c r="H174" s="11" t="s">
        <v>386</v>
      </c>
      <c r="I174" s="11" t="s">
        <v>118</v>
      </c>
      <c r="J174" s="12">
        <f>'6.ВС'!J174</f>
        <v>0</v>
      </c>
      <c r="K174" s="12">
        <f>'6.ВС'!K174</f>
        <v>0</v>
      </c>
      <c r="L174" s="12">
        <f>'6.ВС'!L174</f>
        <v>0</v>
      </c>
      <c r="M174" s="12">
        <f>'6.ВС'!M174</f>
        <v>0</v>
      </c>
      <c r="N174" s="12">
        <f>'6.ВС'!N174</f>
        <v>82346</v>
      </c>
      <c r="O174" s="12">
        <f>'6.ВС'!O174</f>
        <v>0</v>
      </c>
      <c r="P174" s="12">
        <f>'6.ВС'!P174</f>
        <v>82346</v>
      </c>
      <c r="Q174" s="12">
        <f>'6.ВС'!Q174</f>
        <v>0</v>
      </c>
      <c r="R174" s="12">
        <f>'6.ВС'!R174</f>
        <v>82346</v>
      </c>
      <c r="S174" s="12">
        <f>'6.ВС'!S174</f>
        <v>0</v>
      </c>
      <c r="T174" s="12">
        <f>'6.ВС'!T174</f>
        <v>82346</v>
      </c>
      <c r="U174" s="12">
        <f>'6.ВС'!U174</f>
        <v>0</v>
      </c>
      <c r="V174" s="12">
        <f>'6.ВС'!V174</f>
        <v>1600000</v>
      </c>
      <c r="W174" s="12">
        <f>'6.ВС'!W174</f>
        <v>1600000</v>
      </c>
      <c r="X174" s="12">
        <f>'6.ВС'!X174</f>
        <v>0</v>
      </c>
      <c r="Y174" s="12">
        <f>'6.ВС'!Y174</f>
        <v>0</v>
      </c>
      <c r="Z174" s="12">
        <f>'6.ВС'!Z174</f>
        <v>1682346</v>
      </c>
      <c r="AA174" s="12">
        <f>'6.ВС'!AA174</f>
        <v>1600000</v>
      </c>
      <c r="AB174" s="12">
        <f>'6.ВС'!AB174</f>
        <v>82346</v>
      </c>
      <c r="AC174" s="12">
        <f>'6.ВС'!AC174</f>
        <v>0</v>
      </c>
      <c r="AD174" s="12">
        <f>'6.ВС'!AD174</f>
        <v>0</v>
      </c>
      <c r="AE174" s="12">
        <f>'6.ВС'!AE174</f>
        <v>0</v>
      </c>
      <c r="AF174" s="12">
        <f>'6.ВС'!AF174</f>
        <v>0</v>
      </c>
      <c r="AG174" s="12">
        <f>'6.ВС'!AG174</f>
        <v>0</v>
      </c>
      <c r="AH174" s="12">
        <f>'6.ВС'!AH174</f>
        <v>1682346</v>
      </c>
      <c r="AI174" s="12">
        <f>'6.ВС'!AI174</f>
        <v>1600000</v>
      </c>
      <c r="AJ174" s="12">
        <f>'6.ВС'!AJ174</f>
        <v>82346</v>
      </c>
      <c r="AK174" s="12">
        <f>'6.ВС'!AK174</f>
        <v>0</v>
      </c>
      <c r="AL174" s="12">
        <f>'6.ВС'!AL174</f>
        <v>0</v>
      </c>
      <c r="AM174" s="12">
        <f>'6.ВС'!AM174</f>
        <v>0</v>
      </c>
      <c r="AN174" s="12">
        <f>'6.ВС'!AN174</f>
        <v>0</v>
      </c>
      <c r="AO174" s="12">
        <f>'6.ВС'!AO174</f>
        <v>0</v>
      </c>
      <c r="AP174" s="12">
        <f>'6.ВС'!AP174</f>
        <v>1682346</v>
      </c>
      <c r="AQ174" s="12">
        <f>'6.ВС'!AQ174</f>
        <v>1600000</v>
      </c>
      <c r="AR174" s="12">
        <f>'6.ВС'!AR174</f>
        <v>82346</v>
      </c>
      <c r="AS174" s="12">
        <f>'6.ВС'!AS174</f>
        <v>0</v>
      </c>
      <c r="AT174" s="12">
        <f>'6.ВС'!AT174</f>
        <v>0</v>
      </c>
      <c r="AU174" s="12">
        <f>'6.ВС'!AU174</f>
        <v>0</v>
      </c>
      <c r="AV174" s="12">
        <f>'6.ВС'!AV174</f>
        <v>0</v>
      </c>
      <c r="AW174" s="12">
        <f>'6.ВС'!AW174</f>
        <v>0</v>
      </c>
      <c r="AX174" s="12">
        <f>'6.ВС'!AX174</f>
        <v>1682346</v>
      </c>
      <c r="AY174" s="12">
        <f>'6.ВС'!AY174</f>
        <v>1600000</v>
      </c>
      <c r="AZ174" s="12">
        <f>'6.ВС'!AZ174</f>
        <v>82346</v>
      </c>
      <c r="BA174" s="12">
        <f>'6.ВС'!BA174</f>
        <v>0</v>
      </c>
      <c r="BB174" s="12">
        <v>0</v>
      </c>
      <c r="BC174" s="12">
        <v>0</v>
      </c>
    </row>
    <row r="175" spans="1:55" hidden="1" x14ac:dyDescent="0.25">
      <c r="A175" s="6" t="s">
        <v>403</v>
      </c>
      <c r="B175" s="9">
        <v>51</v>
      </c>
      <c r="C175" s="9">
        <v>2</v>
      </c>
      <c r="D175" s="11" t="s">
        <v>151</v>
      </c>
      <c r="E175" s="9">
        <v>851</v>
      </c>
      <c r="F175" s="11" t="s">
        <v>82</v>
      </c>
      <c r="G175" s="11" t="s">
        <v>16</v>
      </c>
      <c r="H175" s="11" t="s">
        <v>394</v>
      </c>
      <c r="I175" s="11"/>
      <c r="J175" s="12">
        <f>J176</f>
        <v>0</v>
      </c>
      <c r="K175" s="12">
        <f t="shared" ref="K175:N176" si="175">K176</f>
        <v>0</v>
      </c>
      <c r="L175" s="12">
        <f t="shared" si="175"/>
        <v>0</v>
      </c>
      <c r="M175" s="12">
        <f t="shared" si="175"/>
        <v>0</v>
      </c>
      <c r="N175" s="12">
        <f t="shared" si="175"/>
        <v>4529</v>
      </c>
      <c r="O175" s="12">
        <f t="shared" ref="O175:O176" si="176">O176</f>
        <v>0</v>
      </c>
      <c r="P175" s="12">
        <f t="shared" ref="P175:P176" si="177">P176</f>
        <v>4529</v>
      </c>
      <c r="Q175" s="12">
        <f t="shared" ref="Q175:Q176" si="178">Q176</f>
        <v>0</v>
      </c>
      <c r="R175" s="12">
        <f t="shared" ref="R175:R176" si="179">R176</f>
        <v>4529</v>
      </c>
      <c r="S175" s="12">
        <f t="shared" ref="S175:S176" si="180">S176</f>
        <v>0</v>
      </c>
      <c r="T175" s="12">
        <f t="shared" ref="T175:T176" si="181">T176</f>
        <v>4529</v>
      </c>
      <c r="U175" s="12">
        <f t="shared" ref="U175:AL176" si="182">U176</f>
        <v>0</v>
      </c>
      <c r="V175" s="12">
        <f t="shared" si="182"/>
        <v>108696</v>
      </c>
      <c r="W175" s="12">
        <f t="shared" si="182"/>
        <v>108696</v>
      </c>
      <c r="X175" s="12">
        <f t="shared" si="182"/>
        <v>0</v>
      </c>
      <c r="Y175" s="12">
        <f t="shared" si="182"/>
        <v>0</v>
      </c>
      <c r="Z175" s="12">
        <f t="shared" si="182"/>
        <v>113225</v>
      </c>
      <c r="AA175" s="12">
        <f t="shared" si="182"/>
        <v>108696</v>
      </c>
      <c r="AB175" s="12">
        <f t="shared" si="182"/>
        <v>4529</v>
      </c>
      <c r="AC175" s="12">
        <f t="shared" si="182"/>
        <v>0</v>
      </c>
      <c r="AD175" s="12">
        <f t="shared" si="182"/>
        <v>0</v>
      </c>
      <c r="AE175" s="12">
        <f t="shared" si="182"/>
        <v>0</v>
      </c>
      <c r="AF175" s="12">
        <f t="shared" si="182"/>
        <v>0</v>
      </c>
      <c r="AG175" s="12">
        <f t="shared" si="182"/>
        <v>0</v>
      </c>
      <c r="AH175" s="12">
        <f t="shared" si="182"/>
        <v>113225</v>
      </c>
      <c r="AI175" s="12">
        <f t="shared" si="182"/>
        <v>108696</v>
      </c>
      <c r="AJ175" s="12">
        <f t="shared" si="182"/>
        <v>4529</v>
      </c>
      <c r="AK175" s="12">
        <f t="shared" ref="AD175:AK176" si="183">AK176</f>
        <v>0</v>
      </c>
      <c r="AL175" s="12">
        <f t="shared" si="182"/>
        <v>0</v>
      </c>
      <c r="AM175" s="12">
        <f t="shared" ref="AL175:BA176" si="184">AM176</f>
        <v>0</v>
      </c>
      <c r="AN175" s="12">
        <f t="shared" si="184"/>
        <v>0</v>
      </c>
      <c r="AO175" s="12">
        <f t="shared" si="184"/>
        <v>0</v>
      </c>
      <c r="AP175" s="12">
        <f t="shared" si="184"/>
        <v>113225</v>
      </c>
      <c r="AQ175" s="12">
        <f t="shared" si="184"/>
        <v>108696</v>
      </c>
      <c r="AR175" s="12">
        <f t="shared" si="184"/>
        <v>4529</v>
      </c>
      <c r="AS175" s="12">
        <f t="shared" si="184"/>
        <v>0</v>
      </c>
      <c r="AT175" s="12">
        <f t="shared" si="184"/>
        <v>0</v>
      </c>
      <c r="AU175" s="12">
        <f t="shared" si="184"/>
        <v>0</v>
      </c>
      <c r="AV175" s="12">
        <f t="shared" si="184"/>
        <v>0</v>
      </c>
      <c r="AW175" s="12">
        <f t="shared" si="184"/>
        <v>0</v>
      </c>
      <c r="AX175" s="12">
        <f t="shared" si="184"/>
        <v>113225</v>
      </c>
      <c r="AY175" s="12">
        <f t="shared" si="184"/>
        <v>108696</v>
      </c>
      <c r="AZ175" s="12">
        <f t="shared" si="184"/>
        <v>4529</v>
      </c>
      <c r="BA175" s="12">
        <f t="shared" si="184"/>
        <v>0</v>
      </c>
      <c r="BB175" s="12">
        <v>0</v>
      </c>
      <c r="BC175" s="12">
        <v>0</v>
      </c>
    </row>
    <row r="176" spans="1:55" ht="63" hidden="1" x14ac:dyDescent="0.25">
      <c r="A176" s="6" t="s">
        <v>58</v>
      </c>
      <c r="B176" s="9">
        <v>51</v>
      </c>
      <c r="C176" s="9">
        <v>2</v>
      </c>
      <c r="D176" s="11" t="s">
        <v>151</v>
      </c>
      <c r="E176" s="9">
        <v>851</v>
      </c>
      <c r="F176" s="11" t="s">
        <v>82</v>
      </c>
      <c r="G176" s="11" t="s">
        <v>16</v>
      </c>
      <c r="H176" s="11" t="s">
        <v>394</v>
      </c>
      <c r="I176" s="11" t="s">
        <v>116</v>
      </c>
      <c r="J176" s="12">
        <f>J177</f>
        <v>0</v>
      </c>
      <c r="K176" s="12">
        <f t="shared" si="175"/>
        <v>0</v>
      </c>
      <c r="L176" s="12">
        <f t="shared" si="175"/>
        <v>0</v>
      </c>
      <c r="M176" s="12">
        <f t="shared" si="175"/>
        <v>0</v>
      </c>
      <c r="N176" s="12">
        <f t="shared" si="175"/>
        <v>4529</v>
      </c>
      <c r="O176" s="12">
        <f t="shared" si="176"/>
        <v>0</v>
      </c>
      <c r="P176" s="12">
        <f t="shared" si="177"/>
        <v>4529</v>
      </c>
      <c r="Q176" s="12">
        <f t="shared" si="178"/>
        <v>0</v>
      </c>
      <c r="R176" s="12">
        <f t="shared" si="179"/>
        <v>4529</v>
      </c>
      <c r="S176" s="12">
        <f t="shared" si="180"/>
        <v>0</v>
      </c>
      <c r="T176" s="12">
        <f t="shared" si="181"/>
        <v>4529</v>
      </c>
      <c r="U176" s="12">
        <f t="shared" si="182"/>
        <v>0</v>
      </c>
      <c r="V176" s="12">
        <f t="shared" si="182"/>
        <v>108696</v>
      </c>
      <c r="W176" s="12">
        <f t="shared" si="182"/>
        <v>108696</v>
      </c>
      <c r="X176" s="12">
        <f t="shared" si="182"/>
        <v>0</v>
      </c>
      <c r="Y176" s="12">
        <f t="shared" si="182"/>
        <v>0</v>
      </c>
      <c r="Z176" s="12">
        <f t="shared" si="182"/>
        <v>113225</v>
      </c>
      <c r="AA176" s="12">
        <f t="shared" si="182"/>
        <v>108696</v>
      </c>
      <c r="AB176" s="12">
        <f t="shared" si="182"/>
        <v>4529</v>
      </c>
      <c r="AC176" s="12">
        <f t="shared" si="182"/>
        <v>0</v>
      </c>
      <c r="AD176" s="12">
        <f t="shared" si="183"/>
        <v>0</v>
      </c>
      <c r="AE176" s="12">
        <f t="shared" si="183"/>
        <v>0</v>
      </c>
      <c r="AF176" s="12">
        <f t="shared" si="183"/>
        <v>0</v>
      </c>
      <c r="AG176" s="12">
        <f t="shared" si="183"/>
        <v>0</v>
      </c>
      <c r="AH176" s="12">
        <f t="shared" si="183"/>
        <v>113225</v>
      </c>
      <c r="AI176" s="12">
        <f t="shared" si="183"/>
        <v>108696</v>
      </c>
      <c r="AJ176" s="12">
        <f t="shared" si="183"/>
        <v>4529</v>
      </c>
      <c r="AK176" s="12">
        <f t="shared" si="183"/>
        <v>0</v>
      </c>
      <c r="AL176" s="12">
        <f t="shared" si="184"/>
        <v>0</v>
      </c>
      <c r="AM176" s="12">
        <f t="shared" si="184"/>
        <v>0</v>
      </c>
      <c r="AN176" s="12">
        <f t="shared" si="184"/>
        <v>0</v>
      </c>
      <c r="AO176" s="12">
        <f t="shared" si="184"/>
        <v>0</v>
      </c>
      <c r="AP176" s="12">
        <f t="shared" si="184"/>
        <v>113225</v>
      </c>
      <c r="AQ176" s="12">
        <f t="shared" si="184"/>
        <v>108696</v>
      </c>
      <c r="AR176" s="12">
        <f t="shared" si="184"/>
        <v>4529</v>
      </c>
      <c r="AS176" s="12">
        <f t="shared" si="184"/>
        <v>0</v>
      </c>
      <c r="AT176" s="12">
        <f t="shared" si="184"/>
        <v>0</v>
      </c>
      <c r="AU176" s="12">
        <f t="shared" si="184"/>
        <v>0</v>
      </c>
      <c r="AV176" s="12">
        <f t="shared" si="184"/>
        <v>0</v>
      </c>
      <c r="AW176" s="12">
        <f t="shared" si="184"/>
        <v>0</v>
      </c>
      <c r="AX176" s="12">
        <f t="shared" si="184"/>
        <v>113225</v>
      </c>
      <c r="AY176" s="12">
        <f t="shared" si="184"/>
        <v>108696</v>
      </c>
      <c r="AZ176" s="12">
        <f t="shared" si="184"/>
        <v>4529</v>
      </c>
      <c r="BA176" s="12">
        <f t="shared" si="184"/>
        <v>0</v>
      </c>
      <c r="BB176" s="12">
        <v>0</v>
      </c>
      <c r="BC176" s="12">
        <v>0</v>
      </c>
    </row>
    <row r="177" spans="1:55" ht="31.5" hidden="1" x14ac:dyDescent="0.25">
      <c r="A177" s="6" t="s">
        <v>59</v>
      </c>
      <c r="B177" s="9">
        <v>51</v>
      </c>
      <c r="C177" s="9">
        <v>2</v>
      </c>
      <c r="D177" s="11" t="s">
        <v>151</v>
      </c>
      <c r="E177" s="9">
        <v>851</v>
      </c>
      <c r="F177" s="11" t="s">
        <v>82</v>
      </c>
      <c r="G177" s="11" t="s">
        <v>16</v>
      </c>
      <c r="H177" s="11" t="s">
        <v>394</v>
      </c>
      <c r="I177" s="11" t="s">
        <v>118</v>
      </c>
      <c r="J177" s="12"/>
      <c r="K177" s="12"/>
      <c r="L177" s="12"/>
      <c r="M177" s="12"/>
      <c r="N177" s="12">
        <f>'6.ВС'!N177</f>
        <v>4529</v>
      </c>
      <c r="O177" s="12">
        <f>'6.ВС'!O177</f>
        <v>0</v>
      </c>
      <c r="P177" s="12">
        <f>'6.ВС'!P177</f>
        <v>4529</v>
      </c>
      <c r="Q177" s="12">
        <f>'6.ВС'!Q177</f>
        <v>0</v>
      </c>
      <c r="R177" s="12">
        <f>'6.ВС'!R177</f>
        <v>4529</v>
      </c>
      <c r="S177" s="12">
        <f>'6.ВС'!S177</f>
        <v>0</v>
      </c>
      <c r="T177" s="12">
        <f>'6.ВС'!T177</f>
        <v>4529</v>
      </c>
      <c r="U177" s="12">
        <f>'6.ВС'!U177</f>
        <v>0</v>
      </c>
      <c r="V177" s="12">
        <f>'6.ВС'!V177</f>
        <v>108696</v>
      </c>
      <c r="W177" s="12">
        <f>'6.ВС'!W177</f>
        <v>108696</v>
      </c>
      <c r="X177" s="12">
        <f>'6.ВС'!X177</f>
        <v>0</v>
      </c>
      <c r="Y177" s="12">
        <f>'6.ВС'!Y177</f>
        <v>0</v>
      </c>
      <c r="Z177" s="12">
        <f>'6.ВС'!Z177</f>
        <v>113225</v>
      </c>
      <c r="AA177" s="12">
        <f>'6.ВС'!AA177</f>
        <v>108696</v>
      </c>
      <c r="AB177" s="12">
        <f>'6.ВС'!AB177</f>
        <v>4529</v>
      </c>
      <c r="AC177" s="12">
        <f>'6.ВС'!AC177</f>
        <v>0</v>
      </c>
      <c r="AD177" s="12">
        <f>'6.ВС'!AD177</f>
        <v>0</v>
      </c>
      <c r="AE177" s="12">
        <f>'6.ВС'!AE177</f>
        <v>0</v>
      </c>
      <c r="AF177" s="12">
        <f>'6.ВС'!AF177</f>
        <v>0</v>
      </c>
      <c r="AG177" s="12">
        <f>'6.ВС'!AG177</f>
        <v>0</v>
      </c>
      <c r="AH177" s="12">
        <f>'6.ВС'!AH177</f>
        <v>113225</v>
      </c>
      <c r="AI177" s="12">
        <f>'6.ВС'!AI177</f>
        <v>108696</v>
      </c>
      <c r="AJ177" s="12">
        <f>'6.ВС'!AJ177</f>
        <v>4529</v>
      </c>
      <c r="AK177" s="12">
        <f>'6.ВС'!AK177</f>
        <v>0</v>
      </c>
      <c r="AL177" s="12">
        <f>'6.ВС'!AL177</f>
        <v>0</v>
      </c>
      <c r="AM177" s="12">
        <f>'6.ВС'!AM177</f>
        <v>0</v>
      </c>
      <c r="AN177" s="12">
        <f>'6.ВС'!AN177</f>
        <v>0</v>
      </c>
      <c r="AO177" s="12">
        <f>'6.ВС'!AO177</f>
        <v>0</v>
      </c>
      <c r="AP177" s="12">
        <f>'6.ВС'!AP177</f>
        <v>113225</v>
      </c>
      <c r="AQ177" s="12">
        <f>'6.ВС'!AQ177</f>
        <v>108696</v>
      </c>
      <c r="AR177" s="12">
        <f>'6.ВС'!AR177</f>
        <v>4529</v>
      </c>
      <c r="AS177" s="12">
        <f>'6.ВС'!AS177</f>
        <v>0</v>
      </c>
      <c r="AT177" s="12">
        <f>'6.ВС'!AT177</f>
        <v>0</v>
      </c>
      <c r="AU177" s="12">
        <f>'6.ВС'!AU177</f>
        <v>0</v>
      </c>
      <c r="AV177" s="12">
        <f>'6.ВС'!AV177</f>
        <v>0</v>
      </c>
      <c r="AW177" s="12">
        <f>'6.ВС'!AW177</f>
        <v>0</v>
      </c>
      <c r="AX177" s="12">
        <f>'6.ВС'!AX177</f>
        <v>113225</v>
      </c>
      <c r="AY177" s="12">
        <f>'6.ВС'!AY177</f>
        <v>108696</v>
      </c>
      <c r="AZ177" s="12">
        <f>'6.ВС'!AZ177</f>
        <v>4529</v>
      </c>
      <c r="BA177" s="12">
        <f>'6.ВС'!BA177</f>
        <v>0</v>
      </c>
      <c r="BB177" s="12">
        <v>0</v>
      </c>
      <c r="BC177" s="12">
        <v>0</v>
      </c>
    </row>
    <row r="178" spans="1:55" ht="110.25" hidden="1" x14ac:dyDescent="0.25">
      <c r="A178" s="6" t="s">
        <v>412</v>
      </c>
      <c r="B178" s="9">
        <v>51</v>
      </c>
      <c r="C178" s="9">
        <v>2</v>
      </c>
      <c r="D178" s="11" t="s">
        <v>151</v>
      </c>
      <c r="E178" s="9">
        <v>851</v>
      </c>
      <c r="F178" s="11" t="s">
        <v>82</v>
      </c>
      <c r="G178" s="11" t="s">
        <v>16</v>
      </c>
      <c r="H178" s="11" t="s">
        <v>387</v>
      </c>
      <c r="I178" s="11"/>
      <c r="J178" s="12">
        <f t="shared" si="174"/>
        <v>0</v>
      </c>
      <c r="K178" s="12">
        <f t="shared" si="174"/>
        <v>0</v>
      </c>
      <c r="L178" s="12">
        <f t="shared" si="174"/>
        <v>0</v>
      </c>
      <c r="M178" s="12">
        <f t="shared" si="174"/>
        <v>0</v>
      </c>
      <c r="N178" s="12">
        <f t="shared" si="174"/>
        <v>11067</v>
      </c>
      <c r="O178" s="12">
        <f t="shared" si="174"/>
        <v>0</v>
      </c>
      <c r="P178" s="12">
        <f t="shared" si="174"/>
        <v>11067</v>
      </c>
      <c r="Q178" s="12">
        <f t="shared" si="174"/>
        <v>0</v>
      </c>
      <c r="R178" s="12">
        <f t="shared" si="174"/>
        <v>11067</v>
      </c>
      <c r="S178" s="12">
        <f t="shared" si="174"/>
        <v>0</v>
      </c>
      <c r="T178" s="12">
        <f t="shared" si="174"/>
        <v>11067</v>
      </c>
      <c r="U178" s="12">
        <f t="shared" si="174"/>
        <v>0</v>
      </c>
      <c r="V178" s="12">
        <f t="shared" si="174"/>
        <v>210274</v>
      </c>
      <c r="W178" s="12">
        <f t="shared" si="174"/>
        <v>210274</v>
      </c>
      <c r="X178" s="12">
        <f t="shared" si="174"/>
        <v>0</v>
      </c>
      <c r="Y178" s="12">
        <f t="shared" si="174"/>
        <v>0</v>
      </c>
      <c r="Z178" s="12">
        <f t="shared" si="174"/>
        <v>221341</v>
      </c>
      <c r="AA178" s="12">
        <f t="shared" si="174"/>
        <v>210274</v>
      </c>
      <c r="AB178" s="12">
        <f t="shared" si="174"/>
        <v>11067</v>
      </c>
      <c r="AC178" s="12">
        <f t="shared" si="174"/>
        <v>0</v>
      </c>
      <c r="AD178" s="12">
        <f t="shared" si="174"/>
        <v>0</v>
      </c>
      <c r="AE178" s="12">
        <f t="shared" si="174"/>
        <v>0</v>
      </c>
      <c r="AF178" s="12">
        <f t="shared" si="174"/>
        <v>0</v>
      </c>
      <c r="AG178" s="12">
        <f t="shared" si="174"/>
        <v>0</v>
      </c>
      <c r="AH178" s="12">
        <f t="shared" si="174"/>
        <v>221341</v>
      </c>
      <c r="AI178" s="12">
        <f t="shared" si="174"/>
        <v>210274</v>
      </c>
      <c r="AJ178" s="12">
        <f t="shared" si="174"/>
        <v>11067</v>
      </c>
      <c r="AK178" s="12">
        <f t="shared" si="174"/>
        <v>0</v>
      </c>
      <c r="AL178" s="12">
        <f t="shared" si="174"/>
        <v>0</v>
      </c>
      <c r="AM178" s="12">
        <f t="shared" si="174"/>
        <v>0</v>
      </c>
      <c r="AN178" s="12">
        <f t="shared" si="174"/>
        <v>0</v>
      </c>
      <c r="AO178" s="12">
        <f t="shared" si="174"/>
        <v>0</v>
      </c>
      <c r="AP178" s="12">
        <f t="shared" si="174"/>
        <v>221341</v>
      </c>
      <c r="AQ178" s="12">
        <f t="shared" si="174"/>
        <v>210274</v>
      </c>
      <c r="AR178" s="12">
        <f t="shared" si="174"/>
        <v>11067</v>
      </c>
      <c r="AS178" s="12">
        <f t="shared" si="174"/>
        <v>0</v>
      </c>
      <c r="AT178" s="12">
        <f t="shared" si="174"/>
        <v>0</v>
      </c>
      <c r="AU178" s="12">
        <f t="shared" si="174"/>
        <v>0</v>
      </c>
      <c r="AV178" s="12">
        <f t="shared" si="174"/>
        <v>0</v>
      </c>
      <c r="AW178" s="12">
        <f t="shared" si="174"/>
        <v>0</v>
      </c>
      <c r="AX178" s="12">
        <f t="shared" si="174"/>
        <v>221341</v>
      </c>
      <c r="AY178" s="12">
        <f t="shared" si="174"/>
        <v>210274</v>
      </c>
      <c r="AZ178" s="12">
        <f t="shared" si="174"/>
        <v>11067</v>
      </c>
      <c r="BA178" s="12">
        <f t="shared" si="174"/>
        <v>0</v>
      </c>
      <c r="BB178" s="12">
        <v>0</v>
      </c>
      <c r="BC178" s="12">
        <v>0</v>
      </c>
    </row>
    <row r="179" spans="1:55" ht="63" hidden="1" x14ac:dyDescent="0.25">
      <c r="A179" s="6" t="s">
        <v>58</v>
      </c>
      <c r="B179" s="9">
        <v>51</v>
      </c>
      <c r="C179" s="9">
        <v>2</v>
      </c>
      <c r="D179" s="11" t="s">
        <v>151</v>
      </c>
      <c r="E179" s="9">
        <v>851</v>
      </c>
      <c r="F179" s="11" t="s">
        <v>82</v>
      </c>
      <c r="G179" s="11" t="s">
        <v>16</v>
      </c>
      <c r="H179" s="11" t="s">
        <v>387</v>
      </c>
      <c r="I179" s="11" t="s">
        <v>116</v>
      </c>
      <c r="J179" s="12">
        <f t="shared" si="174"/>
        <v>0</v>
      </c>
      <c r="K179" s="12">
        <f t="shared" si="174"/>
        <v>0</v>
      </c>
      <c r="L179" s="12">
        <f t="shared" si="174"/>
        <v>0</v>
      </c>
      <c r="M179" s="12">
        <f t="shared" si="174"/>
        <v>0</v>
      </c>
      <c r="N179" s="12">
        <f t="shared" ref="N179:BA179" si="185">N180</f>
        <v>11067</v>
      </c>
      <c r="O179" s="12">
        <f t="shared" si="185"/>
        <v>0</v>
      </c>
      <c r="P179" s="12">
        <f t="shared" si="185"/>
        <v>11067</v>
      </c>
      <c r="Q179" s="12">
        <f t="shared" si="185"/>
        <v>0</v>
      </c>
      <c r="R179" s="12">
        <f t="shared" si="185"/>
        <v>11067</v>
      </c>
      <c r="S179" s="12">
        <f t="shared" si="185"/>
        <v>0</v>
      </c>
      <c r="T179" s="12">
        <f t="shared" si="185"/>
        <v>11067</v>
      </c>
      <c r="U179" s="12">
        <f t="shared" si="185"/>
        <v>0</v>
      </c>
      <c r="V179" s="12">
        <f t="shared" si="185"/>
        <v>210274</v>
      </c>
      <c r="W179" s="12">
        <f t="shared" si="185"/>
        <v>210274</v>
      </c>
      <c r="X179" s="12">
        <f t="shared" si="185"/>
        <v>0</v>
      </c>
      <c r="Y179" s="12">
        <f t="shared" si="185"/>
        <v>0</v>
      </c>
      <c r="Z179" s="12">
        <f t="shared" si="185"/>
        <v>221341</v>
      </c>
      <c r="AA179" s="12">
        <f t="shared" si="185"/>
        <v>210274</v>
      </c>
      <c r="AB179" s="12">
        <f t="shared" si="185"/>
        <v>11067</v>
      </c>
      <c r="AC179" s="12">
        <f t="shared" si="185"/>
        <v>0</v>
      </c>
      <c r="AD179" s="12">
        <f t="shared" si="185"/>
        <v>0</v>
      </c>
      <c r="AE179" s="12">
        <f t="shared" si="185"/>
        <v>0</v>
      </c>
      <c r="AF179" s="12">
        <f t="shared" si="185"/>
        <v>0</v>
      </c>
      <c r="AG179" s="12">
        <f t="shared" si="185"/>
        <v>0</v>
      </c>
      <c r="AH179" s="12">
        <f t="shared" si="185"/>
        <v>221341</v>
      </c>
      <c r="AI179" s="12">
        <f t="shared" si="185"/>
        <v>210274</v>
      </c>
      <c r="AJ179" s="12">
        <f t="shared" si="185"/>
        <v>11067</v>
      </c>
      <c r="AK179" s="12">
        <f t="shared" si="185"/>
        <v>0</v>
      </c>
      <c r="AL179" s="12">
        <f t="shared" si="185"/>
        <v>0</v>
      </c>
      <c r="AM179" s="12">
        <f t="shared" si="185"/>
        <v>0</v>
      </c>
      <c r="AN179" s="12">
        <f t="shared" si="185"/>
        <v>0</v>
      </c>
      <c r="AO179" s="12">
        <f t="shared" si="185"/>
        <v>0</v>
      </c>
      <c r="AP179" s="12">
        <f t="shared" si="185"/>
        <v>221341</v>
      </c>
      <c r="AQ179" s="12">
        <f t="shared" si="185"/>
        <v>210274</v>
      </c>
      <c r="AR179" s="12">
        <f t="shared" si="185"/>
        <v>11067</v>
      </c>
      <c r="AS179" s="12">
        <f t="shared" si="185"/>
        <v>0</v>
      </c>
      <c r="AT179" s="12">
        <f t="shared" si="185"/>
        <v>0</v>
      </c>
      <c r="AU179" s="12">
        <f t="shared" si="185"/>
        <v>0</v>
      </c>
      <c r="AV179" s="12">
        <f t="shared" si="185"/>
        <v>0</v>
      </c>
      <c r="AW179" s="12">
        <f t="shared" si="185"/>
        <v>0</v>
      </c>
      <c r="AX179" s="12">
        <f t="shared" si="185"/>
        <v>221341</v>
      </c>
      <c r="AY179" s="12">
        <f t="shared" si="185"/>
        <v>210274</v>
      </c>
      <c r="AZ179" s="12">
        <f t="shared" si="185"/>
        <v>11067</v>
      </c>
      <c r="BA179" s="12">
        <f t="shared" si="185"/>
        <v>0</v>
      </c>
      <c r="BB179" s="12">
        <v>0</v>
      </c>
      <c r="BC179" s="12">
        <v>0</v>
      </c>
    </row>
    <row r="180" spans="1:55" ht="31.5" hidden="1" x14ac:dyDescent="0.25">
      <c r="A180" s="6" t="s">
        <v>117</v>
      </c>
      <c r="B180" s="9">
        <v>51</v>
      </c>
      <c r="C180" s="9">
        <v>2</v>
      </c>
      <c r="D180" s="11" t="s">
        <v>151</v>
      </c>
      <c r="E180" s="9">
        <v>851</v>
      </c>
      <c r="F180" s="11" t="s">
        <v>82</v>
      </c>
      <c r="G180" s="11" t="s">
        <v>16</v>
      </c>
      <c r="H180" s="11" t="s">
        <v>387</v>
      </c>
      <c r="I180" s="11" t="s">
        <v>118</v>
      </c>
      <c r="J180" s="12"/>
      <c r="K180" s="12"/>
      <c r="L180" s="12"/>
      <c r="M180" s="12"/>
      <c r="N180" s="12">
        <f>'6.ВС'!N180</f>
        <v>11067</v>
      </c>
      <c r="O180" s="12">
        <f>'6.ВС'!O180</f>
        <v>0</v>
      </c>
      <c r="P180" s="12">
        <f>'6.ВС'!P180</f>
        <v>11067</v>
      </c>
      <c r="Q180" s="12">
        <f>'6.ВС'!Q180</f>
        <v>0</v>
      </c>
      <c r="R180" s="12">
        <f>'6.ВС'!R180</f>
        <v>11067</v>
      </c>
      <c r="S180" s="12">
        <f>'6.ВС'!S180</f>
        <v>0</v>
      </c>
      <c r="T180" s="12">
        <f>'6.ВС'!T180</f>
        <v>11067</v>
      </c>
      <c r="U180" s="12">
        <f>'6.ВС'!U180</f>
        <v>0</v>
      </c>
      <c r="V180" s="12">
        <f>'6.ВС'!V180</f>
        <v>210274</v>
      </c>
      <c r="W180" s="12">
        <f>'6.ВС'!W180</f>
        <v>210274</v>
      </c>
      <c r="X180" s="12">
        <f>'6.ВС'!X180</f>
        <v>0</v>
      </c>
      <c r="Y180" s="12">
        <f>'6.ВС'!Y180</f>
        <v>0</v>
      </c>
      <c r="Z180" s="12">
        <f>'6.ВС'!Z180</f>
        <v>221341</v>
      </c>
      <c r="AA180" s="12">
        <f>'6.ВС'!AA180</f>
        <v>210274</v>
      </c>
      <c r="AB180" s="12">
        <f>'6.ВС'!AB180</f>
        <v>11067</v>
      </c>
      <c r="AC180" s="12">
        <f>'6.ВС'!AC180</f>
        <v>0</v>
      </c>
      <c r="AD180" s="12">
        <f>'6.ВС'!AD180</f>
        <v>0</v>
      </c>
      <c r="AE180" s="12">
        <f>'6.ВС'!AE180</f>
        <v>0</v>
      </c>
      <c r="AF180" s="12">
        <f>'6.ВС'!AF180</f>
        <v>0</v>
      </c>
      <c r="AG180" s="12">
        <f>'6.ВС'!AG180</f>
        <v>0</v>
      </c>
      <c r="AH180" s="12">
        <f>'6.ВС'!AH180</f>
        <v>221341</v>
      </c>
      <c r="AI180" s="12">
        <f>'6.ВС'!AI180</f>
        <v>210274</v>
      </c>
      <c r="AJ180" s="12">
        <f>'6.ВС'!AJ180</f>
        <v>11067</v>
      </c>
      <c r="AK180" s="12">
        <f>'6.ВС'!AK180</f>
        <v>0</v>
      </c>
      <c r="AL180" s="12">
        <f>'6.ВС'!AL180</f>
        <v>0</v>
      </c>
      <c r="AM180" s="12">
        <f>'6.ВС'!AM180</f>
        <v>0</v>
      </c>
      <c r="AN180" s="12">
        <f>'6.ВС'!AN180</f>
        <v>0</v>
      </c>
      <c r="AO180" s="12">
        <f>'6.ВС'!AO180</f>
        <v>0</v>
      </c>
      <c r="AP180" s="12">
        <f>'6.ВС'!AP180</f>
        <v>221341</v>
      </c>
      <c r="AQ180" s="12">
        <f>'6.ВС'!AQ180</f>
        <v>210274</v>
      </c>
      <c r="AR180" s="12">
        <f>'6.ВС'!AR180</f>
        <v>11067</v>
      </c>
      <c r="AS180" s="12">
        <f>'6.ВС'!AS180</f>
        <v>0</v>
      </c>
      <c r="AT180" s="12">
        <f>'6.ВС'!AT180</f>
        <v>0</v>
      </c>
      <c r="AU180" s="12">
        <f>'6.ВС'!AU180</f>
        <v>0</v>
      </c>
      <c r="AV180" s="12">
        <f>'6.ВС'!AV180</f>
        <v>0</v>
      </c>
      <c r="AW180" s="12">
        <f>'6.ВС'!AW180</f>
        <v>0</v>
      </c>
      <c r="AX180" s="12">
        <f>'6.ВС'!AX180</f>
        <v>221341</v>
      </c>
      <c r="AY180" s="12">
        <f>'6.ВС'!AY180</f>
        <v>210274</v>
      </c>
      <c r="AZ180" s="12">
        <f>'6.ВС'!AZ180</f>
        <v>11067</v>
      </c>
      <c r="BA180" s="12">
        <f>'6.ВС'!BA180</f>
        <v>0</v>
      </c>
      <c r="BB180" s="12">
        <v>0</v>
      </c>
      <c r="BC180" s="12">
        <v>0</v>
      </c>
    </row>
    <row r="181" spans="1:55" ht="47.25" hidden="1" x14ac:dyDescent="0.25">
      <c r="A181" s="6" t="s">
        <v>419</v>
      </c>
      <c r="B181" s="9">
        <v>51</v>
      </c>
      <c r="C181" s="9">
        <v>2</v>
      </c>
      <c r="D181" s="11" t="s">
        <v>151</v>
      </c>
      <c r="E181" s="9">
        <v>851</v>
      </c>
      <c r="F181" s="11" t="s">
        <v>82</v>
      </c>
      <c r="G181" s="11" t="s">
        <v>16</v>
      </c>
      <c r="H181" s="11" t="s">
        <v>422</v>
      </c>
      <c r="I181" s="11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>
        <f t="shared" si="174"/>
        <v>1000000</v>
      </c>
      <c r="AE181" s="12">
        <f t="shared" si="174"/>
        <v>850000</v>
      </c>
      <c r="AF181" s="12">
        <f t="shared" si="174"/>
        <v>150000</v>
      </c>
      <c r="AG181" s="12">
        <f t="shared" si="174"/>
        <v>0</v>
      </c>
      <c r="AH181" s="12">
        <f t="shared" si="174"/>
        <v>1000000</v>
      </c>
      <c r="AI181" s="12">
        <f t="shared" si="174"/>
        <v>850000</v>
      </c>
      <c r="AJ181" s="12">
        <f t="shared" si="174"/>
        <v>150000</v>
      </c>
      <c r="AK181" s="12">
        <f t="shared" si="174"/>
        <v>0</v>
      </c>
      <c r="AL181" s="12">
        <f t="shared" si="174"/>
        <v>0</v>
      </c>
      <c r="AM181" s="12">
        <f t="shared" si="174"/>
        <v>0</v>
      </c>
      <c r="AN181" s="12">
        <f t="shared" si="174"/>
        <v>0</v>
      </c>
      <c r="AO181" s="12">
        <f t="shared" si="174"/>
        <v>0</v>
      </c>
      <c r="AP181" s="12">
        <f t="shared" si="174"/>
        <v>1000000</v>
      </c>
      <c r="AQ181" s="12">
        <f t="shared" si="174"/>
        <v>850000</v>
      </c>
      <c r="AR181" s="12">
        <f t="shared" si="174"/>
        <v>150000</v>
      </c>
      <c r="AS181" s="12">
        <f t="shared" si="174"/>
        <v>0</v>
      </c>
      <c r="AT181" s="12">
        <f t="shared" si="174"/>
        <v>0</v>
      </c>
      <c r="AU181" s="12">
        <f t="shared" si="174"/>
        <v>0</v>
      </c>
      <c r="AV181" s="12">
        <f t="shared" si="174"/>
        <v>0</v>
      </c>
      <c r="AW181" s="12">
        <f t="shared" si="174"/>
        <v>0</v>
      </c>
      <c r="AX181" s="12">
        <f t="shared" si="174"/>
        <v>1000000</v>
      </c>
      <c r="AY181" s="12">
        <f t="shared" si="174"/>
        <v>850000</v>
      </c>
      <c r="AZ181" s="12">
        <f t="shared" si="174"/>
        <v>150000</v>
      </c>
      <c r="BA181" s="12">
        <f t="shared" si="174"/>
        <v>0</v>
      </c>
      <c r="BB181" s="12">
        <v>0</v>
      </c>
      <c r="BC181" s="12">
        <v>0</v>
      </c>
    </row>
    <row r="182" spans="1:55" ht="63" hidden="1" x14ac:dyDescent="0.25">
      <c r="A182" s="6" t="s">
        <v>58</v>
      </c>
      <c r="B182" s="9">
        <v>51</v>
      </c>
      <c r="C182" s="9">
        <v>2</v>
      </c>
      <c r="D182" s="11" t="s">
        <v>151</v>
      </c>
      <c r="E182" s="9">
        <v>851</v>
      </c>
      <c r="F182" s="11" t="s">
        <v>82</v>
      </c>
      <c r="G182" s="11" t="s">
        <v>16</v>
      </c>
      <c r="H182" s="11" t="s">
        <v>422</v>
      </c>
      <c r="I182" s="11" t="s">
        <v>116</v>
      </c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>
        <f t="shared" si="174"/>
        <v>1000000</v>
      </c>
      <c r="AE182" s="12">
        <f t="shared" si="174"/>
        <v>850000</v>
      </c>
      <c r="AF182" s="12">
        <f t="shared" si="174"/>
        <v>150000</v>
      </c>
      <c r="AG182" s="12">
        <f t="shared" si="174"/>
        <v>0</v>
      </c>
      <c r="AH182" s="12">
        <f t="shared" si="174"/>
        <v>1000000</v>
      </c>
      <c r="AI182" s="12">
        <f t="shared" si="174"/>
        <v>850000</v>
      </c>
      <c r="AJ182" s="12">
        <f t="shared" si="174"/>
        <v>150000</v>
      </c>
      <c r="AK182" s="12">
        <f t="shared" si="174"/>
        <v>0</v>
      </c>
      <c r="AL182" s="12">
        <f t="shared" si="174"/>
        <v>0</v>
      </c>
      <c r="AM182" s="12">
        <f t="shared" si="174"/>
        <v>0</v>
      </c>
      <c r="AN182" s="12">
        <f t="shared" si="174"/>
        <v>0</v>
      </c>
      <c r="AO182" s="12">
        <f t="shared" si="174"/>
        <v>0</v>
      </c>
      <c r="AP182" s="12">
        <f t="shared" si="174"/>
        <v>1000000</v>
      </c>
      <c r="AQ182" s="12">
        <f t="shared" si="174"/>
        <v>850000</v>
      </c>
      <c r="AR182" s="12">
        <f t="shared" si="174"/>
        <v>150000</v>
      </c>
      <c r="AS182" s="12">
        <f t="shared" si="174"/>
        <v>0</v>
      </c>
      <c r="AT182" s="12">
        <f t="shared" si="174"/>
        <v>0</v>
      </c>
      <c r="AU182" s="12">
        <f t="shared" si="174"/>
        <v>0</v>
      </c>
      <c r="AV182" s="12">
        <f t="shared" si="174"/>
        <v>0</v>
      </c>
      <c r="AW182" s="12">
        <f t="shared" si="174"/>
        <v>0</v>
      </c>
      <c r="AX182" s="12">
        <f t="shared" si="174"/>
        <v>1000000</v>
      </c>
      <c r="AY182" s="12">
        <f t="shared" si="174"/>
        <v>850000</v>
      </c>
      <c r="AZ182" s="12">
        <f t="shared" si="174"/>
        <v>150000</v>
      </c>
      <c r="BA182" s="12">
        <f t="shared" si="174"/>
        <v>0</v>
      </c>
      <c r="BB182" s="12">
        <v>0</v>
      </c>
      <c r="BC182" s="12">
        <v>0</v>
      </c>
    </row>
    <row r="183" spans="1:55" ht="31.5" hidden="1" x14ac:dyDescent="0.25">
      <c r="A183" s="6" t="s">
        <v>117</v>
      </c>
      <c r="B183" s="9">
        <v>51</v>
      </c>
      <c r="C183" s="9">
        <v>2</v>
      </c>
      <c r="D183" s="11" t="s">
        <v>151</v>
      </c>
      <c r="E183" s="9">
        <v>851</v>
      </c>
      <c r="F183" s="11" t="s">
        <v>82</v>
      </c>
      <c r="G183" s="11" t="s">
        <v>16</v>
      </c>
      <c r="H183" s="11" t="s">
        <v>422</v>
      </c>
      <c r="I183" s="11" t="s">
        <v>118</v>
      </c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>
        <f>'6.ВС'!AD183</f>
        <v>1000000</v>
      </c>
      <c r="AE183" s="12">
        <f>'6.ВС'!AE183</f>
        <v>850000</v>
      </c>
      <c r="AF183" s="12">
        <f>'6.ВС'!AF183</f>
        <v>150000</v>
      </c>
      <c r="AG183" s="12">
        <f>'6.ВС'!AG183</f>
        <v>0</v>
      </c>
      <c r="AH183" s="12">
        <f>'6.ВС'!AH183</f>
        <v>1000000</v>
      </c>
      <c r="AI183" s="12">
        <f>'6.ВС'!AI183</f>
        <v>850000</v>
      </c>
      <c r="AJ183" s="12">
        <f>'6.ВС'!AJ183</f>
        <v>150000</v>
      </c>
      <c r="AK183" s="12">
        <f>'6.ВС'!AK183</f>
        <v>0</v>
      </c>
      <c r="AL183" s="12">
        <f>'6.ВС'!AL183</f>
        <v>0</v>
      </c>
      <c r="AM183" s="12">
        <f>'6.ВС'!AM183</f>
        <v>0</v>
      </c>
      <c r="AN183" s="12">
        <f>'6.ВС'!AN183</f>
        <v>0</v>
      </c>
      <c r="AO183" s="12">
        <f>'6.ВС'!AO183</f>
        <v>0</v>
      </c>
      <c r="AP183" s="12">
        <f>'6.ВС'!AP183</f>
        <v>1000000</v>
      </c>
      <c r="AQ183" s="12">
        <f>'6.ВС'!AQ183</f>
        <v>850000</v>
      </c>
      <c r="AR183" s="12">
        <f>'6.ВС'!AR183</f>
        <v>150000</v>
      </c>
      <c r="AS183" s="12">
        <f>'6.ВС'!AS183</f>
        <v>0</v>
      </c>
      <c r="AT183" s="12">
        <f>'6.ВС'!AT183</f>
        <v>0</v>
      </c>
      <c r="AU183" s="12">
        <f>'6.ВС'!AU183</f>
        <v>0</v>
      </c>
      <c r="AV183" s="12">
        <f>'6.ВС'!AV183</f>
        <v>0</v>
      </c>
      <c r="AW183" s="12">
        <f>'6.ВС'!AW183</f>
        <v>0</v>
      </c>
      <c r="AX183" s="12">
        <f>'6.ВС'!AX183</f>
        <v>1000000</v>
      </c>
      <c r="AY183" s="12">
        <f>'6.ВС'!AY183</f>
        <v>850000</v>
      </c>
      <c r="AZ183" s="12">
        <f>'6.ВС'!AZ183</f>
        <v>150000</v>
      </c>
      <c r="BA183" s="12">
        <f>'6.ВС'!BA183</f>
        <v>0</v>
      </c>
      <c r="BB183" s="12">
        <v>0</v>
      </c>
      <c r="BC183" s="12">
        <v>0</v>
      </c>
    </row>
    <row r="184" spans="1:55" ht="78.75" hidden="1" x14ac:dyDescent="0.25">
      <c r="A184" s="4" t="s">
        <v>347</v>
      </c>
      <c r="B184" s="9">
        <v>51</v>
      </c>
      <c r="C184" s="9">
        <v>3</v>
      </c>
      <c r="D184" s="11"/>
      <c r="E184" s="9"/>
      <c r="F184" s="11"/>
      <c r="G184" s="10"/>
      <c r="H184" s="10"/>
      <c r="I184" s="11"/>
      <c r="J184" s="12">
        <f t="shared" ref="J184" si="186">J186</f>
        <v>5000</v>
      </c>
      <c r="K184" s="12">
        <f t="shared" ref="K184:M184" si="187">K186</f>
        <v>0</v>
      </c>
      <c r="L184" s="12">
        <f t="shared" si="187"/>
        <v>5000</v>
      </c>
      <c r="M184" s="12">
        <f t="shared" si="187"/>
        <v>0</v>
      </c>
      <c r="N184" s="12">
        <f t="shared" ref="N184:U184" si="188">N186</f>
        <v>0</v>
      </c>
      <c r="O184" s="12">
        <f t="shared" si="188"/>
        <v>0</v>
      </c>
      <c r="P184" s="12">
        <f t="shared" si="188"/>
        <v>0</v>
      </c>
      <c r="Q184" s="12">
        <f t="shared" si="188"/>
        <v>0</v>
      </c>
      <c r="R184" s="12">
        <f t="shared" si="188"/>
        <v>5000</v>
      </c>
      <c r="S184" s="12">
        <f t="shared" si="188"/>
        <v>0</v>
      </c>
      <c r="T184" s="12">
        <f t="shared" si="188"/>
        <v>5000</v>
      </c>
      <c r="U184" s="12">
        <f t="shared" si="188"/>
        <v>0</v>
      </c>
      <c r="V184" s="12">
        <f t="shared" ref="V184:AC184" si="189">V186</f>
        <v>0</v>
      </c>
      <c r="W184" s="12">
        <f t="shared" si="189"/>
        <v>0</v>
      </c>
      <c r="X184" s="12">
        <f t="shared" si="189"/>
        <v>0</v>
      </c>
      <c r="Y184" s="12">
        <f t="shared" si="189"/>
        <v>0</v>
      </c>
      <c r="Z184" s="12">
        <f t="shared" si="189"/>
        <v>5000</v>
      </c>
      <c r="AA184" s="12">
        <f t="shared" si="189"/>
        <v>0</v>
      </c>
      <c r="AB184" s="12">
        <f t="shared" si="189"/>
        <v>5000</v>
      </c>
      <c r="AC184" s="12">
        <f t="shared" si="189"/>
        <v>0</v>
      </c>
      <c r="AD184" s="12">
        <f t="shared" ref="AD184:AK184" si="190">AD186</f>
        <v>0</v>
      </c>
      <c r="AE184" s="12">
        <f t="shared" si="190"/>
        <v>0</v>
      </c>
      <c r="AF184" s="12">
        <f t="shared" si="190"/>
        <v>0</v>
      </c>
      <c r="AG184" s="12">
        <f t="shared" si="190"/>
        <v>0</v>
      </c>
      <c r="AH184" s="12">
        <f t="shared" si="190"/>
        <v>5000</v>
      </c>
      <c r="AI184" s="12">
        <f t="shared" si="190"/>
        <v>0</v>
      </c>
      <c r="AJ184" s="12">
        <f t="shared" si="190"/>
        <v>5000</v>
      </c>
      <c r="AK184" s="12">
        <f t="shared" si="190"/>
        <v>0</v>
      </c>
      <c r="AL184" s="12">
        <f t="shared" ref="AL184:AS184" si="191">AL186</f>
        <v>0</v>
      </c>
      <c r="AM184" s="12">
        <f t="shared" si="191"/>
        <v>0</v>
      </c>
      <c r="AN184" s="12">
        <f t="shared" si="191"/>
        <v>0</v>
      </c>
      <c r="AO184" s="12">
        <f t="shared" si="191"/>
        <v>0</v>
      </c>
      <c r="AP184" s="12">
        <f t="shared" si="191"/>
        <v>5000</v>
      </c>
      <c r="AQ184" s="12">
        <f t="shared" si="191"/>
        <v>0</v>
      </c>
      <c r="AR184" s="12">
        <f t="shared" si="191"/>
        <v>5000</v>
      </c>
      <c r="AS184" s="12">
        <f t="shared" si="191"/>
        <v>0</v>
      </c>
      <c r="AT184" s="12">
        <f t="shared" ref="AT184:BA184" si="192">AT186</f>
        <v>0</v>
      </c>
      <c r="AU184" s="12">
        <f t="shared" si="192"/>
        <v>0</v>
      </c>
      <c r="AV184" s="12">
        <f t="shared" si="192"/>
        <v>0</v>
      </c>
      <c r="AW184" s="12">
        <f t="shared" si="192"/>
        <v>0</v>
      </c>
      <c r="AX184" s="12">
        <f t="shared" si="192"/>
        <v>5000</v>
      </c>
      <c r="AY184" s="12">
        <f t="shared" si="192"/>
        <v>0</v>
      </c>
      <c r="AZ184" s="12">
        <f t="shared" si="192"/>
        <v>5000</v>
      </c>
      <c r="BA184" s="12">
        <f t="shared" si="192"/>
        <v>0</v>
      </c>
      <c r="BB184" s="12">
        <v>0</v>
      </c>
      <c r="BC184" s="12">
        <v>0</v>
      </c>
    </row>
    <row r="185" spans="1:55" ht="94.5" hidden="1" x14ac:dyDescent="0.25">
      <c r="A185" s="4" t="s">
        <v>255</v>
      </c>
      <c r="B185" s="9">
        <v>51</v>
      </c>
      <c r="C185" s="9">
        <v>3</v>
      </c>
      <c r="D185" s="11" t="s">
        <v>151</v>
      </c>
      <c r="E185" s="9"/>
      <c r="F185" s="11"/>
      <c r="G185" s="10"/>
      <c r="H185" s="10"/>
      <c r="I185" s="11"/>
      <c r="J185" s="12">
        <f t="shared" ref="J185:BA188" si="193">J186</f>
        <v>5000</v>
      </c>
      <c r="K185" s="12">
        <f t="shared" si="193"/>
        <v>0</v>
      </c>
      <c r="L185" s="12">
        <f t="shared" si="193"/>
        <v>5000</v>
      </c>
      <c r="M185" s="12">
        <f t="shared" si="193"/>
        <v>0</v>
      </c>
      <c r="N185" s="12">
        <f t="shared" si="193"/>
        <v>0</v>
      </c>
      <c r="O185" s="12">
        <f t="shared" si="193"/>
        <v>0</v>
      </c>
      <c r="P185" s="12">
        <f t="shared" si="193"/>
        <v>0</v>
      </c>
      <c r="Q185" s="12">
        <f t="shared" si="193"/>
        <v>0</v>
      </c>
      <c r="R185" s="12">
        <f t="shared" si="193"/>
        <v>5000</v>
      </c>
      <c r="S185" s="12">
        <f t="shared" si="193"/>
        <v>0</v>
      </c>
      <c r="T185" s="12">
        <f t="shared" si="193"/>
        <v>5000</v>
      </c>
      <c r="U185" s="12">
        <f t="shared" si="193"/>
        <v>0</v>
      </c>
      <c r="V185" s="12">
        <f t="shared" si="193"/>
        <v>0</v>
      </c>
      <c r="W185" s="12">
        <f t="shared" si="193"/>
        <v>0</v>
      </c>
      <c r="X185" s="12">
        <f t="shared" si="193"/>
        <v>0</v>
      </c>
      <c r="Y185" s="12">
        <f t="shared" si="193"/>
        <v>0</v>
      </c>
      <c r="Z185" s="12">
        <f t="shared" si="193"/>
        <v>5000</v>
      </c>
      <c r="AA185" s="12">
        <f t="shared" si="193"/>
        <v>0</v>
      </c>
      <c r="AB185" s="12">
        <f t="shared" si="193"/>
        <v>5000</v>
      </c>
      <c r="AC185" s="12">
        <f t="shared" si="193"/>
        <v>0</v>
      </c>
      <c r="AD185" s="12">
        <f t="shared" si="193"/>
        <v>0</v>
      </c>
      <c r="AE185" s="12">
        <f t="shared" si="193"/>
        <v>0</v>
      </c>
      <c r="AF185" s="12">
        <f t="shared" si="193"/>
        <v>0</v>
      </c>
      <c r="AG185" s="12">
        <f t="shared" si="193"/>
        <v>0</v>
      </c>
      <c r="AH185" s="12">
        <f t="shared" si="193"/>
        <v>5000</v>
      </c>
      <c r="AI185" s="12">
        <f t="shared" si="193"/>
        <v>0</v>
      </c>
      <c r="AJ185" s="12">
        <f t="shared" si="193"/>
        <v>5000</v>
      </c>
      <c r="AK185" s="12">
        <f t="shared" si="193"/>
        <v>0</v>
      </c>
      <c r="AL185" s="12">
        <f t="shared" si="193"/>
        <v>0</v>
      </c>
      <c r="AM185" s="12">
        <f t="shared" si="193"/>
        <v>0</v>
      </c>
      <c r="AN185" s="12">
        <f t="shared" si="193"/>
        <v>0</v>
      </c>
      <c r="AO185" s="12">
        <f t="shared" si="193"/>
        <v>0</v>
      </c>
      <c r="AP185" s="12">
        <f t="shared" si="193"/>
        <v>5000</v>
      </c>
      <c r="AQ185" s="12">
        <f t="shared" si="193"/>
        <v>0</v>
      </c>
      <c r="AR185" s="12">
        <f t="shared" si="193"/>
        <v>5000</v>
      </c>
      <c r="AS185" s="12">
        <f t="shared" si="193"/>
        <v>0</v>
      </c>
      <c r="AT185" s="12">
        <f t="shared" si="193"/>
        <v>0</v>
      </c>
      <c r="AU185" s="12">
        <f t="shared" si="193"/>
        <v>0</v>
      </c>
      <c r="AV185" s="12">
        <f t="shared" si="193"/>
        <v>0</v>
      </c>
      <c r="AW185" s="12">
        <f t="shared" si="193"/>
        <v>0</v>
      </c>
      <c r="AX185" s="12">
        <f t="shared" si="193"/>
        <v>5000</v>
      </c>
      <c r="AY185" s="12">
        <f t="shared" si="193"/>
        <v>0</v>
      </c>
      <c r="AZ185" s="12">
        <f t="shared" si="193"/>
        <v>5000</v>
      </c>
      <c r="BA185" s="12">
        <f t="shared" si="193"/>
        <v>0</v>
      </c>
      <c r="BB185" s="12">
        <v>0</v>
      </c>
      <c r="BC185" s="12">
        <v>0</v>
      </c>
    </row>
    <row r="186" spans="1:55" ht="31.5" hidden="1" x14ac:dyDescent="0.25">
      <c r="A186" s="4" t="s">
        <v>11</v>
      </c>
      <c r="B186" s="9">
        <v>51</v>
      </c>
      <c r="C186" s="9">
        <v>3</v>
      </c>
      <c r="D186" s="11" t="s">
        <v>151</v>
      </c>
      <c r="E186" s="9">
        <v>851</v>
      </c>
      <c r="F186" s="11"/>
      <c r="G186" s="10"/>
      <c r="H186" s="10"/>
      <c r="I186" s="11"/>
      <c r="J186" s="12">
        <f t="shared" si="193"/>
        <v>5000</v>
      </c>
      <c r="K186" s="12">
        <f t="shared" si="193"/>
        <v>0</v>
      </c>
      <c r="L186" s="12">
        <f t="shared" si="193"/>
        <v>5000</v>
      </c>
      <c r="M186" s="12">
        <f t="shared" si="193"/>
        <v>0</v>
      </c>
      <c r="N186" s="12">
        <f t="shared" si="193"/>
        <v>0</v>
      </c>
      <c r="O186" s="12">
        <f t="shared" si="193"/>
        <v>0</v>
      </c>
      <c r="P186" s="12">
        <f t="shared" si="193"/>
        <v>0</v>
      </c>
      <c r="Q186" s="12">
        <f t="shared" si="193"/>
        <v>0</v>
      </c>
      <c r="R186" s="12">
        <f t="shared" si="193"/>
        <v>5000</v>
      </c>
      <c r="S186" s="12">
        <f t="shared" si="193"/>
        <v>0</v>
      </c>
      <c r="T186" s="12">
        <f t="shared" si="193"/>
        <v>5000</v>
      </c>
      <c r="U186" s="12">
        <f t="shared" si="193"/>
        <v>0</v>
      </c>
      <c r="V186" s="12">
        <f t="shared" si="193"/>
        <v>0</v>
      </c>
      <c r="W186" s="12">
        <f t="shared" si="193"/>
        <v>0</v>
      </c>
      <c r="X186" s="12">
        <f t="shared" si="193"/>
        <v>0</v>
      </c>
      <c r="Y186" s="12">
        <f t="shared" si="193"/>
        <v>0</v>
      </c>
      <c r="Z186" s="12">
        <f t="shared" si="193"/>
        <v>5000</v>
      </c>
      <c r="AA186" s="12">
        <f t="shared" si="193"/>
        <v>0</v>
      </c>
      <c r="AB186" s="12">
        <f t="shared" si="193"/>
        <v>5000</v>
      </c>
      <c r="AC186" s="12">
        <f t="shared" si="193"/>
        <v>0</v>
      </c>
      <c r="AD186" s="12">
        <f t="shared" si="193"/>
        <v>0</v>
      </c>
      <c r="AE186" s="12">
        <f t="shared" si="193"/>
        <v>0</v>
      </c>
      <c r="AF186" s="12">
        <f t="shared" si="193"/>
        <v>0</v>
      </c>
      <c r="AG186" s="12">
        <f t="shared" si="193"/>
        <v>0</v>
      </c>
      <c r="AH186" s="12">
        <f t="shared" si="193"/>
        <v>5000</v>
      </c>
      <c r="AI186" s="12">
        <f t="shared" si="193"/>
        <v>0</v>
      </c>
      <c r="AJ186" s="12">
        <f t="shared" si="193"/>
        <v>5000</v>
      </c>
      <c r="AK186" s="12">
        <f t="shared" si="193"/>
        <v>0</v>
      </c>
      <c r="AL186" s="12">
        <f t="shared" si="193"/>
        <v>0</v>
      </c>
      <c r="AM186" s="12">
        <f t="shared" si="193"/>
        <v>0</v>
      </c>
      <c r="AN186" s="12">
        <f t="shared" si="193"/>
        <v>0</v>
      </c>
      <c r="AO186" s="12">
        <f t="shared" si="193"/>
        <v>0</v>
      </c>
      <c r="AP186" s="12">
        <f t="shared" si="193"/>
        <v>5000</v>
      </c>
      <c r="AQ186" s="12">
        <f t="shared" si="193"/>
        <v>0</v>
      </c>
      <c r="AR186" s="12">
        <f t="shared" si="193"/>
        <v>5000</v>
      </c>
      <c r="AS186" s="12">
        <f t="shared" si="193"/>
        <v>0</v>
      </c>
      <c r="AT186" s="12">
        <f t="shared" si="193"/>
        <v>0</v>
      </c>
      <c r="AU186" s="12">
        <f t="shared" si="193"/>
        <v>0</v>
      </c>
      <c r="AV186" s="12">
        <f t="shared" si="193"/>
        <v>0</v>
      </c>
      <c r="AW186" s="12">
        <f t="shared" si="193"/>
        <v>0</v>
      </c>
      <c r="AX186" s="12">
        <f t="shared" si="193"/>
        <v>5000</v>
      </c>
      <c r="AY186" s="12">
        <f t="shared" si="193"/>
        <v>0</v>
      </c>
      <c r="AZ186" s="12">
        <f t="shared" si="193"/>
        <v>5000</v>
      </c>
      <c r="BA186" s="12">
        <f t="shared" si="193"/>
        <v>0</v>
      </c>
      <c r="BB186" s="12">
        <v>0</v>
      </c>
      <c r="BC186" s="12">
        <v>0</v>
      </c>
    </row>
    <row r="187" spans="1:55" ht="47.25" hidden="1" x14ac:dyDescent="0.25">
      <c r="A187" s="4" t="s">
        <v>128</v>
      </c>
      <c r="B187" s="9">
        <v>51</v>
      </c>
      <c r="C187" s="9">
        <v>3</v>
      </c>
      <c r="D187" s="11" t="s">
        <v>151</v>
      </c>
      <c r="E187" s="9">
        <v>851</v>
      </c>
      <c r="F187" s="11" t="s">
        <v>82</v>
      </c>
      <c r="G187" s="11" t="s">
        <v>18</v>
      </c>
      <c r="H187" s="11" t="s">
        <v>310</v>
      </c>
      <c r="I187" s="11"/>
      <c r="J187" s="12">
        <f t="shared" si="193"/>
        <v>5000</v>
      </c>
      <c r="K187" s="12">
        <f t="shared" si="193"/>
        <v>0</v>
      </c>
      <c r="L187" s="12">
        <f t="shared" si="193"/>
        <v>5000</v>
      </c>
      <c r="M187" s="12">
        <f t="shared" si="193"/>
        <v>0</v>
      </c>
      <c r="N187" s="12">
        <f t="shared" si="193"/>
        <v>0</v>
      </c>
      <c r="O187" s="12">
        <f t="shared" si="193"/>
        <v>0</v>
      </c>
      <c r="P187" s="12">
        <f t="shared" si="193"/>
        <v>0</v>
      </c>
      <c r="Q187" s="12">
        <f t="shared" si="193"/>
        <v>0</v>
      </c>
      <c r="R187" s="12">
        <f t="shared" si="193"/>
        <v>5000</v>
      </c>
      <c r="S187" s="12">
        <f t="shared" si="193"/>
        <v>0</v>
      </c>
      <c r="T187" s="12">
        <f t="shared" si="193"/>
        <v>5000</v>
      </c>
      <c r="U187" s="12">
        <f t="shared" si="193"/>
        <v>0</v>
      </c>
      <c r="V187" s="12">
        <f t="shared" si="193"/>
        <v>0</v>
      </c>
      <c r="W187" s="12">
        <f t="shared" si="193"/>
        <v>0</v>
      </c>
      <c r="X187" s="12">
        <f t="shared" si="193"/>
        <v>0</v>
      </c>
      <c r="Y187" s="12">
        <f t="shared" si="193"/>
        <v>0</v>
      </c>
      <c r="Z187" s="12">
        <f t="shared" si="193"/>
        <v>5000</v>
      </c>
      <c r="AA187" s="12">
        <f t="shared" si="193"/>
        <v>0</v>
      </c>
      <c r="AB187" s="12">
        <f t="shared" si="193"/>
        <v>5000</v>
      </c>
      <c r="AC187" s="12">
        <f t="shared" si="193"/>
        <v>0</v>
      </c>
      <c r="AD187" s="12">
        <f t="shared" si="193"/>
        <v>0</v>
      </c>
      <c r="AE187" s="12">
        <f t="shared" si="193"/>
        <v>0</v>
      </c>
      <c r="AF187" s="12">
        <f t="shared" si="193"/>
        <v>0</v>
      </c>
      <c r="AG187" s="12">
        <f t="shared" si="193"/>
        <v>0</v>
      </c>
      <c r="AH187" s="12">
        <f t="shared" si="193"/>
        <v>5000</v>
      </c>
      <c r="AI187" s="12">
        <f t="shared" si="193"/>
        <v>0</v>
      </c>
      <c r="AJ187" s="12">
        <f t="shared" si="193"/>
        <v>5000</v>
      </c>
      <c r="AK187" s="12">
        <f t="shared" si="193"/>
        <v>0</v>
      </c>
      <c r="AL187" s="12">
        <f t="shared" si="193"/>
        <v>0</v>
      </c>
      <c r="AM187" s="12">
        <f t="shared" si="193"/>
        <v>0</v>
      </c>
      <c r="AN187" s="12">
        <f t="shared" si="193"/>
        <v>0</v>
      </c>
      <c r="AO187" s="12">
        <f t="shared" si="193"/>
        <v>0</v>
      </c>
      <c r="AP187" s="12">
        <f t="shared" si="193"/>
        <v>5000</v>
      </c>
      <c r="AQ187" s="12">
        <f t="shared" si="193"/>
        <v>0</v>
      </c>
      <c r="AR187" s="12">
        <f t="shared" si="193"/>
        <v>5000</v>
      </c>
      <c r="AS187" s="12">
        <f t="shared" si="193"/>
        <v>0</v>
      </c>
      <c r="AT187" s="12">
        <f t="shared" si="193"/>
        <v>0</v>
      </c>
      <c r="AU187" s="12">
        <f t="shared" si="193"/>
        <v>0</v>
      </c>
      <c r="AV187" s="12">
        <f t="shared" si="193"/>
        <v>0</v>
      </c>
      <c r="AW187" s="12">
        <f t="shared" si="193"/>
        <v>0</v>
      </c>
      <c r="AX187" s="12">
        <f t="shared" si="193"/>
        <v>5000</v>
      </c>
      <c r="AY187" s="12">
        <f t="shared" si="193"/>
        <v>0</v>
      </c>
      <c r="AZ187" s="12">
        <f t="shared" si="193"/>
        <v>5000</v>
      </c>
      <c r="BA187" s="12">
        <f t="shared" si="193"/>
        <v>0</v>
      </c>
      <c r="BB187" s="12">
        <v>0</v>
      </c>
      <c r="BC187" s="12">
        <v>0</v>
      </c>
    </row>
    <row r="188" spans="1:55" ht="63" hidden="1" x14ac:dyDescent="0.25">
      <c r="A188" s="6" t="s">
        <v>27</v>
      </c>
      <c r="B188" s="9">
        <v>51</v>
      </c>
      <c r="C188" s="9">
        <v>3</v>
      </c>
      <c r="D188" s="11" t="s">
        <v>151</v>
      </c>
      <c r="E188" s="9">
        <v>851</v>
      </c>
      <c r="F188" s="11" t="s">
        <v>82</v>
      </c>
      <c r="G188" s="11" t="s">
        <v>18</v>
      </c>
      <c r="H188" s="11" t="s">
        <v>310</v>
      </c>
      <c r="I188" s="11" t="s">
        <v>28</v>
      </c>
      <c r="J188" s="12">
        <f t="shared" si="193"/>
        <v>5000</v>
      </c>
      <c r="K188" s="12">
        <f t="shared" si="193"/>
        <v>0</v>
      </c>
      <c r="L188" s="12">
        <f t="shared" si="193"/>
        <v>5000</v>
      </c>
      <c r="M188" s="12">
        <f t="shared" si="193"/>
        <v>0</v>
      </c>
      <c r="N188" s="12">
        <f t="shared" si="193"/>
        <v>0</v>
      </c>
      <c r="O188" s="12">
        <f t="shared" si="193"/>
        <v>0</v>
      </c>
      <c r="P188" s="12">
        <f t="shared" si="193"/>
        <v>0</v>
      </c>
      <c r="Q188" s="12">
        <f t="shared" si="193"/>
        <v>0</v>
      </c>
      <c r="R188" s="12">
        <f t="shared" si="193"/>
        <v>5000</v>
      </c>
      <c r="S188" s="12">
        <f t="shared" si="193"/>
        <v>0</v>
      </c>
      <c r="T188" s="12">
        <f t="shared" si="193"/>
        <v>5000</v>
      </c>
      <c r="U188" s="12">
        <f t="shared" si="193"/>
        <v>0</v>
      </c>
      <c r="V188" s="12">
        <f t="shared" si="193"/>
        <v>0</v>
      </c>
      <c r="W188" s="12">
        <f t="shared" si="193"/>
        <v>0</v>
      </c>
      <c r="X188" s="12">
        <f t="shared" si="193"/>
        <v>0</v>
      </c>
      <c r="Y188" s="12">
        <f t="shared" si="193"/>
        <v>0</v>
      </c>
      <c r="Z188" s="12">
        <f t="shared" si="193"/>
        <v>5000</v>
      </c>
      <c r="AA188" s="12">
        <f t="shared" si="193"/>
        <v>0</v>
      </c>
      <c r="AB188" s="12">
        <f t="shared" si="193"/>
        <v>5000</v>
      </c>
      <c r="AC188" s="12">
        <f t="shared" si="193"/>
        <v>0</v>
      </c>
      <c r="AD188" s="12">
        <f t="shared" si="193"/>
        <v>0</v>
      </c>
      <c r="AE188" s="12">
        <f t="shared" si="193"/>
        <v>0</v>
      </c>
      <c r="AF188" s="12">
        <f t="shared" si="193"/>
        <v>0</v>
      </c>
      <c r="AG188" s="12">
        <f t="shared" si="193"/>
        <v>0</v>
      </c>
      <c r="AH188" s="12">
        <f t="shared" si="193"/>
        <v>5000</v>
      </c>
      <c r="AI188" s="12">
        <f t="shared" si="193"/>
        <v>0</v>
      </c>
      <c r="AJ188" s="12">
        <f t="shared" si="193"/>
        <v>5000</v>
      </c>
      <c r="AK188" s="12">
        <f t="shared" si="193"/>
        <v>0</v>
      </c>
      <c r="AL188" s="12">
        <f t="shared" si="193"/>
        <v>0</v>
      </c>
      <c r="AM188" s="12">
        <f t="shared" si="193"/>
        <v>0</v>
      </c>
      <c r="AN188" s="12">
        <f t="shared" si="193"/>
        <v>0</v>
      </c>
      <c r="AO188" s="12">
        <f t="shared" si="193"/>
        <v>0</v>
      </c>
      <c r="AP188" s="12">
        <f t="shared" si="193"/>
        <v>5000</v>
      </c>
      <c r="AQ188" s="12">
        <f t="shared" si="193"/>
        <v>0</v>
      </c>
      <c r="AR188" s="12">
        <f t="shared" si="193"/>
        <v>5000</v>
      </c>
      <c r="AS188" s="12">
        <f t="shared" si="193"/>
        <v>0</v>
      </c>
      <c r="AT188" s="12">
        <f t="shared" si="193"/>
        <v>0</v>
      </c>
      <c r="AU188" s="12">
        <f t="shared" si="193"/>
        <v>0</v>
      </c>
      <c r="AV188" s="12">
        <f t="shared" si="193"/>
        <v>0</v>
      </c>
      <c r="AW188" s="12">
        <f t="shared" si="193"/>
        <v>0</v>
      </c>
      <c r="AX188" s="12">
        <f t="shared" si="193"/>
        <v>5000</v>
      </c>
      <c r="AY188" s="12">
        <f t="shared" si="193"/>
        <v>0</v>
      </c>
      <c r="AZ188" s="12">
        <f t="shared" si="193"/>
        <v>5000</v>
      </c>
      <c r="BA188" s="12">
        <f t="shared" si="193"/>
        <v>0</v>
      </c>
      <c r="BB188" s="12">
        <v>0</v>
      </c>
      <c r="BC188" s="12">
        <v>0</v>
      </c>
    </row>
    <row r="189" spans="1:55" ht="63" hidden="1" x14ac:dyDescent="0.25">
      <c r="A189" s="6" t="s">
        <v>14</v>
      </c>
      <c r="B189" s="9">
        <v>51</v>
      </c>
      <c r="C189" s="9">
        <v>3</v>
      </c>
      <c r="D189" s="11" t="s">
        <v>151</v>
      </c>
      <c r="E189" s="9">
        <v>851</v>
      </c>
      <c r="F189" s="11" t="s">
        <v>82</v>
      </c>
      <c r="G189" s="11" t="s">
        <v>18</v>
      </c>
      <c r="H189" s="11" t="s">
        <v>310</v>
      </c>
      <c r="I189" s="11" t="s">
        <v>29</v>
      </c>
      <c r="J189" s="12">
        <f>'6.ВС'!J187</f>
        <v>5000</v>
      </c>
      <c r="K189" s="12">
        <f>'6.ВС'!K187</f>
        <v>0</v>
      </c>
      <c r="L189" s="12">
        <f>'6.ВС'!L187</f>
        <v>5000</v>
      </c>
      <c r="M189" s="12">
        <f>'6.ВС'!M187</f>
        <v>0</v>
      </c>
      <c r="N189" s="12">
        <f>'6.ВС'!N187</f>
        <v>0</v>
      </c>
      <c r="O189" s="12">
        <f>'6.ВС'!O187</f>
        <v>0</v>
      </c>
      <c r="P189" s="12">
        <f>'6.ВС'!P187</f>
        <v>0</v>
      </c>
      <c r="Q189" s="12">
        <f>'6.ВС'!Q187</f>
        <v>0</v>
      </c>
      <c r="R189" s="12">
        <f>'6.ВС'!R187</f>
        <v>5000</v>
      </c>
      <c r="S189" s="12">
        <f>'6.ВС'!S187</f>
        <v>0</v>
      </c>
      <c r="T189" s="12">
        <f>'6.ВС'!T187</f>
        <v>5000</v>
      </c>
      <c r="U189" s="12">
        <f>'6.ВС'!U187</f>
        <v>0</v>
      </c>
      <c r="V189" s="12">
        <f>'6.ВС'!V187</f>
        <v>0</v>
      </c>
      <c r="W189" s="12">
        <f>'6.ВС'!W187</f>
        <v>0</v>
      </c>
      <c r="X189" s="12">
        <f>'6.ВС'!X187</f>
        <v>0</v>
      </c>
      <c r="Y189" s="12">
        <f>'6.ВС'!Y187</f>
        <v>0</v>
      </c>
      <c r="Z189" s="12">
        <f>'6.ВС'!Z187</f>
        <v>5000</v>
      </c>
      <c r="AA189" s="12">
        <f>'6.ВС'!AA187</f>
        <v>0</v>
      </c>
      <c r="AB189" s="12">
        <f>'6.ВС'!AB187</f>
        <v>5000</v>
      </c>
      <c r="AC189" s="12">
        <f>'6.ВС'!AC187</f>
        <v>0</v>
      </c>
      <c r="AD189" s="12">
        <f>'6.ВС'!AD187</f>
        <v>0</v>
      </c>
      <c r="AE189" s="12">
        <f>'6.ВС'!AE187</f>
        <v>0</v>
      </c>
      <c r="AF189" s="12">
        <f>'6.ВС'!AF187</f>
        <v>0</v>
      </c>
      <c r="AG189" s="12">
        <f>'6.ВС'!AG187</f>
        <v>0</v>
      </c>
      <c r="AH189" s="12">
        <f>'6.ВС'!AH187</f>
        <v>5000</v>
      </c>
      <c r="AI189" s="12">
        <f>'6.ВС'!AI187</f>
        <v>0</v>
      </c>
      <c r="AJ189" s="12">
        <f>'6.ВС'!AJ187</f>
        <v>5000</v>
      </c>
      <c r="AK189" s="12">
        <f>'6.ВС'!AK187</f>
        <v>0</v>
      </c>
      <c r="AL189" s="12">
        <f>'6.ВС'!AL187</f>
        <v>0</v>
      </c>
      <c r="AM189" s="12">
        <f>'6.ВС'!AM187</f>
        <v>0</v>
      </c>
      <c r="AN189" s="12">
        <f>'6.ВС'!AN187</f>
        <v>0</v>
      </c>
      <c r="AO189" s="12">
        <f>'6.ВС'!AO187</f>
        <v>0</v>
      </c>
      <c r="AP189" s="12">
        <f>'6.ВС'!AP187</f>
        <v>5000</v>
      </c>
      <c r="AQ189" s="12">
        <f>'6.ВС'!AQ187</f>
        <v>0</v>
      </c>
      <c r="AR189" s="12">
        <f>'6.ВС'!AR187</f>
        <v>5000</v>
      </c>
      <c r="AS189" s="12">
        <f>'6.ВС'!AS187</f>
        <v>0</v>
      </c>
      <c r="AT189" s="12">
        <f>'6.ВС'!AT187</f>
        <v>0</v>
      </c>
      <c r="AU189" s="12">
        <f>'6.ВС'!AU187</f>
        <v>0</v>
      </c>
      <c r="AV189" s="12">
        <f>'6.ВС'!AV187</f>
        <v>0</v>
      </c>
      <c r="AW189" s="12">
        <f>'6.ВС'!AW187</f>
        <v>0</v>
      </c>
      <c r="AX189" s="12">
        <f>'6.ВС'!AX187</f>
        <v>5000</v>
      </c>
      <c r="AY189" s="12">
        <f>'6.ВС'!AY187</f>
        <v>0</v>
      </c>
      <c r="AZ189" s="12">
        <f>'6.ВС'!AZ187</f>
        <v>5000</v>
      </c>
      <c r="BA189" s="12">
        <f>'6.ВС'!BA187</f>
        <v>0</v>
      </c>
      <c r="BB189" s="12">
        <v>0</v>
      </c>
      <c r="BC189" s="12">
        <v>0</v>
      </c>
    </row>
    <row r="190" spans="1:55" ht="66.75" customHeight="1" x14ac:dyDescent="0.25">
      <c r="A190" s="4" t="s">
        <v>346</v>
      </c>
      <c r="B190" s="9">
        <v>51</v>
      </c>
      <c r="C190" s="9">
        <v>4</v>
      </c>
      <c r="D190" s="10"/>
      <c r="E190" s="9"/>
      <c r="F190" s="11"/>
      <c r="G190" s="10"/>
      <c r="H190" s="10"/>
      <c r="I190" s="11"/>
      <c r="J190" s="12">
        <f t="shared" ref="J190" si="194">J192</f>
        <v>643600</v>
      </c>
      <c r="K190" s="12">
        <f t="shared" ref="K190:M190" si="195">K192</f>
        <v>0</v>
      </c>
      <c r="L190" s="12">
        <f t="shared" si="195"/>
        <v>375600</v>
      </c>
      <c r="M190" s="12">
        <f t="shared" si="195"/>
        <v>268000</v>
      </c>
      <c r="N190" s="12">
        <f t="shared" ref="N190:U190" si="196">N192</f>
        <v>0</v>
      </c>
      <c r="O190" s="12">
        <f t="shared" si="196"/>
        <v>0</v>
      </c>
      <c r="P190" s="12">
        <f t="shared" si="196"/>
        <v>0</v>
      </c>
      <c r="Q190" s="12">
        <f t="shared" si="196"/>
        <v>0</v>
      </c>
      <c r="R190" s="12">
        <f t="shared" si="196"/>
        <v>643600</v>
      </c>
      <c r="S190" s="12">
        <f t="shared" si="196"/>
        <v>0</v>
      </c>
      <c r="T190" s="12">
        <f t="shared" si="196"/>
        <v>375600</v>
      </c>
      <c r="U190" s="12">
        <f t="shared" si="196"/>
        <v>268000</v>
      </c>
      <c r="V190" s="12">
        <f t="shared" ref="V190:AC190" si="197">V192</f>
        <v>0</v>
      </c>
      <c r="W190" s="12">
        <f t="shared" si="197"/>
        <v>0</v>
      </c>
      <c r="X190" s="12">
        <f t="shared" si="197"/>
        <v>0</v>
      </c>
      <c r="Y190" s="12">
        <f t="shared" si="197"/>
        <v>0</v>
      </c>
      <c r="Z190" s="12">
        <f t="shared" si="197"/>
        <v>643600</v>
      </c>
      <c r="AA190" s="12">
        <f t="shared" si="197"/>
        <v>0</v>
      </c>
      <c r="AB190" s="12">
        <f t="shared" si="197"/>
        <v>375600</v>
      </c>
      <c r="AC190" s="12">
        <f t="shared" si="197"/>
        <v>268000</v>
      </c>
      <c r="AD190" s="12">
        <f t="shared" ref="AD190:AK190" si="198">AD192</f>
        <v>0</v>
      </c>
      <c r="AE190" s="12">
        <f t="shared" si="198"/>
        <v>0</v>
      </c>
      <c r="AF190" s="12">
        <f t="shared" si="198"/>
        <v>0</v>
      </c>
      <c r="AG190" s="12">
        <f t="shared" si="198"/>
        <v>0</v>
      </c>
      <c r="AH190" s="12">
        <f t="shared" si="198"/>
        <v>643600</v>
      </c>
      <c r="AI190" s="12">
        <f t="shared" si="198"/>
        <v>0</v>
      </c>
      <c r="AJ190" s="12">
        <f t="shared" si="198"/>
        <v>375600</v>
      </c>
      <c r="AK190" s="12">
        <f t="shared" si="198"/>
        <v>268000</v>
      </c>
      <c r="AL190" s="12">
        <f t="shared" ref="AL190:AS190" si="199">AL192</f>
        <v>0</v>
      </c>
      <c r="AM190" s="12">
        <f t="shared" si="199"/>
        <v>0</v>
      </c>
      <c r="AN190" s="12">
        <f t="shared" si="199"/>
        <v>0</v>
      </c>
      <c r="AO190" s="12">
        <f t="shared" si="199"/>
        <v>0</v>
      </c>
      <c r="AP190" s="12">
        <f t="shared" si="199"/>
        <v>643600</v>
      </c>
      <c r="AQ190" s="12">
        <f t="shared" si="199"/>
        <v>0</v>
      </c>
      <c r="AR190" s="12">
        <f t="shared" si="199"/>
        <v>375600</v>
      </c>
      <c r="AS190" s="12">
        <f t="shared" si="199"/>
        <v>268000</v>
      </c>
      <c r="AT190" s="12">
        <f t="shared" ref="AT190:BA190" si="200">AT192</f>
        <v>-82528.36</v>
      </c>
      <c r="AU190" s="12">
        <f t="shared" si="200"/>
        <v>0</v>
      </c>
      <c r="AV190" s="12">
        <f t="shared" si="200"/>
        <v>-45035.31</v>
      </c>
      <c r="AW190" s="12">
        <f t="shared" si="200"/>
        <v>-37493.050000000003</v>
      </c>
      <c r="AX190" s="12">
        <f t="shared" si="200"/>
        <v>561071.64</v>
      </c>
      <c r="AY190" s="12">
        <f t="shared" si="200"/>
        <v>0</v>
      </c>
      <c r="AZ190" s="12">
        <f t="shared" si="200"/>
        <v>330564.69</v>
      </c>
      <c r="BA190" s="12">
        <f t="shared" si="200"/>
        <v>230506.95</v>
      </c>
      <c r="BB190" s="12">
        <v>0</v>
      </c>
      <c r="BC190" s="12">
        <v>0</v>
      </c>
    </row>
    <row r="191" spans="1:55" ht="47.25" x14ac:dyDescent="0.25">
      <c r="A191" s="4" t="s">
        <v>256</v>
      </c>
      <c r="B191" s="9">
        <v>51</v>
      </c>
      <c r="C191" s="9">
        <v>4</v>
      </c>
      <c r="D191" s="10" t="s">
        <v>151</v>
      </c>
      <c r="E191" s="9"/>
      <c r="F191" s="11"/>
      <c r="G191" s="10"/>
      <c r="H191" s="10"/>
      <c r="I191" s="11"/>
      <c r="J191" s="12">
        <f t="shared" ref="J191:BA191" si="201">J192</f>
        <v>643600</v>
      </c>
      <c r="K191" s="12">
        <f t="shared" si="201"/>
        <v>0</v>
      </c>
      <c r="L191" s="12">
        <f t="shared" si="201"/>
        <v>375600</v>
      </c>
      <c r="M191" s="12">
        <f t="shared" si="201"/>
        <v>268000</v>
      </c>
      <c r="N191" s="12">
        <f t="shared" si="201"/>
        <v>0</v>
      </c>
      <c r="O191" s="12">
        <f t="shared" si="201"/>
        <v>0</v>
      </c>
      <c r="P191" s="12">
        <f t="shared" si="201"/>
        <v>0</v>
      </c>
      <c r="Q191" s="12">
        <f t="shared" si="201"/>
        <v>0</v>
      </c>
      <c r="R191" s="12">
        <f t="shared" si="201"/>
        <v>643600</v>
      </c>
      <c r="S191" s="12">
        <f t="shared" si="201"/>
        <v>0</v>
      </c>
      <c r="T191" s="12">
        <f t="shared" si="201"/>
        <v>375600</v>
      </c>
      <c r="U191" s="12">
        <f t="shared" si="201"/>
        <v>268000</v>
      </c>
      <c r="V191" s="12">
        <f t="shared" si="201"/>
        <v>0</v>
      </c>
      <c r="W191" s="12">
        <f t="shared" si="201"/>
        <v>0</v>
      </c>
      <c r="X191" s="12">
        <f t="shared" si="201"/>
        <v>0</v>
      </c>
      <c r="Y191" s="12">
        <f t="shared" si="201"/>
        <v>0</v>
      </c>
      <c r="Z191" s="12">
        <f t="shared" si="201"/>
        <v>643600</v>
      </c>
      <c r="AA191" s="12">
        <f t="shared" si="201"/>
        <v>0</v>
      </c>
      <c r="AB191" s="12">
        <f t="shared" si="201"/>
        <v>375600</v>
      </c>
      <c r="AC191" s="12">
        <f t="shared" si="201"/>
        <v>268000</v>
      </c>
      <c r="AD191" s="12">
        <f t="shared" si="201"/>
        <v>0</v>
      </c>
      <c r="AE191" s="12">
        <f t="shared" si="201"/>
        <v>0</v>
      </c>
      <c r="AF191" s="12">
        <f t="shared" si="201"/>
        <v>0</v>
      </c>
      <c r="AG191" s="12">
        <f t="shared" si="201"/>
        <v>0</v>
      </c>
      <c r="AH191" s="12">
        <f t="shared" si="201"/>
        <v>643600</v>
      </c>
      <c r="AI191" s="12">
        <f t="shared" si="201"/>
        <v>0</v>
      </c>
      <c r="AJ191" s="12">
        <f t="shared" si="201"/>
        <v>375600</v>
      </c>
      <c r="AK191" s="12">
        <f t="shared" si="201"/>
        <v>268000</v>
      </c>
      <c r="AL191" s="12">
        <f t="shared" si="201"/>
        <v>0</v>
      </c>
      <c r="AM191" s="12">
        <f t="shared" si="201"/>
        <v>0</v>
      </c>
      <c r="AN191" s="12">
        <f t="shared" si="201"/>
        <v>0</v>
      </c>
      <c r="AO191" s="12">
        <f t="shared" si="201"/>
        <v>0</v>
      </c>
      <c r="AP191" s="12">
        <f t="shared" si="201"/>
        <v>643600</v>
      </c>
      <c r="AQ191" s="12">
        <f t="shared" si="201"/>
        <v>0</v>
      </c>
      <c r="AR191" s="12">
        <f t="shared" si="201"/>
        <v>375600</v>
      </c>
      <c r="AS191" s="12">
        <f t="shared" si="201"/>
        <v>268000</v>
      </c>
      <c r="AT191" s="12">
        <f t="shared" si="201"/>
        <v>-82528.36</v>
      </c>
      <c r="AU191" s="12">
        <f t="shared" si="201"/>
        <v>0</v>
      </c>
      <c r="AV191" s="12">
        <f t="shared" si="201"/>
        <v>-45035.31</v>
      </c>
      <c r="AW191" s="12">
        <f t="shared" si="201"/>
        <v>-37493.050000000003</v>
      </c>
      <c r="AX191" s="12">
        <f t="shared" si="201"/>
        <v>561071.64</v>
      </c>
      <c r="AY191" s="12">
        <f t="shared" si="201"/>
        <v>0</v>
      </c>
      <c r="AZ191" s="12">
        <f t="shared" si="201"/>
        <v>330564.69</v>
      </c>
      <c r="BA191" s="12">
        <f t="shared" si="201"/>
        <v>230506.95</v>
      </c>
      <c r="BB191" s="12">
        <v>0</v>
      </c>
      <c r="BC191" s="12">
        <v>0</v>
      </c>
    </row>
    <row r="192" spans="1:55" ht="31.5" x14ac:dyDescent="0.25">
      <c r="A192" s="4" t="s">
        <v>11</v>
      </c>
      <c r="B192" s="9">
        <v>51</v>
      </c>
      <c r="C192" s="9">
        <v>4</v>
      </c>
      <c r="D192" s="11" t="s">
        <v>151</v>
      </c>
      <c r="E192" s="9">
        <v>851</v>
      </c>
      <c r="F192" s="11"/>
      <c r="G192" s="10"/>
      <c r="H192" s="10"/>
      <c r="I192" s="11"/>
      <c r="J192" s="12">
        <f t="shared" ref="J192" si="202">J193+J198+J203+J206</f>
        <v>643600</v>
      </c>
      <c r="K192" s="12">
        <f t="shared" ref="K192:M192" si="203">K193+K198+K203+K206</f>
        <v>0</v>
      </c>
      <c r="L192" s="12">
        <f t="shared" si="203"/>
        <v>375600</v>
      </c>
      <c r="M192" s="12">
        <f t="shared" si="203"/>
        <v>268000</v>
      </c>
      <c r="N192" s="12">
        <f t="shared" ref="N192:U192" si="204">N193+N198+N203+N206</f>
        <v>0</v>
      </c>
      <c r="O192" s="12">
        <f t="shared" si="204"/>
        <v>0</v>
      </c>
      <c r="P192" s="12">
        <f t="shared" si="204"/>
        <v>0</v>
      </c>
      <c r="Q192" s="12">
        <f t="shared" si="204"/>
        <v>0</v>
      </c>
      <c r="R192" s="12">
        <f t="shared" si="204"/>
        <v>643600</v>
      </c>
      <c r="S192" s="12">
        <f t="shared" si="204"/>
        <v>0</v>
      </c>
      <c r="T192" s="12">
        <f t="shared" si="204"/>
        <v>375600</v>
      </c>
      <c r="U192" s="12">
        <f t="shared" si="204"/>
        <v>268000</v>
      </c>
      <c r="V192" s="12">
        <f t="shared" ref="V192:AC192" si="205">V193+V198+V203+V206</f>
        <v>0</v>
      </c>
      <c r="W192" s="12">
        <f t="shared" si="205"/>
        <v>0</v>
      </c>
      <c r="X192" s="12">
        <f t="shared" si="205"/>
        <v>0</v>
      </c>
      <c r="Y192" s="12">
        <f t="shared" si="205"/>
        <v>0</v>
      </c>
      <c r="Z192" s="12">
        <f t="shared" si="205"/>
        <v>643600</v>
      </c>
      <c r="AA192" s="12">
        <f t="shared" si="205"/>
        <v>0</v>
      </c>
      <c r="AB192" s="12">
        <f t="shared" si="205"/>
        <v>375600</v>
      </c>
      <c r="AC192" s="12">
        <f t="shared" si="205"/>
        <v>268000</v>
      </c>
      <c r="AD192" s="12">
        <f t="shared" ref="AD192:AK192" si="206">AD193+AD198+AD203+AD206</f>
        <v>0</v>
      </c>
      <c r="AE192" s="12">
        <f t="shared" si="206"/>
        <v>0</v>
      </c>
      <c r="AF192" s="12">
        <f t="shared" si="206"/>
        <v>0</v>
      </c>
      <c r="AG192" s="12">
        <f t="shared" si="206"/>
        <v>0</v>
      </c>
      <c r="AH192" s="12">
        <f t="shared" si="206"/>
        <v>643600</v>
      </c>
      <c r="AI192" s="12">
        <f t="shared" si="206"/>
        <v>0</v>
      </c>
      <c r="AJ192" s="12">
        <f t="shared" si="206"/>
        <v>375600</v>
      </c>
      <c r="AK192" s="12">
        <f t="shared" si="206"/>
        <v>268000</v>
      </c>
      <c r="AL192" s="12">
        <f t="shared" ref="AL192:AS192" si="207">AL193+AL198+AL203+AL206</f>
        <v>0</v>
      </c>
      <c r="AM192" s="12">
        <f t="shared" si="207"/>
        <v>0</v>
      </c>
      <c r="AN192" s="12">
        <f t="shared" si="207"/>
        <v>0</v>
      </c>
      <c r="AO192" s="12">
        <f t="shared" si="207"/>
        <v>0</v>
      </c>
      <c r="AP192" s="12">
        <f t="shared" si="207"/>
        <v>643600</v>
      </c>
      <c r="AQ192" s="12">
        <f t="shared" si="207"/>
        <v>0</v>
      </c>
      <c r="AR192" s="12">
        <f t="shared" si="207"/>
        <v>375600</v>
      </c>
      <c r="AS192" s="12">
        <f t="shared" si="207"/>
        <v>268000</v>
      </c>
      <c r="AT192" s="12">
        <f t="shared" ref="AT192:BA192" si="208">AT193+AT198+AT203+AT206</f>
        <v>-82528.36</v>
      </c>
      <c r="AU192" s="12">
        <f t="shared" si="208"/>
        <v>0</v>
      </c>
      <c r="AV192" s="12">
        <f t="shared" si="208"/>
        <v>-45035.31</v>
      </c>
      <c r="AW192" s="12">
        <f t="shared" si="208"/>
        <v>-37493.050000000003</v>
      </c>
      <c r="AX192" s="12">
        <f t="shared" si="208"/>
        <v>561071.64</v>
      </c>
      <c r="AY192" s="12">
        <f t="shared" si="208"/>
        <v>0</v>
      </c>
      <c r="AZ192" s="12">
        <f t="shared" si="208"/>
        <v>330564.69</v>
      </c>
      <c r="BA192" s="12">
        <f t="shared" si="208"/>
        <v>230506.95</v>
      </c>
      <c r="BB192" s="12">
        <v>0</v>
      </c>
      <c r="BC192" s="12">
        <v>0</v>
      </c>
    </row>
    <row r="193" spans="1:58" ht="31.5" x14ac:dyDescent="0.25">
      <c r="A193" s="4" t="s">
        <v>153</v>
      </c>
      <c r="B193" s="9">
        <v>51</v>
      </c>
      <c r="C193" s="9">
        <v>4</v>
      </c>
      <c r="D193" s="11" t="s">
        <v>151</v>
      </c>
      <c r="E193" s="9">
        <v>851</v>
      </c>
      <c r="F193" s="11" t="s">
        <v>151</v>
      </c>
      <c r="G193" s="11" t="s">
        <v>61</v>
      </c>
      <c r="H193" s="11" t="s">
        <v>313</v>
      </c>
      <c r="I193" s="11"/>
      <c r="J193" s="12">
        <f t="shared" ref="J193" si="209">J194+J196</f>
        <v>109400</v>
      </c>
      <c r="K193" s="12">
        <f t="shared" ref="K193:M193" si="210">K194+K196</f>
        <v>0</v>
      </c>
      <c r="L193" s="12">
        <f t="shared" si="210"/>
        <v>109400</v>
      </c>
      <c r="M193" s="12">
        <f t="shared" si="210"/>
        <v>0</v>
      </c>
      <c r="N193" s="12">
        <f t="shared" ref="N193:U193" si="211">N194+N196</f>
        <v>0</v>
      </c>
      <c r="O193" s="12">
        <f t="shared" si="211"/>
        <v>0</v>
      </c>
      <c r="P193" s="12">
        <f t="shared" si="211"/>
        <v>0</v>
      </c>
      <c r="Q193" s="12">
        <f t="shared" si="211"/>
        <v>0</v>
      </c>
      <c r="R193" s="12">
        <f t="shared" si="211"/>
        <v>109400</v>
      </c>
      <c r="S193" s="12">
        <f t="shared" si="211"/>
        <v>0</v>
      </c>
      <c r="T193" s="12">
        <f t="shared" si="211"/>
        <v>109400</v>
      </c>
      <c r="U193" s="12">
        <f t="shared" si="211"/>
        <v>0</v>
      </c>
      <c r="V193" s="12">
        <f t="shared" ref="V193:AC193" si="212">V194+V196</f>
        <v>0</v>
      </c>
      <c r="W193" s="12">
        <f t="shared" si="212"/>
        <v>0</v>
      </c>
      <c r="X193" s="12">
        <f t="shared" si="212"/>
        <v>0</v>
      </c>
      <c r="Y193" s="12">
        <f t="shared" si="212"/>
        <v>0</v>
      </c>
      <c r="Z193" s="12">
        <f t="shared" si="212"/>
        <v>109400</v>
      </c>
      <c r="AA193" s="12">
        <f t="shared" si="212"/>
        <v>0</v>
      </c>
      <c r="AB193" s="12">
        <f t="shared" si="212"/>
        <v>109400</v>
      </c>
      <c r="AC193" s="12">
        <f t="shared" si="212"/>
        <v>0</v>
      </c>
      <c r="AD193" s="12">
        <f t="shared" ref="AD193:AK193" si="213">AD194+AD196</f>
        <v>0</v>
      </c>
      <c r="AE193" s="12">
        <f t="shared" si="213"/>
        <v>0</v>
      </c>
      <c r="AF193" s="12">
        <f t="shared" si="213"/>
        <v>0</v>
      </c>
      <c r="AG193" s="12">
        <f t="shared" si="213"/>
        <v>0</v>
      </c>
      <c r="AH193" s="12">
        <f t="shared" si="213"/>
        <v>109400</v>
      </c>
      <c r="AI193" s="12">
        <f t="shared" si="213"/>
        <v>0</v>
      </c>
      <c r="AJ193" s="12">
        <f t="shared" si="213"/>
        <v>109400</v>
      </c>
      <c r="AK193" s="12">
        <f t="shared" si="213"/>
        <v>0</v>
      </c>
      <c r="AL193" s="12">
        <f t="shared" ref="AL193:AS193" si="214">AL194+AL196</f>
        <v>0</v>
      </c>
      <c r="AM193" s="12">
        <f t="shared" si="214"/>
        <v>0</v>
      </c>
      <c r="AN193" s="12">
        <f t="shared" si="214"/>
        <v>0</v>
      </c>
      <c r="AO193" s="12">
        <f t="shared" si="214"/>
        <v>0</v>
      </c>
      <c r="AP193" s="12">
        <f t="shared" si="214"/>
        <v>109400</v>
      </c>
      <c r="AQ193" s="12">
        <f t="shared" si="214"/>
        <v>0</v>
      </c>
      <c r="AR193" s="12">
        <f t="shared" si="214"/>
        <v>109400</v>
      </c>
      <c r="AS193" s="12">
        <f t="shared" si="214"/>
        <v>0</v>
      </c>
      <c r="AT193" s="12">
        <f t="shared" ref="AT193:BA193" si="215">AT194+AT196</f>
        <v>-21722.21</v>
      </c>
      <c r="AU193" s="12">
        <f t="shared" si="215"/>
        <v>0</v>
      </c>
      <c r="AV193" s="12">
        <f t="shared" si="215"/>
        <v>-21722.21</v>
      </c>
      <c r="AW193" s="12">
        <f t="shared" si="215"/>
        <v>0</v>
      </c>
      <c r="AX193" s="12">
        <f t="shared" si="215"/>
        <v>87677.790000000008</v>
      </c>
      <c r="AY193" s="12">
        <f t="shared" si="215"/>
        <v>0</v>
      </c>
      <c r="AZ193" s="12">
        <f t="shared" si="215"/>
        <v>87677.790000000008</v>
      </c>
      <c r="BA193" s="12">
        <f t="shared" si="215"/>
        <v>0</v>
      </c>
      <c r="BB193" s="12">
        <v>0</v>
      </c>
      <c r="BC193" s="12">
        <v>0</v>
      </c>
    </row>
    <row r="194" spans="1:58" ht="131.25" customHeight="1" x14ac:dyDescent="0.25">
      <c r="A194" s="4" t="s">
        <v>21</v>
      </c>
      <c r="B194" s="9">
        <v>51</v>
      </c>
      <c r="C194" s="9">
        <v>4</v>
      </c>
      <c r="D194" s="11" t="s">
        <v>151</v>
      </c>
      <c r="E194" s="9">
        <v>851</v>
      </c>
      <c r="F194" s="11" t="s">
        <v>151</v>
      </c>
      <c r="G194" s="11" t="s">
        <v>61</v>
      </c>
      <c r="H194" s="11" t="s">
        <v>313</v>
      </c>
      <c r="I194" s="11" t="s">
        <v>23</v>
      </c>
      <c r="J194" s="12">
        <f t="shared" ref="J194:BA194" si="216">J195</f>
        <v>20900</v>
      </c>
      <c r="K194" s="12">
        <f t="shared" si="216"/>
        <v>0</v>
      </c>
      <c r="L194" s="12">
        <f t="shared" si="216"/>
        <v>20900</v>
      </c>
      <c r="M194" s="12">
        <f t="shared" si="216"/>
        <v>0</v>
      </c>
      <c r="N194" s="12">
        <f t="shared" si="216"/>
        <v>0</v>
      </c>
      <c r="O194" s="12">
        <f t="shared" si="216"/>
        <v>0</v>
      </c>
      <c r="P194" s="12">
        <f t="shared" si="216"/>
        <v>0</v>
      </c>
      <c r="Q194" s="12">
        <f t="shared" si="216"/>
        <v>0</v>
      </c>
      <c r="R194" s="12">
        <f t="shared" si="216"/>
        <v>20900</v>
      </c>
      <c r="S194" s="12">
        <f t="shared" si="216"/>
        <v>0</v>
      </c>
      <c r="T194" s="12">
        <f t="shared" si="216"/>
        <v>20900</v>
      </c>
      <c r="U194" s="12">
        <f t="shared" si="216"/>
        <v>0</v>
      </c>
      <c r="V194" s="12">
        <f t="shared" si="216"/>
        <v>0</v>
      </c>
      <c r="W194" s="12">
        <f t="shared" si="216"/>
        <v>0</v>
      </c>
      <c r="X194" s="12">
        <f t="shared" si="216"/>
        <v>0</v>
      </c>
      <c r="Y194" s="12">
        <f t="shared" si="216"/>
        <v>0</v>
      </c>
      <c r="Z194" s="12">
        <f t="shared" si="216"/>
        <v>20900</v>
      </c>
      <c r="AA194" s="12">
        <f t="shared" si="216"/>
        <v>0</v>
      </c>
      <c r="AB194" s="12">
        <f t="shared" si="216"/>
        <v>20900</v>
      </c>
      <c r="AC194" s="12">
        <f t="shared" si="216"/>
        <v>0</v>
      </c>
      <c r="AD194" s="12">
        <f t="shared" si="216"/>
        <v>0</v>
      </c>
      <c r="AE194" s="12">
        <f t="shared" si="216"/>
        <v>0</v>
      </c>
      <c r="AF194" s="12">
        <f t="shared" si="216"/>
        <v>0</v>
      </c>
      <c r="AG194" s="12">
        <f t="shared" si="216"/>
        <v>0</v>
      </c>
      <c r="AH194" s="12">
        <f t="shared" si="216"/>
        <v>20900</v>
      </c>
      <c r="AI194" s="12">
        <f t="shared" si="216"/>
        <v>0</v>
      </c>
      <c r="AJ194" s="12">
        <f t="shared" si="216"/>
        <v>20900</v>
      </c>
      <c r="AK194" s="12">
        <f t="shared" si="216"/>
        <v>0</v>
      </c>
      <c r="AL194" s="12">
        <f t="shared" si="216"/>
        <v>0</v>
      </c>
      <c r="AM194" s="12">
        <f t="shared" si="216"/>
        <v>0</v>
      </c>
      <c r="AN194" s="12">
        <f t="shared" si="216"/>
        <v>0</v>
      </c>
      <c r="AO194" s="12">
        <f t="shared" si="216"/>
        <v>0</v>
      </c>
      <c r="AP194" s="12">
        <f t="shared" si="216"/>
        <v>20900</v>
      </c>
      <c r="AQ194" s="12">
        <f t="shared" si="216"/>
        <v>0</v>
      </c>
      <c r="AR194" s="12">
        <f t="shared" si="216"/>
        <v>20900</v>
      </c>
      <c r="AS194" s="12">
        <f t="shared" si="216"/>
        <v>0</v>
      </c>
      <c r="AT194" s="12">
        <f t="shared" si="216"/>
        <v>-1050</v>
      </c>
      <c r="AU194" s="12">
        <f t="shared" si="216"/>
        <v>0</v>
      </c>
      <c r="AV194" s="12">
        <f t="shared" si="216"/>
        <v>-1050</v>
      </c>
      <c r="AW194" s="12">
        <f t="shared" si="216"/>
        <v>0</v>
      </c>
      <c r="AX194" s="12">
        <f t="shared" si="216"/>
        <v>19850</v>
      </c>
      <c r="AY194" s="12">
        <f t="shared" si="216"/>
        <v>0</v>
      </c>
      <c r="AZ194" s="12">
        <f t="shared" si="216"/>
        <v>19850</v>
      </c>
      <c r="BA194" s="12">
        <f t="shared" si="216"/>
        <v>0</v>
      </c>
      <c r="BB194" s="12">
        <v>0</v>
      </c>
      <c r="BC194" s="12">
        <v>0</v>
      </c>
    </row>
    <row r="195" spans="1:58" ht="31.5" x14ac:dyDescent="0.25">
      <c r="A195" s="6" t="s">
        <v>12</v>
      </c>
      <c r="B195" s="9">
        <v>51</v>
      </c>
      <c r="C195" s="9">
        <v>4</v>
      </c>
      <c r="D195" s="11" t="s">
        <v>151</v>
      </c>
      <c r="E195" s="9">
        <v>851</v>
      </c>
      <c r="F195" s="11" t="s">
        <v>151</v>
      </c>
      <c r="G195" s="11" t="s">
        <v>61</v>
      </c>
      <c r="H195" s="11" t="s">
        <v>313</v>
      </c>
      <c r="I195" s="11" t="s">
        <v>72</v>
      </c>
      <c r="J195" s="12">
        <f>'6.ВС'!J220</f>
        <v>20900</v>
      </c>
      <c r="K195" s="12">
        <f>'6.ВС'!K220</f>
        <v>0</v>
      </c>
      <c r="L195" s="12">
        <f>'6.ВС'!L220</f>
        <v>20900</v>
      </c>
      <c r="M195" s="12">
        <f>'6.ВС'!M220</f>
        <v>0</v>
      </c>
      <c r="N195" s="12">
        <f>'6.ВС'!N220</f>
        <v>0</v>
      </c>
      <c r="O195" s="12">
        <f>'6.ВС'!O220</f>
        <v>0</v>
      </c>
      <c r="P195" s="12">
        <f>'6.ВС'!P220</f>
        <v>0</v>
      </c>
      <c r="Q195" s="12">
        <f>'6.ВС'!Q220</f>
        <v>0</v>
      </c>
      <c r="R195" s="12">
        <f>'6.ВС'!R220</f>
        <v>20900</v>
      </c>
      <c r="S195" s="12">
        <f>'6.ВС'!S220</f>
        <v>0</v>
      </c>
      <c r="T195" s="12">
        <f>'6.ВС'!T220</f>
        <v>20900</v>
      </c>
      <c r="U195" s="12">
        <f>'6.ВС'!U220</f>
        <v>0</v>
      </c>
      <c r="V195" s="12">
        <f>'6.ВС'!V220</f>
        <v>0</v>
      </c>
      <c r="W195" s="12">
        <f>'6.ВС'!W220</f>
        <v>0</v>
      </c>
      <c r="X195" s="12">
        <f>'6.ВС'!X220</f>
        <v>0</v>
      </c>
      <c r="Y195" s="12">
        <f>'6.ВС'!Y220</f>
        <v>0</v>
      </c>
      <c r="Z195" s="12">
        <f>'6.ВС'!Z220</f>
        <v>20900</v>
      </c>
      <c r="AA195" s="12">
        <f>'6.ВС'!AA220</f>
        <v>0</v>
      </c>
      <c r="AB195" s="12">
        <f>'6.ВС'!AB220</f>
        <v>20900</v>
      </c>
      <c r="AC195" s="12">
        <f>'6.ВС'!AC220</f>
        <v>0</v>
      </c>
      <c r="AD195" s="12">
        <f>'6.ВС'!AD220</f>
        <v>0</v>
      </c>
      <c r="AE195" s="12">
        <f>'6.ВС'!AE220</f>
        <v>0</v>
      </c>
      <c r="AF195" s="12">
        <f>'6.ВС'!AF220</f>
        <v>0</v>
      </c>
      <c r="AG195" s="12">
        <f>'6.ВС'!AG220</f>
        <v>0</v>
      </c>
      <c r="AH195" s="12">
        <f>'6.ВС'!AH220</f>
        <v>20900</v>
      </c>
      <c r="AI195" s="12">
        <f>'6.ВС'!AI220</f>
        <v>0</v>
      </c>
      <c r="AJ195" s="12">
        <f>'6.ВС'!AJ220</f>
        <v>20900</v>
      </c>
      <c r="AK195" s="12">
        <f>'6.ВС'!AK220</f>
        <v>0</v>
      </c>
      <c r="AL195" s="12">
        <f>'6.ВС'!AL220</f>
        <v>0</v>
      </c>
      <c r="AM195" s="12">
        <f>'6.ВС'!AM220</f>
        <v>0</v>
      </c>
      <c r="AN195" s="12">
        <f>'6.ВС'!AN220</f>
        <v>0</v>
      </c>
      <c r="AO195" s="12">
        <f>'6.ВС'!AO220</f>
        <v>0</v>
      </c>
      <c r="AP195" s="12">
        <f>'6.ВС'!AP220</f>
        <v>20900</v>
      </c>
      <c r="AQ195" s="12">
        <f>'6.ВС'!AQ220</f>
        <v>0</v>
      </c>
      <c r="AR195" s="12">
        <f>'6.ВС'!AR220</f>
        <v>20900</v>
      </c>
      <c r="AS195" s="12">
        <f>'6.ВС'!AS220</f>
        <v>0</v>
      </c>
      <c r="AT195" s="12">
        <f>'6.ВС'!AT220</f>
        <v>-1050</v>
      </c>
      <c r="AU195" s="12">
        <f>'6.ВС'!AU220</f>
        <v>0</v>
      </c>
      <c r="AV195" s="12">
        <f>'6.ВС'!AV220</f>
        <v>-1050</v>
      </c>
      <c r="AW195" s="12">
        <f>'6.ВС'!AW220</f>
        <v>0</v>
      </c>
      <c r="AX195" s="12">
        <f>'6.ВС'!AX220</f>
        <v>19850</v>
      </c>
      <c r="AY195" s="12">
        <f>'6.ВС'!AY220</f>
        <v>0</v>
      </c>
      <c r="AZ195" s="12">
        <f>'6.ВС'!AZ220</f>
        <v>19850</v>
      </c>
      <c r="BA195" s="12">
        <f>'6.ВС'!BA220</f>
        <v>0</v>
      </c>
      <c r="BB195" s="12">
        <v>0</v>
      </c>
      <c r="BC195" s="12">
        <v>0</v>
      </c>
    </row>
    <row r="196" spans="1:58" ht="50.25" customHeight="1" x14ac:dyDescent="0.25">
      <c r="A196" s="6" t="s">
        <v>27</v>
      </c>
      <c r="B196" s="9">
        <v>51</v>
      </c>
      <c r="C196" s="9">
        <v>4</v>
      </c>
      <c r="D196" s="11" t="s">
        <v>151</v>
      </c>
      <c r="E196" s="9">
        <v>851</v>
      </c>
      <c r="F196" s="11" t="s">
        <v>151</v>
      </c>
      <c r="G196" s="11" t="s">
        <v>61</v>
      </c>
      <c r="H196" s="11" t="s">
        <v>313</v>
      </c>
      <c r="I196" s="11" t="s">
        <v>28</v>
      </c>
      <c r="J196" s="12">
        <f t="shared" ref="J196:BA196" si="217">J197</f>
        <v>88500</v>
      </c>
      <c r="K196" s="12">
        <f t="shared" si="217"/>
        <v>0</v>
      </c>
      <c r="L196" s="12">
        <f t="shared" si="217"/>
        <v>88500</v>
      </c>
      <c r="M196" s="12">
        <f t="shared" si="217"/>
        <v>0</v>
      </c>
      <c r="N196" s="12">
        <f t="shared" si="217"/>
        <v>0</v>
      </c>
      <c r="O196" s="12">
        <f t="shared" si="217"/>
        <v>0</v>
      </c>
      <c r="P196" s="12">
        <f t="shared" si="217"/>
        <v>0</v>
      </c>
      <c r="Q196" s="12">
        <f t="shared" si="217"/>
        <v>0</v>
      </c>
      <c r="R196" s="12">
        <f t="shared" si="217"/>
        <v>88500</v>
      </c>
      <c r="S196" s="12">
        <f t="shared" si="217"/>
        <v>0</v>
      </c>
      <c r="T196" s="12">
        <f t="shared" si="217"/>
        <v>88500</v>
      </c>
      <c r="U196" s="12">
        <f t="shared" si="217"/>
        <v>0</v>
      </c>
      <c r="V196" s="12">
        <f t="shared" si="217"/>
        <v>0</v>
      </c>
      <c r="W196" s="12">
        <f t="shared" si="217"/>
        <v>0</v>
      </c>
      <c r="X196" s="12">
        <f t="shared" si="217"/>
        <v>0</v>
      </c>
      <c r="Y196" s="12">
        <f t="shared" si="217"/>
        <v>0</v>
      </c>
      <c r="Z196" s="12">
        <f t="shared" si="217"/>
        <v>88500</v>
      </c>
      <c r="AA196" s="12">
        <f t="shared" si="217"/>
        <v>0</v>
      </c>
      <c r="AB196" s="12">
        <f t="shared" si="217"/>
        <v>88500</v>
      </c>
      <c r="AC196" s="12">
        <f t="shared" si="217"/>
        <v>0</v>
      </c>
      <c r="AD196" s="12">
        <f t="shared" si="217"/>
        <v>0</v>
      </c>
      <c r="AE196" s="12">
        <f t="shared" si="217"/>
        <v>0</v>
      </c>
      <c r="AF196" s="12">
        <f t="shared" si="217"/>
        <v>0</v>
      </c>
      <c r="AG196" s="12">
        <f t="shared" si="217"/>
        <v>0</v>
      </c>
      <c r="AH196" s="12">
        <f t="shared" si="217"/>
        <v>88500</v>
      </c>
      <c r="AI196" s="12">
        <f t="shared" si="217"/>
        <v>0</v>
      </c>
      <c r="AJ196" s="12">
        <f t="shared" si="217"/>
        <v>88500</v>
      </c>
      <c r="AK196" s="12">
        <f t="shared" si="217"/>
        <v>0</v>
      </c>
      <c r="AL196" s="12">
        <f t="shared" si="217"/>
        <v>0</v>
      </c>
      <c r="AM196" s="12">
        <f t="shared" si="217"/>
        <v>0</v>
      </c>
      <c r="AN196" s="12">
        <f t="shared" si="217"/>
        <v>0</v>
      </c>
      <c r="AO196" s="12">
        <f t="shared" si="217"/>
        <v>0</v>
      </c>
      <c r="AP196" s="12">
        <f t="shared" si="217"/>
        <v>88500</v>
      </c>
      <c r="AQ196" s="12">
        <f t="shared" si="217"/>
        <v>0</v>
      </c>
      <c r="AR196" s="12">
        <f t="shared" si="217"/>
        <v>88500</v>
      </c>
      <c r="AS196" s="12">
        <f t="shared" si="217"/>
        <v>0</v>
      </c>
      <c r="AT196" s="12">
        <f t="shared" si="217"/>
        <v>-20672.21</v>
      </c>
      <c r="AU196" s="12">
        <f t="shared" si="217"/>
        <v>0</v>
      </c>
      <c r="AV196" s="12">
        <f t="shared" si="217"/>
        <v>-20672.21</v>
      </c>
      <c r="AW196" s="12">
        <f t="shared" si="217"/>
        <v>0</v>
      </c>
      <c r="AX196" s="12">
        <f t="shared" si="217"/>
        <v>67827.790000000008</v>
      </c>
      <c r="AY196" s="12">
        <f t="shared" si="217"/>
        <v>0</v>
      </c>
      <c r="AZ196" s="12">
        <f t="shared" si="217"/>
        <v>67827.790000000008</v>
      </c>
      <c r="BA196" s="12">
        <f t="shared" si="217"/>
        <v>0</v>
      </c>
      <c r="BB196" s="12">
        <v>0</v>
      </c>
      <c r="BC196" s="12">
        <v>0</v>
      </c>
    </row>
    <row r="197" spans="1:58" ht="63" x14ac:dyDescent="0.25">
      <c r="A197" s="6" t="s">
        <v>14</v>
      </c>
      <c r="B197" s="9">
        <v>51</v>
      </c>
      <c r="C197" s="9">
        <v>4</v>
      </c>
      <c r="D197" s="11" t="s">
        <v>151</v>
      </c>
      <c r="E197" s="9">
        <v>851</v>
      </c>
      <c r="F197" s="11" t="s">
        <v>151</v>
      </c>
      <c r="G197" s="11" t="s">
        <v>61</v>
      </c>
      <c r="H197" s="11" t="s">
        <v>313</v>
      </c>
      <c r="I197" s="11" t="s">
        <v>29</v>
      </c>
      <c r="J197" s="12">
        <f>'6.ВС'!J222</f>
        <v>88500</v>
      </c>
      <c r="K197" s="12">
        <f>'6.ВС'!K222</f>
        <v>0</v>
      </c>
      <c r="L197" s="12">
        <f>'6.ВС'!L222</f>
        <v>88500</v>
      </c>
      <c r="M197" s="12">
        <f>'6.ВС'!M222</f>
        <v>0</v>
      </c>
      <c r="N197" s="12">
        <f>'6.ВС'!N222</f>
        <v>0</v>
      </c>
      <c r="O197" s="12">
        <f>'6.ВС'!O222</f>
        <v>0</v>
      </c>
      <c r="P197" s="12">
        <f>'6.ВС'!P222</f>
        <v>0</v>
      </c>
      <c r="Q197" s="12">
        <f>'6.ВС'!Q222</f>
        <v>0</v>
      </c>
      <c r="R197" s="12">
        <f>'6.ВС'!R222</f>
        <v>88500</v>
      </c>
      <c r="S197" s="12">
        <f>'6.ВС'!S222</f>
        <v>0</v>
      </c>
      <c r="T197" s="12">
        <f>'6.ВС'!T222</f>
        <v>88500</v>
      </c>
      <c r="U197" s="12">
        <f>'6.ВС'!U222</f>
        <v>0</v>
      </c>
      <c r="V197" s="12">
        <f>'6.ВС'!V222</f>
        <v>0</v>
      </c>
      <c r="W197" s="12">
        <f>'6.ВС'!W222</f>
        <v>0</v>
      </c>
      <c r="X197" s="12">
        <f>'6.ВС'!X222</f>
        <v>0</v>
      </c>
      <c r="Y197" s="12">
        <f>'6.ВС'!Y222</f>
        <v>0</v>
      </c>
      <c r="Z197" s="12">
        <f>'6.ВС'!Z222</f>
        <v>88500</v>
      </c>
      <c r="AA197" s="12">
        <f>'6.ВС'!AA222</f>
        <v>0</v>
      </c>
      <c r="AB197" s="12">
        <f>'6.ВС'!AB222</f>
        <v>88500</v>
      </c>
      <c r="AC197" s="12">
        <f>'6.ВС'!AC222</f>
        <v>0</v>
      </c>
      <c r="AD197" s="12">
        <f>'6.ВС'!AD222</f>
        <v>0</v>
      </c>
      <c r="AE197" s="12">
        <f>'6.ВС'!AE222</f>
        <v>0</v>
      </c>
      <c r="AF197" s="12">
        <f>'6.ВС'!AF222</f>
        <v>0</v>
      </c>
      <c r="AG197" s="12">
        <f>'6.ВС'!AG222</f>
        <v>0</v>
      </c>
      <c r="AH197" s="12">
        <f>'6.ВС'!AH222</f>
        <v>88500</v>
      </c>
      <c r="AI197" s="12">
        <f>'6.ВС'!AI222</f>
        <v>0</v>
      </c>
      <c r="AJ197" s="12">
        <f>'6.ВС'!AJ222</f>
        <v>88500</v>
      </c>
      <c r="AK197" s="12">
        <f>'6.ВС'!AK222</f>
        <v>0</v>
      </c>
      <c r="AL197" s="12">
        <f>'6.ВС'!AL222</f>
        <v>0</v>
      </c>
      <c r="AM197" s="12">
        <f>'6.ВС'!AM222</f>
        <v>0</v>
      </c>
      <c r="AN197" s="12">
        <f>'6.ВС'!AN222</f>
        <v>0</v>
      </c>
      <c r="AO197" s="12">
        <f>'6.ВС'!AO222</f>
        <v>0</v>
      </c>
      <c r="AP197" s="12">
        <f>'6.ВС'!AP222</f>
        <v>88500</v>
      </c>
      <c r="AQ197" s="12">
        <f>'6.ВС'!AQ222</f>
        <v>0</v>
      </c>
      <c r="AR197" s="12">
        <f>'6.ВС'!AR222</f>
        <v>88500</v>
      </c>
      <c r="AS197" s="12">
        <f>'6.ВС'!AS222</f>
        <v>0</v>
      </c>
      <c r="AT197" s="12">
        <f>'6.ВС'!AT222</f>
        <v>-20672.21</v>
      </c>
      <c r="AU197" s="12">
        <f>'6.ВС'!AU222</f>
        <v>0</v>
      </c>
      <c r="AV197" s="12">
        <f>'6.ВС'!AV222</f>
        <v>-20672.21</v>
      </c>
      <c r="AW197" s="12">
        <f>'6.ВС'!AW222</f>
        <v>0</v>
      </c>
      <c r="AX197" s="12">
        <f>'6.ВС'!AX222</f>
        <v>67827.790000000008</v>
      </c>
      <c r="AY197" s="12">
        <f>'6.ВС'!AY222</f>
        <v>0</v>
      </c>
      <c r="AZ197" s="12">
        <f>'6.ВС'!AZ222</f>
        <v>67827.790000000008</v>
      </c>
      <c r="BA197" s="12">
        <f>'6.ВС'!BA222</f>
        <v>0</v>
      </c>
      <c r="BB197" s="12">
        <v>0</v>
      </c>
      <c r="BC197" s="12">
        <v>0</v>
      </c>
    </row>
    <row r="198" spans="1:58" ht="34.5" customHeight="1" x14ac:dyDescent="0.25">
      <c r="A198" s="4" t="s">
        <v>155</v>
      </c>
      <c r="B198" s="33">
        <v>51</v>
      </c>
      <c r="C198" s="9">
        <v>4</v>
      </c>
      <c r="D198" s="11" t="s">
        <v>151</v>
      </c>
      <c r="E198" s="9">
        <v>851</v>
      </c>
      <c r="F198" s="11" t="s">
        <v>151</v>
      </c>
      <c r="G198" s="11" t="s">
        <v>61</v>
      </c>
      <c r="H198" s="11" t="s">
        <v>314</v>
      </c>
      <c r="I198" s="11"/>
      <c r="J198" s="12">
        <f t="shared" ref="J198" si="218">J199+J201</f>
        <v>256200</v>
      </c>
      <c r="K198" s="12">
        <f t="shared" ref="K198:M198" si="219">K199+K201</f>
        <v>0</v>
      </c>
      <c r="L198" s="12">
        <f t="shared" si="219"/>
        <v>256200</v>
      </c>
      <c r="M198" s="12">
        <f t="shared" si="219"/>
        <v>0</v>
      </c>
      <c r="N198" s="12">
        <f t="shared" ref="N198:U198" si="220">N199+N201</f>
        <v>0</v>
      </c>
      <c r="O198" s="12">
        <f t="shared" si="220"/>
        <v>0</v>
      </c>
      <c r="P198" s="12">
        <f t="shared" si="220"/>
        <v>0</v>
      </c>
      <c r="Q198" s="12">
        <f t="shared" si="220"/>
        <v>0</v>
      </c>
      <c r="R198" s="12">
        <f t="shared" si="220"/>
        <v>256200</v>
      </c>
      <c r="S198" s="12">
        <f t="shared" si="220"/>
        <v>0</v>
      </c>
      <c r="T198" s="12">
        <f t="shared" si="220"/>
        <v>256200</v>
      </c>
      <c r="U198" s="12">
        <f t="shared" si="220"/>
        <v>0</v>
      </c>
      <c r="V198" s="12">
        <f t="shared" ref="V198:AC198" si="221">V199+V201</f>
        <v>0</v>
      </c>
      <c r="W198" s="12">
        <f t="shared" si="221"/>
        <v>0</v>
      </c>
      <c r="X198" s="12">
        <f t="shared" si="221"/>
        <v>0</v>
      </c>
      <c r="Y198" s="12">
        <f t="shared" si="221"/>
        <v>0</v>
      </c>
      <c r="Z198" s="12">
        <f t="shared" si="221"/>
        <v>256200</v>
      </c>
      <c r="AA198" s="12">
        <f t="shared" si="221"/>
        <v>0</v>
      </c>
      <c r="AB198" s="12">
        <f t="shared" si="221"/>
        <v>256200</v>
      </c>
      <c r="AC198" s="12">
        <f t="shared" si="221"/>
        <v>0</v>
      </c>
      <c r="AD198" s="12">
        <f t="shared" ref="AD198:AK198" si="222">AD199+AD201</f>
        <v>0</v>
      </c>
      <c r="AE198" s="12">
        <f t="shared" si="222"/>
        <v>0</v>
      </c>
      <c r="AF198" s="12">
        <f t="shared" si="222"/>
        <v>0</v>
      </c>
      <c r="AG198" s="12">
        <f t="shared" si="222"/>
        <v>0</v>
      </c>
      <c r="AH198" s="12">
        <f t="shared" si="222"/>
        <v>256200</v>
      </c>
      <c r="AI198" s="12">
        <f t="shared" si="222"/>
        <v>0</v>
      </c>
      <c r="AJ198" s="12">
        <f t="shared" si="222"/>
        <v>256200</v>
      </c>
      <c r="AK198" s="12">
        <f t="shared" si="222"/>
        <v>0</v>
      </c>
      <c r="AL198" s="12">
        <f t="shared" ref="AL198:AS198" si="223">AL199+AL201</f>
        <v>0</v>
      </c>
      <c r="AM198" s="12">
        <f t="shared" si="223"/>
        <v>0</v>
      </c>
      <c r="AN198" s="12">
        <f t="shared" si="223"/>
        <v>0</v>
      </c>
      <c r="AO198" s="12">
        <f t="shared" si="223"/>
        <v>0</v>
      </c>
      <c r="AP198" s="12">
        <f t="shared" si="223"/>
        <v>256200</v>
      </c>
      <c r="AQ198" s="12">
        <f t="shared" si="223"/>
        <v>0</v>
      </c>
      <c r="AR198" s="12">
        <f t="shared" si="223"/>
        <v>256200</v>
      </c>
      <c r="AS198" s="12">
        <f t="shared" si="223"/>
        <v>0</v>
      </c>
      <c r="AT198" s="12">
        <f t="shared" ref="AT198:BA198" si="224">AT199+AT201</f>
        <v>-13313.1</v>
      </c>
      <c r="AU198" s="12">
        <f t="shared" si="224"/>
        <v>0</v>
      </c>
      <c r="AV198" s="12">
        <f t="shared" si="224"/>
        <v>-13313.1</v>
      </c>
      <c r="AW198" s="12">
        <f t="shared" si="224"/>
        <v>0</v>
      </c>
      <c r="AX198" s="12">
        <f t="shared" si="224"/>
        <v>242886.9</v>
      </c>
      <c r="AY198" s="12">
        <f t="shared" si="224"/>
        <v>0</v>
      </c>
      <c r="AZ198" s="12">
        <f t="shared" si="224"/>
        <v>242886.9</v>
      </c>
      <c r="BA198" s="12">
        <f t="shared" si="224"/>
        <v>0</v>
      </c>
      <c r="BB198" s="12">
        <v>0</v>
      </c>
      <c r="BC198" s="12">
        <v>0</v>
      </c>
    </row>
    <row r="199" spans="1:58" ht="141.75" hidden="1" x14ac:dyDescent="0.25">
      <c r="A199" s="4" t="s">
        <v>21</v>
      </c>
      <c r="B199" s="33">
        <v>51</v>
      </c>
      <c r="C199" s="9">
        <v>4</v>
      </c>
      <c r="D199" s="11" t="s">
        <v>151</v>
      </c>
      <c r="E199" s="9">
        <v>851</v>
      </c>
      <c r="F199" s="11" t="s">
        <v>151</v>
      </c>
      <c r="G199" s="11" t="s">
        <v>61</v>
      </c>
      <c r="H199" s="11" t="s">
        <v>314</v>
      </c>
      <c r="I199" s="11" t="s">
        <v>23</v>
      </c>
      <c r="J199" s="12">
        <f t="shared" ref="J199:BA199" si="225">J200</f>
        <v>126000</v>
      </c>
      <c r="K199" s="12">
        <f t="shared" si="225"/>
        <v>0</v>
      </c>
      <c r="L199" s="12">
        <f t="shared" si="225"/>
        <v>126000</v>
      </c>
      <c r="M199" s="12">
        <f t="shared" si="225"/>
        <v>0</v>
      </c>
      <c r="N199" s="12">
        <f t="shared" si="225"/>
        <v>0</v>
      </c>
      <c r="O199" s="12">
        <f t="shared" si="225"/>
        <v>0</v>
      </c>
      <c r="P199" s="12">
        <f t="shared" si="225"/>
        <v>0</v>
      </c>
      <c r="Q199" s="12">
        <f t="shared" si="225"/>
        <v>0</v>
      </c>
      <c r="R199" s="12">
        <f t="shared" si="225"/>
        <v>126000</v>
      </c>
      <c r="S199" s="12">
        <f t="shared" si="225"/>
        <v>0</v>
      </c>
      <c r="T199" s="12">
        <f t="shared" si="225"/>
        <v>126000</v>
      </c>
      <c r="U199" s="12">
        <f t="shared" si="225"/>
        <v>0</v>
      </c>
      <c r="V199" s="12">
        <f t="shared" si="225"/>
        <v>0</v>
      </c>
      <c r="W199" s="12">
        <f t="shared" si="225"/>
        <v>0</v>
      </c>
      <c r="X199" s="12">
        <f t="shared" si="225"/>
        <v>0</v>
      </c>
      <c r="Y199" s="12">
        <f t="shared" si="225"/>
        <v>0</v>
      </c>
      <c r="Z199" s="12">
        <f t="shared" si="225"/>
        <v>126000</v>
      </c>
      <c r="AA199" s="12">
        <f t="shared" si="225"/>
        <v>0</v>
      </c>
      <c r="AB199" s="12">
        <f t="shared" si="225"/>
        <v>126000</v>
      </c>
      <c r="AC199" s="12">
        <f t="shared" si="225"/>
        <v>0</v>
      </c>
      <c r="AD199" s="12">
        <f t="shared" si="225"/>
        <v>0</v>
      </c>
      <c r="AE199" s="12">
        <f t="shared" si="225"/>
        <v>0</v>
      </c>
      <c r="AF199" s="12">
        <f t="shared" si="225"/>
        <v>0</v>
      </c>
      <c r="AG199" s="12">
        <f t="shared" si="225"/>
        <v>0</v>
      </c>
      <c r="AH199" s="12">
        <f t="shared" si="225"/>
        <v>126000</v>
      </c>
      <c r="AI199" s="12">
        <f t="shared" si="225"/>
        <v>0</v>
      </c>
      <c r="AJ199" s="12">
        <f t="shared" si="225"/>
        <v>126000</v>
      </c>
      <c r="AK199" s="12">
        <f t="shared" si="225"/>
        <v>0</v>
      </c>
      <c r="AL199" s="12">
        <f t="shared" si="225"/>
        <v>0</v>
      </c>
      <c r="AM199" s="12">
        <f t="shared" si="225"/>
        <v>0</v>
      </c>
      <c r="AN199" s="12">
        <f t="shared" si="225"/>
        <v>0</v>
      </c>
      <c r="AO199" s="12">
        <f t="shared" si="225"/>
        <v>0</v>
      </c>
      <c r="AP199" s="12">
        <f t="shared" si="225"/>
        <v>126000</v>
      </c>
      <c r="AQ199" s="12">
        <f t="shared" si="225"/>
        <v>0</v>
      </c>
      <c r="AR199" s="12">
        <f t="shared" si="225"/>
        <v>126000</v>
      </c>
      <c r="AS199" s="12">
        <f t="shared" si="225"/>
        <v>0</v>
      </c>
      <c r="AT199" s="12">
        <f t="shared" si="225"/>
        <v>0</v>
      </c>
      <c r="AU199" s="12">
        <f t="shared" si="225"/>
        <v>0</v>
      </c>
      <c r="AV199" s="12">
        <f t="shared" si="225"/>
        <v>0</v>
      </c>
      <c r="AW199" s="12">
        <f t="shared" si="225"/>
        <v>0</v>
      </c>
      <c r="AX199" s="12">
        <f t="shared" si="225"/>
        <v>126000</v>
      </c>
      <c r="AY199" s="12">
        <f t="shared" si="225"/>
        <v>0</v>
      </c>
      <c r="AZ199" s="12">
        <f t="shared" si="225"/>
        <v>126000</v>
      </c>
      <c r="BA199" s="12">
        <f t="shared" si="225"/>
        <v>0</v>
      </c>
      <c r="BB199" s="12">
        <v>0</v>
      </c>
      <c r="BC199" s="12">
        <v>0</v>
      </c>
    </row>
    <row r="200" spans="1:58" ht="31.5" hidden="1" x14ac:dyDescent="0.25">
      <c r="A200" s="6" t="s">
        <v>12</v>
      </c>
      <c r="B200" s="33">
        <v>51</v>
      </c>
      <c r="C200" s="9">
        <v>4</v>
      </c>
      <c r="D200" s="11" t="s">
        <v>151</v>
      </c>
      <c r="E200" s="9">
        <v>851</v>
      </c>
      <c r="F200" s="11" t="s">
        <v>151</v>
      </c>
      <c r="G200" s="11" t="s">
        <v>61</v>
      </c>
      <c r="H200" s="11" t="s">
        <v>314</v>
      </c>
      <c r="I200" s="11" t="s">
        <v>72</v>
      </c>
      <c r="J200" s="12">
        <f>'6.ВС'!J225</f>
        <v>126000</v>
      </c>
      <c r="K200" s="12">
        <f>'6.ВС'!K225</f>
        <v>0</v>
      </c>
      <c r="L200" s="12">
        <f>'6.ВС'!L225</f>
        <v>126000</v>
      </c>
      <c r="M200" s="12">
        <f>'6.ВС'!M225</f>
        <v>0</v>
      </c>
      <c r="N200" s="12">
        <f>'6.ВС'!N225</f>
        <v>0</v>
      </c>
      <c r="O200" s="12">
        <f>'6.ВС'!O225</f>
        <v>0</v>
      </c>
      <c r="P200" s="12">
        <f>'6.ВС'!P225</f>
        <v>0</v>
      </c>
      <c r="Q200" s="12">
        <f>'6.ВС'!Q225</f>
        <v>0</v>
      </c>
      <c r="R200" s="12">
        <f>'6.ВС'!R225</f>
        <v>126000</v>
      </c>
      <c r="S200" s="12">
        <f>'6.ВС'!S225</f>
        <v>0</v>
      </c>
      <c r="T200" s="12">
        <f>'6.ВС'!T225</f>
        <v>126000</v>
      </c>
      <c r="U200" s="12">
        <f>'6.ВС'!U225</f>
        <v>0</v>
      </c>
      <c r="V200" s="12">
        <f>'6.ВС'!V225</f>
        <v>0</v>
      </c>
      <c r="W200" s="12">
        <f>'6.ВС'!W225</f>
        <v>0</v>
      </c>
      <c r="X200" s="12">
        <f>'6.ВС'!X225</f>
        <v>0</v>
      </c>
      <c r="Y200" s="12">
        <f>'6.ВС'!Y225</f>
        <v>0</v>
      </c>
      <c r="Z200" s="12">
        <f>'6.ВС'!Z225</f>
        <v>126000</v>
      </c>
      <c r="AA200" s="12">
        <f>'6.ВС'!AA225</f>
        <v>0</v>
      </c>
      <c r="AB200" s="12">
        <f>'6.ВС'!AB225</f>
        <v>126000</v>
      </c>
      <c r="AC200" s="12">
        <f>'6.ВС'!AC225</f>
        <v>0</v>
      </c>
      <c r="AD200" s="12">
        <f>'6.ВС'!AD225</f>
        <v>0</v>
      </c>
      <c r="AE200" s="12">
        <f>'6.ВС'!AE225</f>
        <v>0</v>
      </c>
      <c r="AF200" s="12">
        <f>'6.ВС'!AF225</f>
        <v>0</v>
      </c>
      <c r="AG200" s="12">
        <f>'6.ВС'!AG225</f>
        <v>0</v>
      </c>
      <c r="AH200" s="12">
        <f>'6.ВС'!AH225</f>
        <v>126000</v>
      </c>
      <c r="AI200" s="12">
        <f>'6.ВС'!AI225</f>
        <v>0</v>
      </c>
      <c r="AJ200" s="12">
        <f>'6.ВС'!AJ225</f>
        <v>126000</v>
      </c>
      <c r="AK200" s="12">
        <f>'6.ВС'!AK225</f>
        <v>0</v>
      </c>
      <c r="AL200" s="12">
        <f>'6.ВС'!AL225</f>
        <v>0</v>
      </c>
      <c r="AM200" s="12">
        <f>'6.ВС'!AM225</f>
        <v>0</v>
      </c>
      <c r="AN200" s="12">
        <f>'6.ВС'!AN225</f>
        <v>0</v>
      </c>
      <c r="AO200" s="12">
        <f>'6.ВС'!AO225</f>
        <v>0</v>
      </c>
      <c r="AP200" s="12">
        <f>'6.ВС'!AP225</f>
        <v>126000</v>
      </c>
      <c r="AQ200" s="12">
        <f>'6.ВС'!AQ225</f>
        <v>0</v>
      </c>
      <c r="AR200" s="12">
        <f>'6.ВС'!AR225</f>
        <v>126000</v>
      </c>
      <c r="AS200" s="12">
        <f>'6.ВС'!AS225</f>
        <v>0</v>
      </c>
      <c r="AT200" s="12">
        <f>'6.ВС'!AT225</f>
        <v>0</v>
      </c>
      <c r="AU200" s="12">
        <f>'6.ВС'!AU225</f>
        <v>0</v>
      </c>
      <c r="AV200" s="12">
        <f>'6.ВС'!AV225</f>
        <v>0</v>
      </c>
      <c r="AW200" s="12">
        <f>'6.ВС'!AW225</f>
        <v>0</v>
      </c>
      <c r="AX200" s="12">
        <f>'6.ВС'!AX225</f>
        <v>126000</v>
      </c>
      <c r="AY200" s="12">
        <f>'6.ВС'!AY225</f>
        <v>0</v>
      </c>
      <c r="AZ200" s="12">
        <f>'6.ВС'!AZ225</f>
        <v>126000</v>
      </c>
      <c r="BA200" s="12">
        <f>'6.ВС'!BA225</f>
        <v>0</v>
      </c>
      <c r="BB200" s="12">
        <v>0</v>
      </c>
      <c r="BC200" s="12">
        <v>0</v>
      </c>
    </row>
    <row r="201" spans="1:58" ht="52.5" customHeight="1" x14ac:dyDescent="0.25">
      <c r="A201" s="6" t="s">
        <v>27</v>
      </c>
      <c r="B201" s="33">
        <v>51</v>
      </c>
      <c r="C201" s="9">
        <v>4</v>
      </c>
      <c r="D201" s="11" t="s">
        <v>151</v>
      </c>
      <c r="E201" s="9">
        <v>851</v>
      </c>
      <c r="F201" s="11" t="s">
        <v>151</v>
      </c>
      <c r="G201" s="11" t="s">
        <v>61</v>
      </c>
      <c r="H201" s="11" t="s">
        <v>314</v>
      </c>
      <c r="I201" s="11" t="s">
        <v>28</v>
      </c>
      <c r="J201" s="12">
        <f t="shared" ref="J201:BA209" si="226">J202</f>
        <v>130200</v>
      </c>
      <c r="K201" s="12">
        <f t="shared" si="226"/>
        <v>0</v>
      </c>
      <c r="L201" s="12">
        <f t="shared" si="226"/>
        <v>130200</v>
      </c>
      <c r="M201" s="12">
        <f t="shared" si="226"/>
        <v>0</v>
      </c>
      <c r="N201" s="12">
        <f t="shared" si="226"/>
        <v>0</v>
      </c>
      <c r="O201" s="12">
        <f t="shared" si="226"/>
        <v>0</v>
      </c>
      <c r="P201" s="12">
        <f t="shared" si="226"/>
        <v>0</v>
      </c>
      <c r="Q201" s="12">
        <f t="shared" si="226"/>
        <v>0</v>
      </c>
      <c r="R201" s="12">
        <f t="shared" si="226"/>
        <v>130200</v>
      </c>
      <c r="S201" s="12">
        <f t="shared" si="226"/>
        <v>0</v>
      </c>
      <c r="T201" s="12">
        <f t="shared" si="226"/>
        <v>130200</v>
      </c>
      <c r="U201" s="12">
        <f t="shared" si="226"/>
        <v>0</v>
      </c>
      <c r="V201" s="12">
        <f t="shared" si="226"/>
        <v>0</v>
      </c>
      <c r="W201" s="12">
        <f t="shared" si="226"/>
        <v>0</v>
      </c>
      <c r="X201" s="12">
        <f t="shared" si="226"/>
        <v>0</v>
      </c>
      <c r="Y201" s="12">
        <f t="shared" si="226"/>
        <v>0</v>
      </c>
      <c r="Z201" s="12">
        <f t="shared" si="226"/>
        <v>130200</v>
      </c>
      <c r="AA201" s="12">
        <f t="shared" si="226"/>
        <v>0</v>
      </c>
      <c r="AB201" s="12">
        <f t="shared" si="226"/>
        <v>130200</v>
      </c>
      <c r="AC201" s="12">
        <f t="shared" si="226"/>
        <v>0</v>
      </c>
      <c r="AD201" s="12">
        <f t="shared" si="226"/>
        <v>0</v>
      </c>
      <c r="AE201" s="12">
        <f t="shared" si="226"/>
        <v>0</v>
      </c>
      <c r="AF201" s="12">
        <f t="shared" si="226"/>
        <v>0</v>
      </c>
      <c r="AG201" s="12">
        <f t="shared" si="226"/>
        <v>0</v>
      </c>
      <c r="AH201" s="12">
        <f t="shared" si="226"/>
        <v>130200</v>
      </c>
      <c r="AI201" s="12">
        <f t="shared" si="226"/>
        <v>0</v>
      </c>
      <c r="AJ201" s="12">
        <f t="shared" si="226"/>
        <v>130200</v>
      </c>
      <c r="AK201" s="12">
        <f t="shared" si="226"/>
        <v>0</v>
      </c>
      <c r="AL201" s="12">
        <f t="shared" si="226"/>
        <v>0</v>
      </c>
      <c r="AM201" s="12">
        <f t="shared" si="226"/>
        <v>0</v>
      </c>
      <c r="AN201" s="12">
        <f t="shared" si="226"/>
        <v>0</v>
      </c>
      <c r="AO201" s="12">
        <f t="shared" si="226"/>
        <v>0</v>
      </c>
      <c r="AP201" s="12">
        <f t="shared" si="226"/>
        <v>130200</v>
      </c>
      <c r="AQ201" s="12">
        <f t="shared" si="226"/>
        <v>0</v>
      </c>
      <c r="AR201" s="12">
        <f t="shared" si="226"/>
        <v>130200</v>
      </c>
      <c r="AS201" s="12">
        <f t="shared" si="226"/>
        <v>0</v>
      </c>
      <c r="AT201" s="12">
        <f t="shared" si="226"/>
        <v>-13313.1</v>
      </c>
      <c r="AU201" s="12">
        <f t="shared" si="226"/>
        <v>0</v>
      </c>
      <c r="AV201" s="12">
        <f t="shared" si="226"/>
        <v>-13313.1</v>
      </c>
      <c r="AW201" s="12">
        <f t="shared" si="226"/>
        <v>0</v>
      </c>
      <c r="AX201" s="12">
        <f t="shared" si="226"/>
        <v>116886.9</v>
      </c>
      <c r="AY201" s="12">
        <f t="shared" si="226"/>
        <v>0</v>
      </c>
      <c r="AZ201" s="12">
        <f t="shared" si="226"/>
        <v>116886.9</v>
      </c>
      <c r="BA201" s="12">
        <f t="shared" si="226"/>
        <v>0</v>
      </c>
      <c r="BB201" s="12">
        <v>0</v>
      </c>
      <c r="BC201" s="12">
        <v>0</v>
      </c>
    </row>
    <row r="202" spans="1:58" ht="63" x14ac:dyDescent="0.25">
      <c r="A202" s="6" t="s">
        <v>14</v>
      </c>
      <c r="B202" s="33">
        <v>51</v>
      </c>
      <c r="C202" s="9">
        <v>4</v>
      </c>
      <c r="D202" s="11" t="s">
        <v>151</v>
      </c>
      <c r="E202" s="9">
        <v>851</v>
      </c>
      <c r="F202" s="11" t="s">
        <v>151</v>
      </c>
      <c r="G202" s="11" t="s">
        <v>61</v>
      </c>
      <c r="H202" s="11" t="s">
        <v>314</v>
      </c>
      <c r="I202" s="11" t="s">
        <v>29</v>
      </c>
      <c r="J202" s="12">
        <f>'6.ВС'!J227</f>
        <v>130200</v>
      </c>
      <c r="K202" s="12">
        <f>'6.ВС'!K227</f>
        <v>0</v>
      </c>
      <c r="L202" s="12">
        <f>'6.ВС'!L227</f>
        <v>130200</v>
      </c>
      <c r="M202" s="12">
        <f>'6.ВС'!M227</f>
        <v>0</v>
      </c>
      <c r="N202" s="12">
        <f>'6.ВС'!N227</f>
        <v>0</v>
      </c>
      <c r="O202" s="12">
        <f>'6.ВС'!O227</f>
        <v>0</v>
      </c>
      <c r="P202" s="12">
        <f>'6.ВС'!P227</f>
        <v>0</v>
      </c>
      <c r="Q202" s="12">
        <f>'6.ВС'!Q227</f>
        <v>0</v>
      </c>
      <c r="R202" s="12">
        <f>'6.ВС'!R227</f>
        <v>130200</v>
      </c>
      <c r="S202" s="12">
        <f>'6.ВС'!S227</f>
        <v>0</v>
      </c>
      <c r="T202" s="12">
        <f>'6.ВС'!T227</f>
        <v>130200</v>
      </c>
      <c r="U202" s="12">
        <f>'6.ВС'!U227</f>
        <v>0</v>
      </c>
      <c r="V202" s="12">
        <f>'6.ВС'!V227</f>
        <v>0</v>
      </c>
      <c r="W202" s="12">
        <f>'6.ВС'!W227</f>
        <v>0</v>
      </c>
      <c r="X202" s="12">
        <f>'6.ВС'!X227</f>
        <v>0</v>
      </c>
      <c r="Y202" s="12">
        <f>'6.ВС'!Y227</f>
        <v>0</v>
      </c>
      <c r="Z202" s="12">
        <f>'6.ВС'!Z227</f>
        <v>130200</v>
      </c>
      <c r="AA202" s="12">
        <f>'6.ВС'!AA227</f>
        <v>0</v>
      </c>
      <c r="AB202" s="12">
        <f>'6.ВС'!AB227</f>
        <v>130200</v>
      </c>
      <c r="AC202" s="12">
        <f>'6.ВС'!AC227</f>
        <v>0</v>
      </c>
      <c r="AD202" s="12">
        <f>'6.ВС'!AD227</f>
        <v>0</v>
      </c>
      <c r="AE202" s="12">
        <f>'6.ВС'!AE227</f>
        <v>0</v>
      </c>
      <c r="AF202" s="12">
        <f>'6.ВС'!AF227</f>
        <v>0</v>
      </c>
      <c r="AG202" s="12">
        <f>'6.ВС'!AG227</f>
        <v>0</v>
      </c>
      <c r="AH202" s="12">
        <f>'6.ВС'!AH227</f>
        <v>130200</v>
      </c>
      <c r="AI202" s="12">
        <f>'6.ВС'!AI227</f>
        <v>0</v>
      </c>
      <c r="AJ202" s="12">
        <f>'6.ВС'!AJ227</f>
        <v>130200</v>
      </c>
      <c r="AK202" s="12">
        <f>'6.ВС'!AK227</f>
        <v>0</v>
      </c>
      <c r="AL202" s="12">
        <f>'6.ВС'!AL227</f>
        <v>0</v>
      </c>
      <c r="AM202" s="12">
        <f>'6.ВС'!AM227</f>
        <v>0</v>
      </c>
      <c r="AN202" s="12">
        <f>'6.ВС'!AN227</f>
        <v>0</v>
      </c>
      <c r="AO202" s="12">
        <f>'6.ВС'!AO227</f>
        <v>0</v>
      </c>
      <c r="AP202" s="12">
        <f>'6.ВС'!AP227</f>
        <v>130200</v>
      </c>
      <c r="AQ202" s="12">
        <f>'6.ВС'!AQ227</f>
        <v>0</v>
      </c>
      <c r="AR202" s="12">
        <f>'6.ВС'!AR227</f>
        <v>130200</v>
      </c>
      <c r="AS202" s="12">
        <f>'6.ВС'!AS227</f>
        <v>0</v>
      </c>
      <c r="AT202" s="12">
        <f>'6.ВС'!AT227</f>
        <v>-13313.1</v>
      </c>
      <c r="AU202" s="12">
        <f>'6.ВС'!AU227</f>
        <v>0</v>
      </c>
      <c r="AV202" s="12">
        <f>'6.ВС'!AV227</f>
        <v>-13313.1</v>
      </c>
      <c r="AW202" s="12">
        <f>'6.ВС'!AW227</f>
        <v>0</v>
      </c>
      <c r="AX202" s="12">
        <f>'6.ВС'!AX227</f>
        <v>116886.9</v>
      </c>
      <c r="AY202" s="12">
        <f>'6.ВС'!AY227</f>
        <v>0</v>
      </c>
      <c r="AZ202" s="12">
        <f>'6.ВС'!AZ227</f>
        <v>116886.9</v>
      </c>
      <c r="BA202" s="12">
        <f>'6.ВС'!BA227</f>
        <v>0</v>
      </c>
      <c r="BB202" s="12">
        <v>0</v>
      </c>
      <c r="BC202" s="12">
        <v>0</v>
      </c>
    </row>
    <row r="203" spans="1:58" s="16" customFormat="1" ht="81.75" customHeight="1" x14ac:dyDescent="0.25">
      <c r="A203" s="4" t="s">
        <v>159</v>
      </c>
      <c r="B203" s="33">
        <v>51</v>
      </c>
      <c r="C203" s="9">
        <v>4</v>
      </c>
      <c r="D203" s="11" t="s">
        <v>151</v>
      </c>
      <c r="E203" s="9">
        <v>851</v>
      </c>
      <c r="F203" s="11" t="s">
        <v>151</v>
      </c>
      <c r="G203" s="11" t="s">
        <v>61</v>
      </c>
      <c r="H203" s="11" t="s">
        <v>316</v>
      </c>
      <c r="I203" s="11"/>
      <c r="J203" s="12">
        <f t="shared" ref="J203:BA203" si="227">J204</f>
        <v>10000</v>
      </c>
      <c r="K203" s="12">
        <f t="shared" si="227"/>
        <v>0</v>
      </c>
      <c r="L203" s="12">
        <f t="shared" si="227"/>
        <v>10000</v>
      </c>
      <c r="M203" s="12">
        <f t="shared" si="227"/>
        <v>0</v>
      </c>
      <c r="N203" s="12">
        <f t="shared" si="227"/>
        <v>0</v>
      </c>
      <c r="O203" s="12">
        <f t="shared" si="227"/>
        <v>0</v>
      </c>
      <c r="P203" s="12">
        <f t="shared" si="227"/>
        <v>0</v>
      </c>
      <c r="Q203" s="12">
        <f t="shared" si="227"/>
        <v>0</v>
      </c>
      <c r="R203" s="12">
        <f t="shared" si="227"/>
        <v>10000</v>
      </c>
      <c r="S203" s="12">
        <f t="shared" si="227"/>
        <v>0</v>
      </c>
      <c r="T203" s="12">
        <f t="shared" si="227"/>
        <v>10000</v>
      </c>
      <c r="U203" s="12">
        <f t="shared" si="227"/>
        <v>0</v>
      </c>
      <c r="V203" s="12">
        <f t="shared" si="227"/>
        <v>0</v>
      </c>
      <c r="W203" s="12">
        <f t="shared" si="227"/>
        <v>0</v>
      </c>
      <c r="X203" s="12">
        <f t="shared" si="227"/>
        <v>0</v>
      </c>
      <c r="Y203" s="12">
        <f t="shared" si="227"/>
        <v>0</v>
      </c>
      <c r="Z203" s="12">
        <f t="shared" si="227"/>
        <v>10000</v>
      </c>
      <c r="AA203" s="12">
        <f t="shared" si="227"/>
        <v>0</v>
      </c>
      <c r="AB203" s="12">
        <f t="shared" si="227"/>
        <v>10000</v>
      </c>
      <c r="AC203" s="12">
        <f t="shared" si="227"/>
        <v>0</v>
      </c>
      <c r="AD203" s="12">
        <f t="shared" si="227"/>
        <v>0</v>
      </c>
      <c r="AE203" s="12">
        <f t="shared" si="227"/>
        <v>0</v>
      </c>
      <c r="AF203" s="12">
        <f t="shared" si="227"/>
        <v>0</v>
      </c>
      <c r="AG203" s="12">
        <f t="shared" si="227"/>
        <v>0</v>
      </c>
      <c r="AH203" s="12">
        <f t="shared" si="227"/>
        <v>10000</v>
      </c>
      <c r="AI203" s="12">
        <f t="shared" si="227"/>
        <v>0</v>
      </c>
      <c r="AJ203" s="12">
        <f t="shared" si="227"/>
        <v>10000</v>
      </c>
      <c r="AK203" s="12">
        <f t="shared" si="227"/>
        <v>0</v>
      </c>
      <c r="AL203" s="12">
        <f t="shared" si="227"/>
        <v>0</v>
      </c>
      <c r="AM203" s="12">
        <f t="shared" si="227"/>
        <v>0</v>
      </c>
      <c r="AN203" s="12">
        <f t="shared" si="227"/>
        <v>0</v>
      </c>
      <c r="AO203" s="12">
        <f t="shared" si="227"/>
        <v>0</v>
      </c>
      <c r="AP203" s="12">
        <f t="shared" si="227"/>
        <v>10000</v>
      </c>
      <c r="AQ203" s="12">
        <f t="shared" si="227"/>
        <v>0</v>
      </c>
      <c r="AR203" s="12">
        <f t="shared" si="227"/>
        <v>10000</v>
      </c>
      <c r="AS203" s="12">
        <f t="shared" si="227"/>
        <v>0</v>
      </c>
      <c r="AT203" s="12">
        <f t="shared" si="227"/>
        <v>-10000</v>
      </c>
      <c r="AU203" s="12">
        <f t="shared" si="227"/>
        <v>0</v>
      </c>
      <c r="AV203" s="12">
        <f t="shared" si="227"/>
        <v>-10000</v>
      </c>
      <c r="AW203" s="12">
        <f t="shared" si="227"/>
        <v>0</v>
      </c>
      <c r="AX203" s="12">
        <f t="shared" si="227"/>
        <v>0</v>
      </c>
      <c r="AY203" s="12">
        <f t="shared" si="227"/>
        <v>0</v>
      </c>
      <c r="AZ203" s="12">
        <f t="shared" si="227"/>
        <v>0</v>
      </c>
      <c r="BA203" s="12">
        <f t="shared" si="227"/>
        <v>0</v>
      </c>
      <c r="BB203" s="12">
        <v>0</v>
      </c>
      <c r="BC203" s="12">
        <v>0</v>
      </c>
      <c r="BD203" s="15"/>
      <c r="BE203" s="15"/>
      <c r="BF203" s="15"/>
    </row>
    <row r="204" spans="1:58" s="16" customFormat="1" ht="47.25" customHeight="1" x14ac:dyDescent="0.25">
      <c r="A204" s="6" t="s">
        <v>27</v>
      </c>
      <c r="B204" s="33">
        <v>51</v>
      </c>
      <c r="C204" s="9">
        <v>4</v>
      </c>
      <c r="D204" s="11" t="s">
        <v>151</v>
      </c>
      <c r="E204" s="9">
        <v>851</v>
      </c>
      <c r="F204" s="11" t="s">
        <v>151</v>
      </c>
      <c r="G204" s="11" t="s">
        <v>61</v>
      </c>
      <c r="H204" s="11" t="s">
        <v>316</v>
      </c>
      <c r="I204" s="11" t="s">
        <v>28</v>
      </c>
      <c r="J204" s="12">
        <f t="shared" ref="J204:BA204" si="228">J205</f>
        <v>10000</v>
      </c>
      <c r="K204" s="12">
        <f t="shared" si="228"/>
        <v>0</v>
      </c>
      <c r="L204" s="12">
        <f t="shared" si="228"/>
        <v>10000</v>
      </c>
      <c r="M204" s="12">
        <f t="shared" si="228"/>
        <v>0</v>
      </c>
      <c r="N204" s="12">
        <f t="shared" si="228"/>
        <v>0</v>
      </c>
      <c r="O204" s="12">
        <f t="shared" si="228"/>
        <v>0</v>
      </c>
      <c r="P204" s="12">
        <f t="shared" si="228"/>
        <v>0</v>
      </c>
      <c r="Q204" s="12">
        <f t="shared" si="228"/>
        <v>0</v>
      </c>
      <c r="R204" s="12">
        <f t="shared" si="228"/>
        <v>10000</v>
      </c>
      <c r="S204" s="12">
        <f t="shared" si="228"/>
        <v>0</v>
      </c>
      <c r="T204" s="12">
        <f t="shared" si="228"/>
        <v>10000</v>
      </c>
      <c r="U204" s="12">
        <f t="shared" si="228"/>
        <v>0</v>
      </c>
      <c r="V204" s="12">
        <f t="shared" si="228"/>
        <v>0</v>
      </c>
      <c r="W204" s="12">
        <f t="shared" si="228"/>
        <v>0</v>
      </c>
      <c r="X204" s="12">
        <f t="shared" si="228"/>
        <v>0</v>
      </c>
      <c r="Y204" s="12">
        <f t="shared" si="228"/>
        <v>0</v>
      </c>
      <c r="Z204" s="12">
        <f t="shared" si="228"/>
        <v>10000</v>
      </c>
      <c r="AA204" s="12">
        <f t="shared" si="228"/>
        <v>0</v>
      </c>
      <c r="AB204" s="12">
        <f t="shared" si="228"/>
        <v>10000</v>
      </c>
      <c r="AC204" s="12">
        <f t="shared" si="228"/>
        <v>0</v>
      </c>
      <c r="AD204" s="12">
        <f t="shared" si="228"/>
        <v>0</v>
      </c>
      <c r="AE204" s="12">
        <f t="shared" si="228"/>
        <v>0</v>
      </c>
      <c r="AF204" s="12">
        <f t="shared" si="228"/>
        <v>0</v>
      </c>
      <c r="AG204" s="12">
        <f t="shared" si="228"/>
        <v>0</v>
      </c>
      <c r="AH204" s="12">
        <f t="shared" si="228"/>
        <v>10000</v>
      </c>
      <c r="AI204" s="12">
        <f t="shared" si="228"/>
        <v>0</v>
      </c>
      <c r="AJ204" s="12">
        <f t="shared" si="228"/>
        <v>10000</v>
      </c>
      <c r="AK204" s="12">
        <f t="shared" si="228"/>
        <v>0</v>
      </c>
      <c r="AL204" s="12">
        <f t="shared" si="228"/>
        <v>0</v>
      </c>
      <c r="AM204" s="12">
        <f t="shared" si="228"/>
        <v>0</v>
      </c>
      <c r="AN204" s="12">
        <f t="shared" si="228"/>
        <v>0</v>
      </c>
      <c r="AO204" s="12">
        <f t="shared" si="228"/>
        <v>0</v>
      </c>
      <c r="AP204" s="12">
        <f t="shared" si="228"/>
        <v>10000</v>
      </c>
      <c r="AQ204" s="12">
        <f t="shared" si="228"/>
        <v>0</v>
      </c>
      <c r="AR204" s="12">
        <f t="shared" si="228"/>
        <v>10000</v>
      </c>
      <c r="AS204" s="12">
        <f t="shared" si="228"/>
        <v>0</v>
      </c>
      <c r="AT204" s="12">
        <f t="shared" si="228"/>
        <v>-10000</v>
      </c>
      <c r="AU204" s="12">
        <f t="shared" si="228"/>
        <v>0</v>
      </c>
      <c r="AV204" s="12">
        <f t="shared" si="228"/>
        <v>-10000</v>
      </c>
      <c r="AW204" s="12">
        <f t="shared" si="228"/>
        <v>0</v>
      </c>
      <c r="AX204" s="12">
        <f t="shared" si="228"/>
        <v>0</v>
      </c>
      <c r="AY204" s="12">
        <f t="shared" si="228"/>
        <v>0</v>
      </c>
      <c r="AZ204" s="12">
        <f t="shared" si="228"/>
        <v>0</v>
      </c>
      <c r="BA204" s="12">
        <f t="shared" si="228"/>
        <v>0</v>
      </c>
      <c r="BB204" s="12">
        <v>0</v>
      </c>
      <c r="BC204" s="12">
        <v>0</v>
      </c>
      <c r="BD204" s="15"/>
      <c r="BE204" s="15"/>
      <c r="BF204" s="15"/>
    </row>
    <row r="205" spans="1:58" s="16" customFormat="1" ht="63" x14ac:dyDescent="0.25">
      <c r="A205" s="6" t="s">
        <v>14</v>
      </c>
      <c r="B205" s="33">
        <v>51</v>
      </c>
      <c r="C205" s="9">
        <v>4</v>
      </c>
      <c r="D205" s="11" t="s">
        <v>151</v>
      </c>
      <c r="E205" s="9">
        <v>851</v>
      </c>
      <c r="F205" s="11" t="s">
        <v>151</v>
      </c>
      <c r="G205" s="11" t="s">
        <v>61</v>
      </c>
      <c r="H205" s="11" t="s">
        <v>316</v>
      </c>
      <c r="I205" s="11" t="s">
        <v>29</v>
      </c>
      <c r="J205" s="12">
        <f>'6.ВС'!J230</f>
        <v>10000</v>
      </c>
      <c r="K205" s="12">
        <f>'6.ВС'!K230</f>
        <v>0</v>
      </c>
      <c r="L205" s="12">
        <f>'6.ВС'!L230</f>
        <v>10000</v>
      </c>
      <c r="M205" s="12">
        <f>'6.ВС'!M230</f>
        <v>0</v>
      </c>
      <c r="N205" s="12">
        <f>'6.ВС'!N230</f>
        <v>0</v>
      </c>
      <c r="O205" s="12">
        <f>'6.ВС'!O230</f>
        <v>0</v>
      </c>
      <c r="P205" s="12">
        <f>'6.ВС'!P230</f>
        <v>0</v>
      </c>
      <c r="Q205" s="12">
        <f>'6.ВС'!Q230</f>
        <v>0</v>
      </c>
      <c r="R205" s="12">
        <f>'6.ВС'!R230</f>
        <v>10000</v>
      </c>
      <c r="S205" s="12">
        <f>'6.ВС'!S230</f>
        <v>0</v>
      </c>
      <c r="T205" s="12">
        <f>'6.ВС'!T230</f>
        <v>10000</v>
      </c>
      <c r="U205" s="12">
        <f>'6.ВС'!U230</f>
        <v>0</v>
      </c>
      <c r="V205" s="12">
        <f>'6.ВС'!V230</f>
        <v>0</v>
      </c>
      <c r="W205" s="12">
        <f>'6.ВС'!W230</f>
        <v>0</v>
      </c>
      <c r="X205" s="12">
        <f>'6.ВС'!X230</f>
        <v>0</v>
      </c>
      <c r="Y205" s="12">
        <f>'6.ВС'!Y230</f>
        <v>0</v>
      </c>
      <c r="Z205" s="12">
        <f>'6.ВС'!Z230</f>
        <v>10000</v>
      </c>
      <c r="AA205" s="12">
        <f>'6.ВС'!AA230</f>
        <v>0</v>
      </c>
      <c r="AB205" s="12">
        <f>'6.ВС'!AB230</f>
        <v>10000</v>
      </c>
      <c r="AC205" s="12">
        <f>'6.ВС'!AC230</f>
        <v>0</v>
      </c>
      <c r="AD205" s="12">
        <f>'6.ВС'!AD230</f>
        <v>0</v>
      </c>
      <c r="AE205" s="12">
        <f>'6.ВС'!AE230</f>
        <v>0</v>
      </c>
      <c r="AF205" s="12">
        <f>'6.ВС'!AF230</f>
        <v>0</v>
      </c>
      <c r="AG205" s="12">
        <f>'6.ВС'!AG230</f>
        <v>0</v>
      </c>
      <c r="AH205" s="12">
        <f>'6.ВС'!AH230</f>
        <v>10000</v>
      </c>
      <c r="AI205" s="12">
        <f>'6.ВС'!AI230</f>
        <v>0</v>
      </c>
      <c r="AJ205" s="12">
        <f>'6.ВС'!AJ230</f>
        <v>10000</v>
      </c>
      <c r="AK205" s="12">
        <f>'6.ВС'!AK230</f>
        <v>0</v>
      </c>
      <c r="AL205" s="12">
        <f>'6.ВС'!AL230</f>
        <v>0</v>
      </c>
      <c r="AM205" s="12">
        <f>'6.ВС'!AM230</f>
        <v>0</v>
      </c>
      <c r="AN205" s="12">
        <f>'6.ВС'!AN230</f>
        <v>0</v>
      </c>
      <c r="AO205" s="12">
        <f>'6.ВС'!AO230</f>
        <v>0</v>
      </c>
      <c r="AP205" s="12">
        <f>'6.ВС'!AP230</f>
        <v>10000</v>
      </c>
      <c r="AQ205" s="12">
        <f>'6.ВС'!AQ230</f>
        <v>0</v>
      </c>
      <c r="AR205" s="12">
        <f>'6.ВС'!AR230</f>
        <v>10000</v>
      </c>
      <c r="AS205" s="12">
        <f>'6.ВС'!AS230</f>
        <v>0</v>
      </c>
      <c r="AT205" s="12">
        <f>'6.ВС'!AT230</f>
        <v>-10000</v>
      </c>
      <c r="AU205" s="12">
        <f>'6.ВС'!AU230</f>
        <v>0</v>
      </c>
      <c r="AV205" s="12">
        <f>'6.ВС'!AV230</f>
        <v>-10000</v>
      </c>
      <c r="AW205" s="12">
        <f>'6.ВС'!AW230</f>
        <v>0</v>
      </c>
      <c r="AX205" s="12">
        <f>'6.ВС'!AX230</f>
        <v>0</v>
      </c>
      <c r="AY205" s="12">
        <f>'6.ВС'!AY230</f>
        <v>0</v>
      </c>
      <c r="AZ205" s="12">
        <f>'6.ВС'!AZ230</f>
        <v>0</v>
      </c>
      <c r="BA205" s="12">
        <f>'6.ВС'!BA230</f>
        <v>0</v>
      </c>
      <c r="BB205" s="12">
        <v>0</v>
      </c>
      <c r="BC205" s="12">
        <v>0</v>
      </c>
      <c r="BD205" s="15"/>
      <c r="BE205" s="15"/>
      <c r="BF205" s="15"/>
    </row>
    <row r="206" spans="1:58" ht="225.75" customHeight="1" x14ac:dyDescent="0.25">
      <c r="A206" s="4" t="s">
        <v>157</v>
      </c>
      <c r="B206" s="33">
        <v>51</v>
      </c>
      <c r="C206" s="9">
        <v>4</v>
      </c>
      <c r="D206" s="11" t="s">
        <v>151</v>
      </c>
      <c r="E206" s="9">
        <v>851</v>
      </c>
      <c r="F206" s="11" t="s">
        <v>151</v>
      </c>
      <c r="G206" s="11" t="s">
        <v>61</v>
      </c>
      <c r="H206" s="11" t="s">
        <v>315</v>
      </c>
      <c r="I206" s="11"/>
      <c r="J206" s="12">
        <f t="shared" ref="J206" si="229">J207+J209</f>
        <v>268000</v>
      </c>
      <c r="K206" s="12">
        <f t="shared" ref="K206:M206" si="230">K207+K209</f>
        <v>0</v>
      </c>
      <c r="L206" s="12">
        <f t="shared" si="230"/>
        <v>0</v>
      </c>
      <c r="M206" s="12">
        <f t="shared" si="230"/>
        <v>268000</v>
      </c>
      <c r="N206" s="12">
        <f t="shared" ref="N206:U206" si="231">N207+N209</f>
        <v>0</v>
      </c>
      <c r="O206" s="12">
        <f t="shared" si="231"/>
        <v>0</v>
      </c>
      <c r="P206" s="12">
        <f t="shared" si="231"/>
        <v>0</v>
      </c>
      <c r="Q206" s="12">
        <f t="shared" si="231"/>
        <v>0</v>
      </c>
      <c r="R206" s="12">
        <f t="shared" si="231"/>
        <v>268000</v>
      </c>
      <c r="S206" s="12">
        <f t="shared" si="231"/>
        <v>0</v>
      </c>
      <c r="T206" s="12">
        <f t="shared" si="231"/>
        <v>0</v>
      </c>
      <c r="U206" s="12">
        <f t="shared" si="231"/>
        <v>268000</v>
      </c>
      <c r="V206" s="12">
        <f t="shared" ref="V206:AC206" si="232">V207+V209</f>
        <v>0</v>
      </c>
      <c r="W206" s="12">
        <f t="shared" si="232"/>
        <v>0</v>
      </c>
      <c r="X206" s="12">
        <f t="shared" si="232"/>
        <v>0</v>
      </c>
      <c r="Y206" s="12">
        <f t="shared" si="232"/>
        <v>0</v>
      </c>
      <c r="Z206" s="12">
        <f t="shared" si="232"/>
        <v>268000</v>
      </c>
      <c r="AA206" s="12">
        <f t="shared" si="232"/>
        <v>0</v>
      </c>
      <c r="AB206" s="12">
        <f t="shared" si="232"/>
        <v>0</v>
      </c>
      <c r="AC206" s="12">
        <f t="shared" si="232"/>
        <v>268000</v>
      </c>
      <c r="AD206" s="12">
        <f t="shared" ref="AD206:AK206" si="233">AD207+AD209</f>
        <v>0</v>
      </c>
      <c r="AE206" s="12">
        <f t="shared" si="233"/>
        <v>0</v>
      </c>
      <c r="AF206" s="12">
        <f t="shared" si="233"/>
        <v>0</v>
      </c>
      <c r="AG206" s="12">
        <f t="shared" si="233"/>
        <v>0</v>
      </c>
      <c r="AH206" s="12">
        <f t="shared" si="233"/>
        <v>268000</v>
      </c>
      <c r="AI206" s="12">
        <f t="shared" si="233"/>
        <v>0</v>
      </c>
      <c r="AJ206" s="12">
        <f t="shared" si="233"/>
        <v>0</v>
      </c>
      <c r="AK206" s="12">
        <f t="shared" si="233"/>
        <v>268000</v>
      </c>
      <c r="AL206" s="12">
        <f t="shared" ref="AL206:AS206" si="234">AL207+AL209</f>
        <v>0</v>
      </c>
      <c r="AM206" s="12">
        <f t="shared" si="234"/>
        <v>0</v>
      </c>
      <c r="AN206" s="12">
        <f t="shared" si="234"/>
        <v>0</v>
      </c>
      <c r="AO206" s="12">
        <f t="shared" si="234"/>
        <v>0</v>
      </c>
      <c r="AP206" s="12">
        <f t="shared" si="234"/>
        <v>268000</v>
      </c>
      <c r="AQ206" s="12">
        <f t="shared" si="234"/>
        <v>0</v>
      </c>
      <c r="AR206" s="12">
        <f t="shared" si="234"/>
        <v>0</v>
      </c>
      <c r="AS206" s="12">
        <f t="shared" si="234"/>
        <v>268000</v>
      </c>
      <c r="AT206" s="12">
        <f t="shared" ref="AT206:BA206" si="235">AT207+AT209</f>
        <v>-37493.050000000003</v>
      </c>
      <c r="AU206" s="12">
        <f t="shared" si="235"/>
        <v>0</v>
      </c>
      <c r="AV206" s="12">
        <f t="shared" si="235"/>
        <v>0</v>
      </c>
      <c r="AW206" s="12">
        <f t="shared" si="235"/>
        <v>-37493.050000000003</v>
      </c>
      <c r="AX206" s="12">
        <f t="shared" si="235"/>
        <v>230506.95</v>
      </c>
      <c r="AY206" s="12">
        <f t="shared" si="235"/>
        <v>0</v>
      </c>
      <c r="AZ206" s="12">
        <f t="shared" si="235"/>
        <v>0</v>
      </c>
      <c r="BA206" s="12">
        <f t="shared" si="235"/>
        <v>230506.95</v>
      </c>
      <c r="BB206" s="12">
        <v>0</v>
      </c>
      <c r="BC206" s="12">
        <v>0</v>
      </c>
    </row>
    <row r="207" spans="1:58" ht="141.75" hidden="1" x14ac:dyDescent="0.25">
      <c r="A207" s="4" t="s">
        <v>21</v>
      </c>
      <c r="B207" s="33">
        <v>51</v>
      </c>
      <c r="C207" s="9">
        <v>4</v>
      </c>
      <c r="D207" s="11" t="s">
        <v>151</v>
      </c>
      <c r="E207" s="9">
        <v>851</v>
      </c>
      <c r="F207" s="11" t="s">
        <v>151</v>
      </c>
      <c r="G207" s="11" t="s">
        <v>61</v>
      </c>
      <c r="H207" s="11" t="s">
        <v>315</v>
      </c>
      <c r="I207" s="11" t="s">
        <v>23</v>
      </c>
      <c r="J207" s="12">
        <f t="shared" si="226"/>
        <v>67800</v>
      </c>
      <c r="K207" s="12">
        <f t="shared" si="226"/>
        <v>0</v>
      </c>
      <c r="L207" s="12">
        <f t="shared" si="226"/>
        <v>0</v>
      </c>
      <c r="M207" s="12">
        <f t="shared" si="226"/>
        <v>67800</v>
      </c>
      <c r="N207" s="12">
        <f t="shared" si="226"/>
        <v>0</v>
      </c>
      <c r="O207" s="12">
        <f t="shared" si="226"/>
        <v>0</v>
      </c>
      <c r="P207" s="12">
        <f t="shared" si="226"/>
        <v>0</v>
      </c>
      <c r="Q207" s="12">
        <f t="shared" si="226"/>
        <v>0</v>
      </c>
      <c r="R207" s="12">
        <f t="shared" si="226"/>
        <v>67800</v>
      </c>
      <c r="S207" s="12">
        <f t="shared" si="226"/>
        <v>0</v>
      </c>
      <c r="T207" s="12">
        <f t="shared" si="226"/>
        <v>0</v>
      </c>
      <c r="U207" s="12">
        <f t="shared" si="226"/>
        <v>67800</v>
      </c>
      <c r="V207" s="12">
        <f t="shared" si="226"/>
        <v>0</v>
      </c>
      <c r="W207" s="12">
        <f t="shared" si="226"/>
        <v>0</v>
      </c>
      <c r="X207" s="12">
        <f t="shared" si="226"/>
        <v>0</v>
      </c>
      <c r="Y207" s="12">
        <f t="shared" si="226"/>
        <v>0</v>
      </c>
      <c r="Z207" s="12">
        <f t="shared" si="226"/>
        <v>67800</v>
      </c>
      <c r="AA207" s="12">
        <f t="shared" si="226"/>
        <v>0</v>
      </c>
      <c r="AB207" s="12">
        <f t="shared" si="226"/>
        <v>0</v>
      </c>
      <c r="AC207" s="12">
        <f t="shared" si="226"/>
        <v>67800</v>
      </c>
      <c r="AD207" s="12">
        <f t="shared" si="226"/>
        <v>0</v>
      </c>
      <c r="AE207" s="12">
        <f t="shared" si="226"/>
        <v>0</v>
      </c>
      <c r="AF207" s="12">
        <f t="shared" si="226"/>
        <v>0</v>
      </c>
      <c r="AG207" s="12">
        <f t="shared" si="226"/>
        <v>0</v>
      </c>
      <c r="AH207" s="12">
        <f t="shared" si="226"/>
        <v>67800</v>
      </c>
      <c r="AI207" s="12">
        <f t="shared" si="226"/>
        <v>0</v>
      </c>
      <c r="AJ207" s="12">
        <f t="shared" si="226"/>
        <v>0</v>
      </c>
      <c r="AK207" s="12">
        <f t="shared" si="226"/>
        <v>67800</v>
      </c>
      <c r="AL207" s="12">
        <f t="shared" si="226"/>
        <v>0</v>
      </c>
      <c r="AM207" s="12">
        <f t="shared" si="226"/>
        <v>0</v>
      </c>
      <c r="AN207" s="12">
        <f t="shared" si="226"/>
        <v>0</v>
      </c>
      <c r="AO207" s="12">
        <f t="shared" si="226"/>
        <v>0</v>
      </c>
      <c r="AP207" s="12">
        <f t="shared" si="226"/>
        <v>67800</v>
      </c>
      <c r="AQ207" s="12">
        <f t="shared" si="226"/>
        <v>0</v>
      </c>
      <c r="AR207" s="12">
        <f t="shared" si="226"/>
        <v>0</v>
      </c>
      <c r="AS207" s="12">
        <f t="shared" si="226"/>
        <v>67800</v>
      </c>
      <c r="AT207" s="12">
        <f t="shared" si="226"/>
        <v>0</v>
      </c>
      <c r="AU207" s="12">
        <f t="shared" si="226"/>
        <v>0</v>
      </c>
      <c r="AV207" s="12">
        <f t="shared" si="226"/>
        <v>0</v>
      </c>
      <c r="AW207" s="12">
        <f t="shared" si="226"/>
        <v>0</v>
      </c>
      <c r="AX207" s="12">
        <f t="shared" si="226"/>
        <v>67800</v>
      </c>
      <c r="AY207" s="12">
        <f t="shared" si="226"/>
        <v>0</v>
      </c>
      <c r="AZ207" s="12">
        <f t="shared" si="226"/>
        <v>0</v>
      </c>
      <c r="BA207" s="12">
        <f t="shared" si="226"/>
        <v>67800</v>
      </c>
      <c r="BB207" s="12">
        <v>0</v>
      </c>
      <c r="BC207" s="12">
        <v>0</v>
      </c>
    </row>
    <row r="208" spans="1:58" ht="31.5" hidden="1" x14ac:dyDescent="0.25">
      <c r="A208" s="6" t="s">
        <v>12</v>
      </c>
      <c r="B208" s="33">
        <v>51</v>
      </c>
      <c r="C208" s="9">
        <v>4</v>
      </c>
      <c r="D208" s="11" t="s">
        <v>151</v>
      </c>
      <c r="E208" s="9">
        <v>851</v>
      </c>
      <c r="F208" s="11" t="s">
        <v>151</v>
      </c>
      <c r="G208" s="11" t="s">
        <v>61</v>
      </c>
      <c r="H208" s="11" t="s">
        <v>315</v>
      </c>
      <c r="I208" s="11" t="s">
        <v>72</v>
      </c>
      <c r="J208" s="12">
        <f>'6.ВС'!J233</f>
        <v>67800</v>
      </c>
      <c r="K208" s="12">
        <f>'6.ВС'!K233</f>
        <v>0</v>
      </c>
      <c r="L208" s="12">
        <f>'6.ВС'!L233</f>
        <v>0</v>
      </c>
      <c r="M208" s="12">
        <f>'6.ВС'!M233</f>
        <v>67800</v>
      </c>
      <c r="N208" s="12">
        <f>'6.ВС'!N233</f>
        <v>0</v>
      </c>
      <c r="O208" s="12">
        <f>'6.ВС'!O233</f>
        <v>0</v>
      </c>
      <c r="P208" s="12">
        <f>'6.ВС'!P233</f>
        <v>0</v>
      </c>
      <c r="Q208" s="12">
        <f>'6.ВС'!Q233</f>
        <v>0</v>
      </c>
      <c r="R208" s="12">
        <f>'6.ВС'!R233</f>
        <v>67800</v>
      </c>
      <c r="S208" s="12">
        <f>'6.ВС'!S233</f>
        <v>0</v>
      </c>
      <c r="T208" s="12">
        <f>'6.ВС'!T233</f>
        <v>0</v>
      </c>
      <c r="U208" s="12">
        <f>'6.ВС'!U233</f>
        <v>67800</v>
      </c>
      <c r="V208" s="12">
        <f>'6.ВС'!V233</f>
        <v>0</v>
      </c>
      <c r="W208" s="12">
        <f>'6.ВС'!W233</f>
        <v>0</v>
      </c>
      <c r="X208" s="12">
        <f>'6.ВС'!X233</f>
        <v>0</v>
      </c>
      <c r="Y208" s="12">
        <f>'6.ВС'!Y233</f>
        <v>0</v>
      </c>
      <c r="Z208" s="12">
        <f>'6.ВС'!Z233</f>
        <v>67800</v>
      </c>
      <c r="AA208" s="12">
        <f>'6.ВС'!AA233</f>
        <v>0</v>
      </c>
      <c r="AB208" s="12">
        <f>'6.ВС'!AB233</f>
        <v>0</v>
      </c>
      <c r="AC208" s="12">
        <f>'6.ВС'!AC233</f>
        <v>67800</v>
      </c>
      <c r="AD208" s="12">
        <f>'6.ВС'!AD233</f>
        <v>0</v>
      </c>
      <c r="AE208" s="12">
        <f>'6.ВС'!AE233</f>
        <v>0</v>
      </c>
      <c r="AF208" s="12">
        <f>'6.ВС'!AF233</f>
        <v>0</v>
      </c>
      <c r="AG208" s="12">
        <f>'6.ВС'!AG233</f>
        <v>0</v>
      </c>
      <c r="AH208" s="12">
        <f>'6.ВС'!AH233</f>
        <v>67800</v>
      </c>
      <c r="AI208" s="12">
        <f>'6.ВС'!AI233</f>
        <v>0</v>
      </c>
      <c r="AJ208" s="12">
        <f>'6.ВС'!AJ233</f>
        <v>0</v>
      </c>
      <c r="AK208" s="12">
        <f>'6.ВС'!AK233</f>
        <v>67800</v>
      </c>
      <c r="AL208" s="12">
        <f>'6.ВС'!AL233</f>
        <v>0</v>
      </c>
      <c r="AM208" s="12">
        <f>'6.ВС'!AM233</f>
        <v>0</v>
      </c>
      <c r="AN208" s="12">
        <f>'6.ВС'!AN233</f>
        <v>0</v>
      </c>
      <c r="AO208" s="12">
        <f>'6.ВС'!AO233</f>
        <v>0</v>
      </c>
      <c r="AP208" s="12">
        <f>'6.ВС'!AP233</f>
        <v>67800</v>
      </c>
      <c r="AQ208" s="12">
        <f>'6.ВС'!AQ233</f>
        <v>0</v>
      </c>
      <c r="AR208" s="12">
        <f>'6.ВС'!AR233</f>
        <v>0</v>
      </c>
      <c r="AS208" s="12">
        <f>'6.ВС'!AS233</f>
        <v>67800</v>
      </c>
      <c r="AT208" s="12">
        <f>'6.ВС'!AT233</f>
        <v>0</v>
      </c>
      <c r="AU208" s="12">
        <f>'6.ВС'!AU233</f>
        <v>0</v>
      </c>
      <c r="AV208" s="12">
        <f>'6.ВС'!AV233</f>
        <v>0</v>
      </c>
      <c r="AW208" s="12">
        <f>'6.ВС'!AW233</f>
        <v>0</v>
      </c>
      <c r="AX208" s="12">
        <f>'6.ВС'!AX233</f>
        <v>67800</v>
      </c>
      <c r="AY208" s="12">
        <f>'6.ВС'!AY233</f>
        <v>0</v>
      </c>
      <c r="AZ208" s="12">
        <f>'6.ВС'!AZ233</f>
        <v>0</v>
      </c>
      <c r="BA208" s="12">
        <f>'6.ВС'!BA233</f>
        <v>67800</v>
      </c>
      <c r="BB208" s="12">
        <v>0</v>
      </c>
      <c r="BC208" s="12">
        <v>0</v>
      </c>
    </row>
    <row r="209" spans="1:58" ht="48.75" customHeight="1" x14ac:dyDescent="0.25">
      <c r="A209" s="6" t="s">
        <v>27</v>
      </c>
      <c r="B209" s="33">
        <v>51</v>
      </c>
      <c r="C209" s="9">
        <v>4</v>
      </c>
      <c r="D209" s="11" t="s">
        <v>151</v>
      </c>
      <c r="E209" s="9">
        <v>851</v>
      </c>
      <c r="F209" s="11" t="s">
        <v>151</v>
      </c>
      <c r="G209" s="11" t="s">
        <v>61</v>
      </c>
      <c r="H209" s="11" t="s">
        <v>315</v>
      </c>
      <c r="I209" s="11" t="s">
        <v>28</v>
      </c>
      <c r="J209" s="12">
        <f t="shared" si="226"/>
        <v>200200</v>
      </c>
      <c r="K209" s="12">
        <f t="shared" si="226"/>
        <v>0</v>
      </c>
      <c r="L209" s="12">
        <f t="shared" si="226"/>
        <v>0</v>
      </c>
      <c r="M209" s="12">
        <f t="shared" si="226"/>
        <v>200200</v>
      </c>
      <c r="N209" s="12">
        <f t="shared" si="226"/>
        <v>0</v>
      </c>
      <c r="O209" s="12">
        <f t="shared" si="226"/>
        <v>0</v>
      </c>
      <c r="P209" s="12">
        <f t="shared" si="226"/>
        <v>0</v>
      </c>
      <c r="Q209" s="12">
        <f t="shared" si="226"/>
        <v>0</v>
      </c>
      <c r="R209" s="12">
        <f t="shared" si="226"/>
        <v>200200</v>
      </c>
      <c r="S209" s="12">
        <f t="shared" si="226"/>
        <v>0</v>
      </c>
      <c r="T209" s="12">
        <f t="shared" si="226"/>
        <v>0</v>
      </c>
      <c r="U209" s="12">
        <f t="shared" si="226"/>
        <v>200200</v>
      </c>
      <c r="V209" s="12">
        <f t="shared" si="226"/>
        <v>0</v>
      </c>
      <c r="W209" s="12">
        <f t="shared" si="226"/>
        <v>0</v>
      </c>
      <c r="X209" s="12">
        <f t="shared" si="226"/>
        <v>0</v>
      </c>
      <c r="Y209" s="12">
        <f t="shared" si="226"/>
        <v>0</v>
      </c>
      <c r="Z209" s="12">
        <f t="shared" si="226"/>
        <v>200200</v>
      </c>
      <c r="AA209" s="12">
        <f t="shared" si="226"/>
        <v>0</v>
      </c>
      <c r="AB209" s="12">
        <f t="shared" si="226"/>
        <v>0</v>
      </c>
      <c r="AC209" s="12">
        <f t="shared" si="226"/>
        <v>200200</v>
      </c>
      <c r="AD209" s="12">
        <f t="shared" si="226"/>
        <v>0</v>
      </c>
      <c r="AE209" s="12">
        <f t="shared" si="226"/>
        <v>0</v>
      </c>
      <c r="AF209" s="12">
        <f t="shared" si="226"/>
        <v>0</v>
      </c>
      <c r="AG209" s="12">
        <f t="shared" si="226"/>
        <v>0</v>
      </c>
      <c r="AH209" s="12">
        <f t="shared" si="226"/>
        <v>200200</v>
      </c>
      <c r="AI209" s="12">
        <f t="shared" si="226"/>
        <v>0</v>
      </c>
      <c r="AJ209" s="12">
        <f t="shared" si="226"/>
        <v>0</v>
      </c>
      <c r="AK209" s="12">
        <f t="shared" si="226"/>
        <v>200200</v>
      </c>
      <c r="AL209" s="12">
        <f t="shared" si="226"/>
        <v>0</v>
      </c>
      <c r="AM209" s="12">
        <f t="shared" si="226"/>
        <v>0</v>
      </c>
      <c r="AN209" s="12">
        <f t="shared" si="226"/>
        <v>0</v>
      </c>
      <c r="AO209" s="12">
        <f t="shared" si="226"/>
        <v>0</v>
      </c>
      <c r="AP209" s="12">
        <f t="shared" si="226"/>
        <v>200200</v>
      </c>
      <c r="AQ209" s="12">
        <f t="shared" si="226"/>
        <v>0</v>
      </c>
      <c r="AR209" s="12">
        <f t="shared" si="226"/>
        <v>0</v>
      </c>
      <c r="AS209" s="12">
        <f t="shared" si="226"/>
        <v>200200</v>
      </c>
      <c r="AT209" s="12">
        <f t="shared" si="226"/>
        <v>-37493.050000000003</v>
      </c>
      <c r="AU209" s="12">
        <f t="shared" si="226"/>
        <v>0</v>
      </c>
      <c r="AV209" s="12">
        <f t="shared" si="226"/>
        <v>0</v>
      </c>
      <c r="AW209" s="12">
        <f t="shared" si="226"/>
        <v>-37493.050000000003</v>
      </c>
      <c r="AX209" s="12">
        <f t="shared" si="226"/>
        <v>162706.95000000001</v>
      </c>
      <c r="AY209" s="12">
        <f t="shared" si="226"/>
        <v>0</v>
      </c>
      <c r="AZ209" s="12">
        <f t="shared" si="226"/>
        <v>0</v>
      </c>
      <c r="BA209" s="12">
        <f t="shared" si="226"/>
        <v>162706.95000000001</v>
      </c>
      <c r="BB209" s="12">
        <v>0</v>
      </c>
      <c r="BC209" s="12">
        <v>0</v>
      </c>
    </row>
    <row r="210" spans="1:58" s="16" customFormat="1" ht="63" x14ac:dyDescent="0.25">
      <c r="A210" s="6" t="s">
        <v>14</v>
      </c>
      <c r="B210" s="33">
        <v>51</v>
      </c>
      <c r="C210" s="9">
        <v>4</v>
      </c>
      <c r="D210" s="11" t="s">
        <v>151</v>
      </c>
      <c r="E210" s="9">
        <v>851</v>
      </c>
      <c r="F210" s="11" t="s">
        <v>151</v>
      </c>
      <c r="G210" s="11" t="s">
        <v>61</v>
      </c>
      <c r="H210" s="11" t="s">
        <v>315</v>
      </c>
      <c r="I210" s="11" t="s">
        <v>29</v>
      </c>
      <c r="J210" s="12">
        <f>'6.ВС'!J235</f>
        <v>200200</v>
      </c>
      <c r="K210" s="12">
        <f>'6.ВС'!K235</f>
        <v>0</v>
      </c>
      <c r="L210" s="12">
        <f>'6.ВС'!L235</f>
        <v>0</v>
      </c>
      <c r="M210" s="12">
        <f>'6.ВС'!M235</f>
        <v>200200</v>
      </c>
      <c r="N210" s="12">
        <f>'6.ВС'!N235</f>
        <v>0</v>
      </c>
      <c r="O210" s="12">
        <f>'6.ВС'!O235</f>
        <v>0</v>
      </c>
      <c r="P210" s="12">
        <f>'6.ВС'!P235</f>
        <v>0</v>
      </c>
      <c r="Q210" s="12">
        <f>'6.ВС'!Q235</f>
        <v>0</v>
      </c>
      <c r="R210" s="12">
        <f>'6.ВС'!R235</f>
        <v>200200</v>
      </c>
      <c r="S210" s="12">
        <f>'6.ВС'!S235</f>
        <v>0</v>
      </c>
      <c r="T210" s="12">
        <f>'6.ВС'!T235</f>
        <v>0</v>
      </c>
      <c r="U210" s="12">
        <f>'6.ВС'!U235</f>
        <v>200200</v>
      </c>
      <c r="V210" s="12">
        <f>'6.ВС'!V235</f>
        <v>0</v>
      </c>
      <c r="W210" s="12">
        <f>'6.ВС'!W235</f>
        <v>0</v>
      </c>
      <c r="X210" s="12">
        <f>'6.ВС'!X235</f>
        <v>0</v>
      </c>
      <c r="Y210" s="12">
        <f>'6.ВС'!Y235</f>
        <v>0</v>
      </c>
      <c r="Z210" s="12">
        <f>'6.ВС'!Z235</f>
        <v>200200</v>
      </c>
      <c r="AA210" s="12">
        <f>'6.ВС'!AA235</f>
        <v>0</v>
      </c>
      <c r="AB210" s="12">
        <f>'6.ВС'!AB235</f>
        <v>0</v>
      </c>
      <c r="AC210" s="12">
        <f>'6.ВС'!AC235</f>
        <v>200200</v>
      </c>
      <c r="AD210" s="12">
        <f>'6.ВС'!AD235</f>
        <v>0</v>
      </c>
      <c r="AE210" s="12">
        <f>'6.ВС'!AE235</f>
        <v>0</v>
      </c>
      <c r="AF210" s="12">
        <f>'6.ВС'!AF235</f>
        <v>0</v>
      </c>
      <c r="AG210" s="12">
        <f>'6.ВС'!AG235</f>
        <v>0</v>
      </c>
      <c r="AH210" s="12">
        <f>'6.ВС'!AH235</f>
        <v>200200</v>
      </c>
      <c r="AI210" s="12">
        <f>'6.ВС'!AI235</f>
        <v>0</v>
      </c>
      <c r="AJ210" s="12">
        <f>'6.ВС'!AJ235</f>
        <v>0</v>
      </c>
      <c r="AK210" s="12">
        <f>'6.ВС'!AK235</f>
        <v>200200</v>
      </c>
      <c r="AL210" s="12">
        <f>'6.ВС'!AL235</f>
        <v>0</v>
      </c>
      <c r="AM210" s="12">
        <f>'6.ВС'!AM235</f>
        <v>0</v>
      </c>
      <c r="AN210" s="12">
        <f>'6.ВС'!AN235</f>
        <v>0</v>
      </c>
      <c r="AO210" s="12">
        <f>'6.ВС'!AO235</f>
        <v>0</v>
      </c>
      <c r="AP210" s="12">
        <f>'6.ВС'!AP235</f>
        <v>200200</v>
      </c>
      <c r="AQ210" s="12">
        <f>'6.ВС'!AQ235</f>
        <v>0</v>
      </c>
      <c r="AR210" s="12">
        <f>'6.ВС'!AR235</f>
        <v>0</v>
      </c>
      <c r="AS210" s="12">
        <f>'6.ВС'!AS235</f>
        <v>200200</v>
      </c>
      <c r="AT210" s="12">
        <f>'6.ВС'!AT235</f>
        <v>-37493.050000000003</v>
      </c>
      <c r="AU210" s="12">
        <f>'6.ВС'!AU235</f>
        <v>0</v>
      </c>
      <c r="AV210" s="12">
        <f>'6.ВС'!AV235</f>
        <v>0</v>
      </c>
      <c r="AW210" s="12">
        <f>'6.ВС'!AW235</f>
        <v>-37493.050000000003</v>
      </c>
      <c r="AX210" s="12">
        <f>'6.ВС'!AX235</f>
        <v>162706.95000000001</v>
      </c>
      <c r="AY210" s="12">
        <f>'6.ВС'!AY235</f>
        <v>0</v>
      </c>
      <c r="AZ210" s="12">
        <f>'6.ВС'!AZ235</f>
        <v>0</v>
      </c>
      <c r="BA210" s="12">
        <f>'6.ВС'!BA235</f>
        <v>162706.95000000001</v>
      </c>
      <c r="BB210" s="12">
        <v>0</v>
      </c>
      <c r="BC210" s="12">
        <v>0</v>
      </c>
      <c r="BD210" s="15"/>
      <c r="BE210" s="15"/>
      <c r="BF210" s="15"/>
    </row>
    <row r="211" spans="1:58" ht="47.25" x14ac:dyDescent="0.25">
      <c r="A211" s="4" t="s">
        <v>348</v>
      </c>
      <c r="B211" s="9">
        <v>51</v>
      </c>
      <c r="C211" s="9">
        <v>5</v>
      </c>
      <c r="D211" s="11"/>
      <c r="E211" s="9"/>
      <c r="F211" s="11"/>
      <c r="G211" s="10"/>
      <c r="H211" s="10"/>
      <c r="I211" s="11"/>
      <c r="J211" s="12">
        <f t="shared" ref="J211:M211" si="236">J212+J217</f>
        <v>14440236</v>
      </c>
      <c r="K211" s="12">
        <f t="shared" si="236"/>
        <v>11361636</v>
      </c>
      <c r="L211" s="12">
        <f t="shared" si="236"/>
        <v>3078600</v>
      </c>
      <c r="M211" s="12">
        <f t="shared" si="236"/>
        <v>0</v>
      </c>
      <c r="N211" s="12">
        <f t="shared" ref="N211:U211" si="237">N212+N217</f>
        <v>0</v>
      </c>
      <c r="O211" s="12">
        <f t="shared" si="237"/>
        <v>0</v>
      </c>
      <c r="P211" s="12">
        <f t="shared" si="237"/>
        <v>0</v>
      </c>
      <c r="Q211" s="12">
        <f t="shared" si="237"/>
        <v>0</v>
      </c>
      <c r="R211" s="12">
        <f t="shared" si="237"/>
        <v>14440236</v>
      </c>
      <c r="S211" s="12">
        <f t="shared" si="237"/>
        <v>11361636</v>
      </c>
      <c r="T211" s="12">
        <f t="shared" si="237"/>
        <v>3078600</v>
      </c>
      <c r="U211" s="12">
        <f t="shared" si="237"/>
        <v>0</v>
      </c>
      <c r="V211" s="12">
        <f t="shared" ref="V211:AC211" si="238">V212+V217</f>
        <v>0</v>
      </c>
      <c r="W211" s="12">
        <f t="shared" si="238"/>
        <v>0</v>
      </c>
      <c r="X211" s="12">
        <f t="shared" si="238"/>
        <v>0</v>
      </c>
      <c r="Y211" s="12">
        <f t="shared" si="238"/>
        <v>0</v>
      </c>
      <c r="Z211" s="12">
        <f t="shared" si="238"/>
        <v>14440236</v>
      </c>
      <c r="AA211" s="12">
        <f t="shared" si="238"/>
        <v>11361636</v>
      </c>
      <c r="AB211" s="12">
        <f t="shared" si="238"/>
        <v>3078600</v>
      </c>
      <c r="AC211" s="12">
        <f t="shared" si="238"/>
        <v>0</v>
      </c>
      <c r="AD211" s="12">
        <f t="shared" ref="AD211:AK211" si="239">AD212+AD217</f>
        <v>0</v>
      </c>
      <c r="AE211" s="12">
        <f t="shared" si="239"/>
        <v>0</v>
      </c>
      <c r="AF211" s="12">
        <f t="shared" si="239"/>
        <v>0</v>
      </c>
      <c r="AG211" s="12">
        <f t="shared" si="239"/>
        <v>0</v>
      </c>
      <c r="AH211" s="12">
        <f t="shared" si="239"/>
        <v>14440236</v>
      </c>
      <c r="AI211" s="12">
        <f t="shared" si="239"/>
        <v>11361636</v>
      </c>
      <c r="AJ211" s="12">
        <f t="shared" si="239"/>
        <v>3078600</v>
      </c>
      <c r="AK211" s="12">
        <f t="shared" si="239"/>
        <v>0</v>
      </c>
      <c r="AL211" s="12">
        <f t="shared" ref="AL211:AS211" si="240">AL212+AL217</f>
        <v>0</v>
      </c>
      <c r="AM211" s="12">
        <f t="shared" si="240"/>
        <v>0</v>
      </c>
      <c r="AN211" s="12">
        <f t="shared" si="240"/>
        <v>0</v>
      </c>
      <c r="AO211" s="12">
        <f t="shared" si="240"/>
        <v>0</v>
      </c>
      <c r="AP211" s="12">
        <f t="shared" si="240"/>
        <v>14440236</v>
      </c>
      <c r="AQ211" s="12">
        <f t="shared" si="240"/>
        <v>11361636</v>
      </c>
      <c r="AR211" s="12">
        <f t="shared" si="240"/>
        <v>3078600</v>
      </c>
      <c r="AS211" s="12">
        <f t="shared" si="240"/>
        <v>0</v>
      </c>
      <c r="AT211" s="12">
        <f t="shared" ref="AT211:BA211" si="241">AT212+AT217</f>
        <v>3651422.77</v>
      </c>
      <c r="AU211" s="12">
        <f t="shared" si="241"/>
        <v>3787212</v>
      </c>
      <c r="AV211" s="12">
        <f t="shared" si="241"/>
        <v>-135789.23000000001</v>
      </c>
      <c r="AW211" s="12">
        <f t="shared" si="241"/>
        <v>0</v>
      </c>
      <c r="AX211" s="12">
        <f t="shared" si="241"/>
        <v>18091658.77</v>
      </c>
      <c r="AY211" s="12">
        <f t="shared" si="241"/>
        <v>15148848</v>
      </c>
      <c r="AZ211" s="12">
        <f t="shared" si="241"/>
        <v>2942810.77</v>
      </c>
      <c r="BA211" s="12">
        <f t="shared" si="241"/>
        <v>0</v>
      </c>
      <c r="BB211" s="12">
        <v>0</v>
      </c>
      <c r="BC211" s="12">
        <v>0</v>
      </c>
    </row>
    <row r="212" spans="1:58" ht="47.25" x14ac:dyDescent="0.25">
      <c r="A212" s="4" t="s">
        <v>257</v>
      </c>
      <c r="B212" s="9">
        <v>51</v>
      </c>
      <c r="C212" s="9">
        <v>5</v>
      </c>
      <c r="D212" s="11" t="s">
        <v>151</v>
      </c>
      <c r="E212" s="9"/>
      <c r="F212" s="11"/>
      <c r="G212" s="10"/>
      <c r="H212" s="10"/>
      <c r="I212" s="11"/>
      <c r="J212" s="12">
        <f t="shared" ref="J212:BA213" si="242">J213</f>
        <v>3078600</v>
      </c>
      <c r="K212" s="12">
        <f t="shared" si="242"/>
        <v>0</v>
      </c>
      <c r="L212" s="12">
        <f t="shared" si="242"/>
        <v>3078600</v>
      </c>
      <c r="M212" s="12">
        <f t="shared" si="242"/>
        <v>0</v>
      </c>
      <c r="N212" s="12">
        <f t="shared" si="242"/>
        <v>0</v>
      </c>
      <c r="O212" s="12">
        <f t="shared" si="242"/>
        <v>0</v>
      </c>
      <c r="P212" s="12">
        <f t="shared" si="242"/>
        <v>0</v>
      </c>
      <c r="Q212" s="12">
        <f t="shared" si="242"/>
        <v>0</v>
      </c>
      <c r="R212" s="12">
        <f t="shared" si="242"/>
        <v>3078600</v>
      </c>
      <c r="S212" s="12">
        <f t="shared" si="242"/>
        <v>0</v>
      </c>
      <c r="T212" s="12">
        <f t="shared" si="242"/>
        <v>3078600</v>
      </c>
      <c r="U212" s="12">
        <f t="shared" si="242"/>
        <v>0</v>
      </c>
      <c r="V212" s="12">
        <f t="shared" si="242"/>
        <v>0</v>
      </c>
      <c r="W212" s="12">
        <f t="shared" si="242"/>
        <v>0</v>
      </c>
      <c r="X212" s="12">
        <f t="shared" si="242"/>
        <v>0</v>
      </c>
      <c r="Y212" s="12">
        <f t="shared" si="242"/>
        <v>0</v>
      </c>
      <c r="Z212" s="12">
        <f t="shared" si="242"/>
        <v>3078600</v>
      </c>
      <c r="AA212" s="12">
        <f t="shared" si="242"/>
        <v>0</v>
      </c>
      <c r="AB212" s="12">
        <f t="shared" si="242"/>
        <v>3078600</v>
      </c>
      <c r="AC212" s="12">
        <f t="shared" si="242"/>
        <v>0</v>
      </c>
      <c r="AD212" s="12">
        <f t="shared" si="242"/>
        <v>0</v>
      </c>
      <c r="AE212" s="12">
        <f t="shared" si="242"/>
        <v>0</v>
      </c>
      <c r="AF212" s="12">
        <f t="shared" si="242"/>
        <v>0</v>
      </c>
      <c r="AG212" s="12">
        <f t="shared" si="242"/>
        <v>0</v>
      </c>
      <c r="AH212" s="12">
        <f t="shared" si="242"/>
        <v>3078600</v>
      </c>
      <c r="AI212" s="12">
        <f t="shared" si="242"/>
        <v>0</v>
      </c>
      <c r="AJ212" s="12">
        <f t="shared" si="242"/>
        <v>3078600</v>
      </c>
      <c r="AK212" s="12">
        <f t="shared" si="242"/>
        <v>0</v>
      </c>
      <c r="AL212" s="12">
        <f t="shared" si="242"/>
        <v>0</v>
      </c>
      <c r="AM212" s="12">
        <f t="shared" si="242"/>
        <v>0</v>
      </c>
      <c r="AN212" s="12">
        <f t="shared" si="242"/>
        <v>0</v>
      </c>
      <c r="AO212" s="12">
        <f t="shared" si="242"/>
        <v>0</v>
      </c>
      <c r="AP212" s="12">
        <f t="shared" si="242"/>
        <v>3078600</v>
      </c>
      <c r="AQ212" s="12">
        <f t="shared" si="242"/>
        <v>0</v>
      </c>
      <c r="AR212" s="12">
        <f t="shared" si="242"/>
        <v>3078600</v>
      </c>
      <c r="AS212" s="12">
        <f t="shared" si="242"/>
        <v>0</v>
      </c>
      <c r="AT212" s="12">
        <f t="shared" si="242"/>
        <v>-135789.23000000001</v>
      </c>
      <c r="AU212" s="12">
        <f t="shared" si="242"/>
        <v>0</v>
      </c>
      <c r="AV212" s="12">
        <f t="shared" si="242"/>
        <v>-135789.23000000001</v>
      </c>
      <c r="AW212" s="12">
        <f t="shared" si="242"/>
        <v>0</v>
      </c>
      <c r="AX212" s="12">
        <f t="shared" si="242"/>
        <v>2942810.77</v>
      </c>
      <c r="AY212" s="12">
        <f t="shared" si="242"/>
        <v>0</v>
      </c>
      <c r="AZ212" s="12">
        <f t="shared" si="242"/>
        <v>2942810.77</v>
      </c>
      <c r="BA212" s="12">
        <f t="shared" si="242"/>
        <v>0</v>
      </c>
      <c r="BB212" s="12">
        <v>0</v>
      </c>
      <c r="BC212" s="12">
        <v>0</v>
      </c>
    </row>
    <row r="213" spans="1:58" ht="31.5" x14ac:dyDescent="0.25">
      <c r="A213" s="4" t="s">
        <v>11</v>
      </c>
      <c r="B213" s="9">
        <v>51</v>
      </c>
      <c r="C213" s="9">
        <v>5</v>
      </c>
      <c r="D213" s="11" t="s">
        <v>151</v>
      </c>
      <c r="E213" s="9">
        <v>851</v>
      </c>
      <c r="F213" s="11"/>
      <c r="G213" s="10"/>
      <c r="H213" s="10"/>
      <c r="I213" s="11"/>
      <c r="J213" s="12">
        <f>J214</f>
        <v>3078600</v>
      </c>
      <c r="K213" s="12">
        <f t="shared" si="242"/>
        <v>0</v>
      </c>
      <c r="L213" s="12">
        <f t="shared" si="242"/>
        <v>3078600</v>
      </c>
      <c r="M213" s="12">
        <f t="shared" si="242"/>
        <v>0</v>
      </c>
      <c r="N213" s="12">
        <f t="shared" si="242"/>
        <v>0</v>
      </c>
      <c r="O213" s="12">
        <f t="shared" si="242"/>
        <v>0</v>
      </c>
      <c r="P213" s="12">
        <f t="shared" si="242"/>
        <v>0</v>
      </c>
      <c r="Q213" s="12">
        <f t="shared" si="242"/>
        <v>0</v>
      </c>
      <c r="R213" s="12">
        <f t="shared" si="242"/>
        <v>3078600</v>
      </c>
      <c r="S213" s="12">
        <f t="shared" si="242"/>
        <v>0</v>
      </c>
      <c r="T213" s="12">
        <f t="shared" si="242"/>
        <v>3078600</v>
      </c>
      <c r="U213" s="12">
        <f t="shared" si="242"/>
        <v>0</v>
      </c>
      <c r="V213" s="12">
        <f t="shared" si="242"/>
        <v>0</v>
      </c>
      <c r="W213" s="12">
        <f t="shared" si="242"/>
        <v>0</v>
      </c>
      <c r="X213" s="12">
        <f t="shared" si="242"/>
        <v>0</v>
      </c>
      <c r="Y213" s="12">
        <f t="shared" si="242"/>
        <v>0</v>
      </c>
      <c r="Z213" s="12">
        <f t="shared" si="242"/>
        <v>3078600</v>
      </c>
      <c r="AA213" s="12">
        <f t="shared" si="242"/>
        <v>0</v>
      </c>
      <c r="AB213" s="12">
        <f t="shared" si="242"/>
        <v>3078600</v>
      </c>
      <c r="AC213" s="12">
        <f t="shared" si="242"/>
        <v>0</v>
      </c>
      <c r="AD213" s="12">
        <f t="shared" si="242"/>
        <v>0</v>
      </c>
      <c r="AE213" s="12">
        <f t="shared" si="242"/>
        <v>0</v>
      </c>
      <c r="AF213" s="12">
        <f t="shared" si="242"/>
        <v>0</v>
      </c>
      <c r="AG213" s="12">
        <f t="shared" si="242"/>
        <v>0</v>
      </c>
      <c r="AH213" s="12">
        <f t="shared" si="242"/>
        <v>3078600</v>
      </c>
      <c r="AI213" s="12">
        <f t="shared" si="242"/>
        <v>0</v>
      </c>
      <c r="AJ213" s="12">
        <f t="shared" si="242"/>
        <v>3078600</v>
      </c>
      <c r="AK213" s="12">
        <f t="shared" si="242"/>
        <v>0</v>
      </c>
      <c r="AL213" s="12">
        <f t="shared" si="242"/>
        <v>0</v>
      </c>
      <c r="AM213" s="12">
        <f t="shared" si="242"/>
        <v>0</v>
      </c>
      <c r="AN213" s="12">
        <f t="shared" si="242"/>
        <v>0</v>
      </c>
      <c r="AO213" s="12">
        <f t="shared" si="242"/>
        <v>0</v>
      </c>
      <c r="AP213" s="12">
        <f t="shared" si="242"/>
        <v>3078600</v>
      </c>
      <c r="AQ213" s="12">
        <f t="shared" si="242"/>
        <v>0</v>
      </c>
      <c r="AR213" s="12">
        <f t="shared" si="242"/>
        <v>3078600</v>
      </c>
      <c r="AS213" s="12">
        <f t="shared" si="242"/>
        <v>0</v>
      </c>
      <c r="AT213" s="12">
        <f t="shared" si="242"/>
        <v>-135789.23000000001</v>
      </c>
      <c r="AU213" s="12">
        <f t="shared" si="242"/>
        <v>0</v>
      </c>
      <c r="AV213" s="12">
        <f t="shared" si="242"/>
        <v>-135789.23000000001</v>
      </c>
      <c r="AW213" s="12">
        <f t="shared" si="242"/>
        <v>0</v>
      </c>
      <c r="AX213" s="12">
        <f t="shared" si="242"/>
        <v>2942810.77</v>
      </c>
      <c r="AY213" s="12">
        <f t="shared" si="242"/>
        <v>0</v>
      </c>
      <c r="AZ213" s="12">
        <f t="shared" si="242"/>
        <v>2942810.77</v>
      </c>
      <c r="BA213" s="12">
        <f t="shared" si="242"/>
        <v>0</v>
      </c>
      <c r="BB213" s="12">
        <v>0</v>
      </c>
      <c r="BC213" s="12">
        <v>0</v>
      </c>
    </row>
    <row r="214" spans="1:58" ht="47.25" x14ac:dyDescent="0.25">
      <c r="A214" s="4" t="s">
        <v>133</v>
      </c>
      <c r="B214" s="9">
        <v>51</v>
      </c>
      <c r="C214" s="9">
        <v>5</v>
      </c>
      <c r="D214" s="11" t="s">
        <v>151</v>
      </c>
      <c r="E214" s="9">
        <v>851</v>
      </c>
      <c r="F214" s="11" t="s">
        <v>131</v>
      </c>
      <c r="G214" s="11" t="s">
        <v>16</v>
      </c>
      <c r="H214" s="11" t="s">
        <v>311</v>
      </c>
      <c r="I214" s="11"/>
      <c r="J214" s="12">
        <f t="shared" ref="J214:BA215" si="243">J215</f>
        <v>3078600</v>
      </c>
      <c r="K214" s="12">
        <f t="shared" si="243"/>
        <v>0</v>
      </c>
      <c r="L214" s="12">
        <f t="shared" si="243"/>
        <v>3078600</v>
      </c>
      <c r="M214" s="12">
        <f t="shared" si="243"/>
        <v>0</v>
      </c>
      <c r="N214" s="12">
        <f t="shared" si="243"/>
        <v>0</v>
      </c>
      <c r="O214" s="12">
        <f t="shared" si="243"/>
        <v>0</v>
      </c>
      <c r="P214" s="12">
        <f t="shared" si="243"/>
        <v>0</v>
      </c>
      <c r="Q214" s="12">
        <f t="shared" si="243"/>
        <v>0</v>
      </c>
      <c r="R214" s="12">
        <f t="shared" si="243"/>
        <v>3078600</v>
      </c>
      <c r="S214" s="12">
        <f t="shared" si="243"/>
        <v>0</v>
      </c>
      <c r="T214" s="12">
        <f t="shared" si="243"/>
        <v>3078600</v>
      </c>
      <c r="U214" s="12">
        <f t="shared" si="243"/>
        <v>0</v>
      </c>
      <c r="V214" s="12">
        <f t="shared" si="243"/>
        <v>0</v>
      </c>
      <c r="W214" s="12">
        <f t="shared" si="243"/>
        <v>0</v>
      </c>
      <c r="X214" s="12">
        <f t="shared" si="243"/>
        <v>0</v>
      </c>
      <c r="Y214" s="12">
        <f t="shared" si="243"/>
        <v>0</v>
      </c>
      <c r="Z214" s="12">
        <f t="shared" si="243"/>
        <v>3078600</v>
      </c>
      <c r="AA214" s="12">
        <f t="shared" si="243"/>
        <v>0</v>
      </c>
      <c r="AB214" s="12">
        <f t="shared" si="243"/>
        <v>3078600</v>
      </c>
      <c r="AC214" s="12">
        <f t="shared" si="243"/>
        <v>0</v>
      </c>
      <c r="AD214" s="12">
        <f t="shared" si="243"/>
        <v>0</v>
      </c>
      <c r="AE214" s="12">
        <f t="shared" si="243"/>
        <v>0</v>
      </c>
      <c r="AF214" s="12">
        <f t="shared" si="243"/>
        <v>0</v>
      </c>
      <c r="AG214" s="12">
        <f t="shared" si="243"/>
        <v>0</v>
      </c>
      <c r="AH214" s="12">
        <f t="shared" si="243"/>
        <v>3078600</v>
      </c>
      <c r="AI214" s="12">
        <f t="shared" si="243"/>
        <v>0</v>
      </c>
      <c r="AJ214" s="12">
        <f t="shared" si="243"/>
        <v>3078600</v>
      </c>
      <c r="AK214" s="12">
        <f t="shared" si="243"/>
        <v>0</v>
      </c>
      <c r="AL214" s="12">
        <f t="shared" si="243"/>
        <v>0</v>
      </c>
      <c r="AM214" s="12">
        <f t="shared" si="243"/>
        <v>0</v>
      </c>
      <c r="AN214" s="12">
        <f t="shared" si="243"/>
        <v>0</v>
      </c>
      <c r="AO214" s="12">
        <f t="shared" si="243"/>
        <v>0</v>
      </c>
      <c r="AP214" s="12">
        <f t="shared" si="243"/>
        <v>3078600</v>
      </c>
      <c r="AQ214" s="12">
        <f t="shared" si="243"/>
        <v>0</v>
      </c>
      <c r="AR214" s="12">
        <f t="shared" si="243"/>
        <v>3078600</v>
      </c>
      <c r="AS214" s="12">
        <f t="shared" si="243"/>
        <v>0</v>
      </c>
      <c r="AT214" s="12">
        <f t="shared" si="243"/>
        <v>-135789.23000000001</v>
      </c>
      <c r="AU214" s="12">
        <f t="shared" si="243"/>
        <v>0</v>
      </c>
      <c r="AV214" s="12">
        <f t="shared" si="243"/>
        <v>-135789.23000000001</v>
      </c>
      <c r="AW214" s="12">
        <f t="shared" si="243"/>
        <v>0</v>
      </c>
      <c r="AX214" s="12">
        <f t="shared" si="243"/>
        <v>2942810.77</v>
      </c>
      <c r="AY214" s="12">
        <f t="shared" si="243"/>
        <v>0</v>
      </c>
      <c r="AZ214" s="12">
        <f t="shared" si="243"/>
        <v>2942810.77</v>
      </c>
      <c r="BA214" s="12">
        <f t="shared" si="243"/>
        <v>0</v>
      </c>
      <c r="BB214" s="12">
        <v>0</v>
      </c>
      <c r="BC214" s="12">
        <v>0</v>
      </c>
    </row>
    <row r="215" spans="1:58" ht="31.5" x14ac:dyDescent="0.25">
      <c r="A215" s="4" t="s">
        <v>135</v>
      </c>
      <c r="B215" s="9">
        <v>51</v>
      </c>
      <c r="C215" s="9">
        <v>5</v>
      </c>
      <c r="D215" s="11" t="s">
        <v>151</v>
      </c>
      <c r="E215" s="9">
        <v>851</v>
      </c>
      <c r="F215" s="11" t="s">
        <v>131</v>
      </c>
      <c r="G215" s="11" t="s">
        <v>16</v>
      </c>
      <c r="H215" s="11" t="s">
        <v>311</v>
      </c>
      <c r="I215" s="11" t="s">
        <v>136</v>
      </c>
      <c r="J215" s="12">
        <f t="shared" si="243"/>
        <v>3078600</v>
      </c>
      <c r="K215" s="12">
        <f t="shared" si="243"/>
        <v>0</v>
      </c>
      <c r="L215" s="12">
        <f t="shared" si="243"/>
        <v>3078600</v>
      </c>
      <c r="M215" s="12">
        <f t="shared" si="243"/>
        <v>0</v>
      </c>
      <c r="N215" s="12">
        <f t="shared" si="243"/>
        <v>0</v>
      </c>
      <c r="O215" s="12">
        <f t="shared" si="243"/>
        <v>0</v>
      </c>
      <c r="P215" s="12">
        <f t="shared" si="243"/>
        <v>0</v>
      </c>
      <c r="Q215" s="12">
        <f t="shared" si="243"/>
        <v>0</v>
      </c>
      <c r="R215" s="12">
        <f t="shared" si="243"/>
        <v>3078600</v>
      </c>
      <c r="S215" s="12">
        <f t="shared" si="243"/>
        <v>0</v>
      </c>
      <c r="T215" s="12">
        <f t="shared" si="243"/>
        <v>3078600</v>
      </c>
      <c r="U215" s="12">
        <f t="shared" si="243"/>
        <v>0</v>
      </c>
      <c r="V215" s="12">
        <f t="shared" si="243"/>
        <v>0</v>
      </c>
      <c r="W215" s="12">
        <f t="shared" si="243"/>
        <v>0</v>
      </c>
      <c r="X215" s="12">
        <f t="shared" si="243"/>
        <v>0</v>
      </c>
      <c r="Y215" s="12">
        <f t="shared" si="243"/>
        <v>0</v>
      </c>
      <c r="Z215" s="12">
        <f t="shared" si="243"/>
        <v>3078600</v>
      </c>
      <c r="AA215" s="12">
        <f t="shared" si="243"/>
        <v>0</v>
      </c>
      <c r="AB215" s="12">
        <f t="shared" si="243"/>
        <v>3078600</v>
      </c>
      <c r="AC215" s="12">
        <f t="shared" si="243"/>
        <v>0</v>
      </c>
      <c r="AD215" s="12">
        <f t="shared" si="243"/>
        <v>0</v>
      </c>
      <c r="AE215" s="12">
        <f t="shared" si="243"/>
        <v>0</v>
      </c>
      <c r="AF215" s="12">
        <f t="shared" si="243"/>
        <v>0</v>
      </c>
      <c r="AG215" s="12">
        <f t="shared" si="243"/>
        <v>0</v>
      </c>
      <c r="AH215" s="12">
        <f t="shared" si="243"/>
        <v>3078600</v>
      </c>
      <c r="AI215" s="12">
        <f t="shared" si="243"/>
        <v>0</v>
      </c>
      <c r="AJ215" s="12">
        <f t="shared" si="243"/>
        <v>3078600</v>
      </c>
      <c r="AK215" s="12">
        <f t="shared" si="243"/>
        <v>0</v>
      </c>
      <c r="AL215" s="12">
        <f t="shared" si="243"/>
        <v>0</v>
      </c>
      <c r="AM215" s="12">
        <f t="shared" si="243"/>
        <v>0</v>
      </c>
      <c r="AN215" s="12">
        <f t="shared" si="243"/>
        <v>0</v>
      </c>
      <c r="AO215" s="12">
        <f t="shared" si="243"/>
        <v>0</v>
      </c>
      <c r="AP215" s="12">
        <f t="shared" si="243"/>
        <v>3078600</v>
      </c>
      <c r="AQ215" s="12">
        <f t="shared" si="243"/>
        <v>0</v>
      </c>
      <c r="AR215" s="12">
        <f t="shared" si="243"/>
        <v>3078600</v>
      </c>
      <c r="AS215" s="12">
        <f t="shared" si="243"/>
        <v>0</v>
      </c>
      <c r="AT215" s="12">
        <f t="shared" si="243"/>
        <v>-135789.23000000001</v>
      </c>
      <c r="AU215" s="12">
        <f t="shared" si="243"/>
        <v>0</v>
      </c>
      <c r="AV215" s="12">
        <f t="shared" si="243"/>
        <v>-135789.23000000001</v>
      </c>
      <c r="AW215" s="12">
        <f t="shared" si="243"/>
        <v>0</v>
      </c>
      <c r="AX215" s="12">
        <f t="shared" si="243"/>
        <v>2942810.77</v>
      </c>
      <c r="AY215" s="12">
        <f t="shared" si="243"/>
        <v>0</v>
      </c>
      <c r="AZ215" s="12">
        <f t="shared" si="243"/>
        <v>2942810.77</v>
      </c>
      <c r="BA215" s="12">
        <f t="shared" si="243"/>
        <v>0</v>
      </c>
      <c r="BB215" s="12">
        <v>0</v>
      </c>
      <c r="BC215" s="12">
        <v>0</v>
      </c>
    </row>
    <row r="216" spans="1:58" ht="51" customHeight="1" x14ac:dyDescent="0.25">
      <c r="A216" s="4" t="s">
        <v>137</v>
      </c>
      <c r="B216" s="9">
        <v>51</v>
      </c>
      <c r="C216" s="9">
        <v>5</v>
      </c>
      <c r="D216" s="11" t="s">
        <v>151</v>
      </c>
      <c r="E216" s="9">
        <v>851</v>
      </c>
      <c r="F216" s="11" t="s">
        <v>131</v>
      </c>
      <c r="G216" s="11" t="s">
        <v>16</v>
      </c>
      <c r="H216" s="11" t="s">
        <v>311</v>
      </c>
      <c r="I216" s="11" t="s">
        <v>138</v>
      </c>
      <c r="J216" s="12">
        <f>'6.ВС'!J192</f>
        <v>3078600</v>
      </c>
      <c r="K216" s="12">
        <f>'6.ВС'!K192</f>
        <v>0</v>
      </c>
      <c r="L216" s="12">
        <f>'6.ВС'!L192</f>
        <v>3078600</v>
      </c>
      <c r="M216" s="12">
        <f>'6.ВС'!M192</f>
        <v>0</v>
      </c>
      <c r="N216" s="12">
        <f>'6.ВС'!N192</f>
        <v>0</v>
      </c>
      <c r="O216" s="12">
        <f>'6.ВС'!O192</f>
        <v>0</v>
      </c>
      <c r="P216" s="12">
        <f>'6.ВС'!P192</f>
        <v>0</v>
      </c>
      <c r="Q216" s="12">
        <f>'6.ВС'!Q192</f>
        <v>0</v>
      </c>
      <c r="R216" s="12">
        <f>'6.ВС'!R192</f>
        <v>3078600</v>
      </c>
      <c r="S216" s="12">
        <f>'6.ВС'!S192</f>
        <v>0</v>
      </c>
      <c r="T216" s="12">
        <f>'6.ВС'!T192</f>
        <v>3078600</v>
      </c>
      <c r="U216" s="12">
        <f>'6.ВС'!U192</f>
        <v>0</v>
      </c>
      <c r="V216" s="12">
        <f>'6.ВС'!V192</f>
        <v>0</v>
      </c>
      <c r="W216" s="12">
        <f>'6.ВС'!W192</f>
        <v>0</v>
      </c>
      <c r="X216" s="12">
        <f>'6.ВС'!X192</f>
        <v>0</v>
      </c>
      <c r="Y216" s="12">
        <f>'6.ВС'!Y192</f>
        <v>0</v>
      </c>
      <c r="Z216" s="12">
        <f>'6.ВС'!Z192</f>
        <v>3078600</v>
      </c>
      <c r="AA216" s="12">
        <f>'6.ВС'!AA192</f>
        <v>0</v>
      </c>
      <c r="AB216" s="12">
        <f>'6.ВС'!AB192</f>
        <v>3078600</v>
      </c>
      <c r="AC216" s="12">
        <f>'6.ВС'!AC192</f>
        <v>0</v>
      </c>
      <c r="AD216" s="12">
        <f>'6.ВС'!AD192</f>
        <v>0</v>
      </c>
      <c r="AE216" s="12">
        <f>'6.ВС'!AE192</f>
        <v>0</v>
      </c>
      <c r="AF216" s="12">
        <f>'6.ВС'!AF192</f>
        <v>0</v>
      </c>
      <c r="AG216" s="12">
        <f>'6.ВС'!AG192</f>
        <v>0</v>
      </c>
      <c r="AH216" s="12">
        <f>'6.ВС'!AH192</f>
        <v>3078600</v>
      </c>
      <c r="AI216" s="12">
        <f>'6.ВС'!AI192</f>
        <v>0</v>
      </c>
      <c r="AJ216" s="12">
        <f>'6.ВС'!AJ192</f>
        <v>3078600</v>
      </c>
      <c r="AK216" s="12">
        <f>'6.ВС'!AK192</f>
        <v>0</v>
      </c>
      <c r="AL216" s="12">
        <f>'6.ВС'!AL192</f>
        <v>0</v>
      </c>
      <c r="AM216" s="12">
        <f>'6.ВС'!AM192</f>
        <v>0</v>
      </c>
      <c r="AN216" s="12">
        <f>'6.ВС'!AN192</f>
        <v>0</v>
      </c>
      <c r="AO216" s="12">
        <f>'6.ВС'!AO192</f>
        <v>0</v>
      </c>
      <c r="AP216" s="12">
        <f>'6.ВС'!AP192</f>
        <v>3078600</v>
      </c>
      <c r="AQ216" s="12">
        <f>'6.ВС'!AQ192</f>
        <v>0</v>
      </c>
      <c r="AR216" s="12">
        <f>'6.ВС'!AR192</f>
        <v>3078600</v>
      </c>
      <c r="AS216" s="12">
        <f>'6.ВС'!AS192</f>
        <v>0</v>
      </c>
      <c r="AT216" s="12">
        <f>'6.ВС'!AT192</f>
        <v>-135789.23000000001</v>
      </c>
      <c r="AU216" s="12">
        <f>'6.ВС'!AU192</f>
        <v>0</v>
      </c>
      <c r="AV216" s="12">
        <f>'6.ВС'!AV192</f>
        <v>-135789.23000000001</v>
      </c>
      <c r="AW216" s="12">
        <f>'6.ВС'!AW192</f>
        <v>0</v>
      </c>
      <c r="AX216" s="12">
        <f>'6.ВС'!AX192</f>
        <v>2942810.77</v>
      </c>
      <c r="AY216" s="12">
        <f>'6.ВС'!AY192</f>
        <v>0</v>
      </c>
      <c r="AZ216" s="12">
        <f>'6.ВС'!AZ192</f>
        <v>2942810.77</v>
      </c>
      <c r="BA216" s="12">
        <f>'6.ВС'!BA192</f>
        <v>0</v>
      </c>
      <c r="BB216" s="12">
        <v>0</v>
      </c>
      <c r="BC216" s="12">
        <v>0</v>
      </c>
    </row>
    <row r="217" spans="1:58" ht="69" customHeight="1" x14ac:dyDescent="0.25">
      <c r="A217" s="4" t="s">
        <v>258</v>
      </c>
      <c r="B217" s="9">
        <v>51</v>
      </c>
      <c r="C217" s="9">
        <v>5</v>
      </c>
      <c r="D217" s="11" t="s">
        <v>89</v>
      </c>
      <c r="E217" s="9"/>
      <c r="F217" s="11"/>
      <c r="G217" s="11"/>
      <c r="H217" s="11"/>
      <c r="I217" s="11"/>
      <c r="J217" s="12">
        <f t="shared" ref="J217:BA217" si="244">J218</f>
        <v>11361636</v>
      </c>
      <c r="K217" s="12">
        <f t="shared" si="244"/>
        <v>11361636</v>
      </c>
      <c r="L217" s="12">
        <f t="shared" si="244"/>
        <v>0</v>
      </c>
      <c r="M217" s="12">
        <f t="shared" si="244"/>
        <v>0</v>
      </c>
      <c r="N217" s="12">
        <f t="shared" si="244"/>
        <v>0</v>
      </c>
      <c r="O217" s="12">
        <f t="shared" si="244"/>
        <v>0</v>
      </c>
      <c r="P217" s="12">
        <f t="shared" si="244"/>
        <v>0</v>
      </c>
      <c r="Q217" s="12">
        <f t="shared" si="244"/>
        <v>0</v>
      </c>
      <c r="R217" s="12">
        <f t="shared" si="244"/>
        <v>11361636</v>
      </c>
      <c r="S217" s="12">
        <f t="shared" si="244"/>
        <v>11361636</v>
      </c>
      <c r="T217" s="12">
        <f t="shared" si="244"/>
        <v>0</v>
      </c>
      <c r="U217" s="12">
        <f t="shared" si="244"/>
        <v>0</v>
      </c>
      <c r="V217" s="12">
        <f t="shared" si="244"/>
        <v>0</v>
      </c>
      <c r="W217" s="12">
        <f t="shared" si="244"/>
        <v>0</v>
      </c>
      <c r="X217" s="12">
        <f t="shared" si="244"/>
        <v>0</v>
      </c>
      <c r="Y217" s="12">
        <f t="shared" si="244"/>
        <v>0</v>
      </c>
      <c r="Z217" s="12">
        <f t="shared" si="244"/>
        <v>11361636</v>
      </c>
      <c r="AA217" s="12">
        <f t="shared" si="244"/>
        <v>11361636</v>
      </c>
      <c r="AB217" s="12">
        <f t="shared" si="244"/>
        <v>0</v>
      </c>
      <c r="AC217" s="12">
        <f t="shared" si="244"/>
        <v>0</v>
      </c>
      <c r="AD217" s="12">
        <f t="shared" si="244"/>
        <v>0</v>
      </c>
      <c r="AE217" s="12">
        <f t="shared" si="244"/>
        <v>0</v>
      </c>
      <c r="AF217" s="12">
        <f t="shared" si="244"/>
        <v>0</v>
      </c>
      <c r="AG217" s="12">
        <f t="shared" si="244"/>
        <v>0</v>
      </c>
      <c r="AH217" s="12">
        <f t="shared" si="244"/>
        <v>11361636</v>
      </c>
      <c r="AI217" s="12">
        <f t="shared" si="244"/>
        <v>11361636</v>
      </c>
      <c r="AJ217" s="12">
        <f t="shared" si="244"/>
        <v>0</v>
      </c>
      <c r="AK217" s="12">
        <f t="shared" si="244"/>
        <v>0</v>
      </c>
      <c r="AL217" s="12">
        <f t="shared" si="244"/>
        <v>0</v>
      </c>
      <c r="AM217" s="12">
        <f t="shared" si="244"/>
        <v>0</v>
      </c>
      <c r="AN217" s="12">
        <f t="shared" si="244"/>
        <v>0</v>
      </c>
      <c r="AO217" s="12">
        <f t="shared" si="244"/>
        <v>0</v>
      </c>
      <c r="AP217" s="12">
        <f t="shared" si="244"/>
        <v>11361636</v>
      </c>
      <c r="AQ217" s="12">
        <f t="shared" si="244"/>
        <v>11361636</v>
      </c>
      <c r="AR217" s="12">
        <f t="shared" si="244"/>
        <v>0</v>
      </c>
      <c r="AS217" s="12">
        <f t="shared" si="244"/>
        <v>0</v>
      </c>
      <c r="AT217" s="12">
        <f t="shared" si="244"/>
        <v>3787212</v>
      </c>
      <c r="AU217" s="12">
        <f t="shared" si="244"/>
        <v>3787212</v>
      </c>
      <c r="AV217" s="12">
        <f t="shared" si="244"/>
        <v>0</v>
      </c>
      <c r="AW217" s="12">
        <f t="shared" si="244"/>
        <v>0</v>
      </c>
      <c r="AX217" s="12">
        <f t="shared" si="244"/>
        <v>15148848</v>
      </c>
      <c r="AY217" s="12">
        <f t="shared" si="244"/>
        <v>15148848</v>
      </c>
      <c r="AZ217" s="12">
        <f t="shared" si="244"/>
        <v>0</v>
      </c>
      <c r="BA217" s="12">
        <f t="shared" si="244"/>
        <v>0</v>
      </c>
      <c r="BB217" s="12">
        <v>0</v>
      </c>
      <c r="BC217" s="12">
        <v>0</v>
      </c>
    </row>
    <row r="218" spans="1:58" ht="31.5" x14ac:dyDescent="0.25">
      <c r="A218" s="4" t="s">
        <v>11</v>
      </c>
      <c r="B218" s="9">
        <v>51</v>
      </c>
      <c r="C218" s="9">
        <v>5</v>
      </c>
      <c r="D218" s="11" t="s">
        <v>89</v>
      </c>
      <c r="E218" s="9">
        <v>851</v>
      </c>
      <c r="F218" s="11"/>
      <c r="G218" s="10"/>
      <c r="H218" s="10"/>
      <c r="I218" s="11"/>
      <c r="J218" s="12">
        <f t="shared" ref="J218" si="245">J219+J222</f>
        <v>11361636</v>
      </c>
      <c r="K218" s="12">
        <f t="shared" ref="K218:M218" si="246">K219+K222</f>
        <v>11361636</v>
      </c>
      <c r="L218" s="12">
        <f t="shared" si="246"/>
        <v>0</v>
      </c>
      <c r="M218" s="12">
        <f t="shared" si="246"/>
        <v>0</v>
      </c>
      <c r="N218" s="12">
        <f t="shared" ref="N218:U218" si="247">N219+N222</f>
        <v>0</v>
      </c>
      <c r="O218" s="12">
        <f t="shared" si="247"/>
        <v>0</v>
      </c>
      <c r="P218" s="12">
        <f t="shared" si="247"/>
        <v>0</v>
      </c>
      <c r="Q218" s="12">
        <f t="shared" si="247"/>
        <v>0</v>
      </c>
      <c r="R218" s="12">
        <f t="shared" si="247"/>
        <v>11361636</v>
      </c>
      <c r="S218" s="12">
        <f t="shared" si="247"/>
        <v>11361636</v>
      </c>
      <c r="T218" s="12">
        <f t="shared" si="247"/>
        <v>0</v>
      </c>
      <c r="U218" s="12">
        <f t="shared" si="247"/>
        <v>0</v>
      </c>
      <c r="V218" s="12">
        <f t="shared" ref="V218:AC218" si="248">V219+V222</f>
        <v>0</v>
      </c>
      <c r="W218" s="12">
        <f t="shared" si="248"/>
        <v>0</v>
      </c>
      <c r="X218" s="12">
        <f t="shared" si="248"/>
        <v>0</v>
      </c>
      <c r="Y218" s="12">
        <f t="shared" si="248"/>
        <v>0</v>
      </c>
      <c r="Z218" s="12">
        <f t="shared" si="248"/>
        <v>11361636</v>
      </c>
      <c r="AA218" s="12">
        <f t="shared" si="248"/>
        <v>11361636</v>
      </c>
      <c r="AB218" s="12">
        <f t="shared" si="248"/>
        <v>0</v>
      </c>
      <c r="AC218" s="12">
        <f t="shared" si="248"/>
        <v>0</v>
      </c>
      <c r="AD218" s="12">
        <f t="shared" ref="AD218:AK218" si="249">AD219+AD222</f>
        <v>0</v>
      </c>
      <c r="AE218" s="12">
        <f t="shared" si="249"/>
        <v>0</v>
      </c>
      <c r="AF218" s="12">
        <f t="shared" si="249"/>
        <v>0</v>
      </c>
      <c r="AG218" s="12">
        <f t="shared" si="249"/>
        <v>0</v>
      </c>
      <c r="AH218" s="12">
        <f t="shared" si="249"/>
        <v>11361636</v>
      </c>
      <c r="AI218" s="12">
        <f t="shared" si="249"/>
        <v>11361636</v>
      </c>
      <c r="AJ218" s="12">
        <f t="shared" si="249"/>
        <v>0</v>
      </c>
      <c r="AK218" s="12">
        <f t="shared" si="249"/>
        <v>0</v>
      </c>
      <c r="AL218" s="12">
        <f t="shared" ref="AL218:AS218" si="250">AL219+AL222</f>
        <v>0</v>
      </c>
      <c r="AM218" s="12">
        <f t="shared" si="250"/>
        <v>0</v>
      </c>
      <c r="AN218" s="12">
        <f t="shared" si="250"/>
        <v>0</v>
      </c>
      <c r="AO218" s="12">
        <f t="shared" si="250"/>
        <v>0</v>
      </c>
      <c r="AP218" s="12">
        <f t="shared" si="250"/>
        <v>11361636</v>
      </c>
      <c r="AQ218" s="12">
        <f t="shared" si="250"/>
        <v>11361636</v>
      </c>
      <c r="AR218" s="12">
        <f t="shared" si="250"/>
        <v>0</v>
      </c>
      <c r="AS218" s="12">
        <f t="shared" si="250"/>
        <v>0</v>
      </c>
      <c r="AT218" s="12">
        <f t="shared" ref="AT218:BA218" si="251">AT219+AT222</f>
        <v>3787212</v>
      </c>
      <c r="AU218" s="12">
        <f t="shared" si="251"/>
        <v>3787212</v>
      </c>
      <c r="AV218" s="12">
        <f t="shared" si="251"/>
        <v>0</v>
      </c>
      <c r="AW218" s="12">
        <f t="shared" si="251"/>
        <v>0</v>
      </c>
      <c r="AX218" s="12">
        <f t="shared" si="251"/>
        <v>15148848</v>
      </c>
      <c r="AY218" s="12">
        <f t="shared" si="251"/>
        <v>15148848</v>
      </c>
      <c r="AZ218" s="12">
        <f t="shared" si="251"/>
        <v>0</v>
      </c>
      <c r="BA218" s="12">
        <f t="shared" si="251"/>
        <v>0</v>
      </c>
      <c r="BB218" s="12">
        <v>0</v>
      </c>
      <c r="BC218" s="12">
        <v>0</v>
      </c>
    </row>
    <row r="219" spans="1:58" ht="110.25" hidden="1" x14ac:dyDescent="0.25">
      <c r="A219" s="4" t="s">
        <v>259</v>
      </c>
      <c r="B219" s="9">
        <v>51</v>
      </c>
      <c r="C219" s="9">
        <v>5</v>
      </c>
      <c r="D219" s="11" t="s">
        <v>89</v>
      </c>
      <c r="E219" s="9">
        <v>851</v>
      </c>
      <c r="F219" s="10" t="s">
        <v>131</v>
      </c>
      <c r="G219" s="10" t="s">
        <v>18</v>
      </c>
      <c r="H219" s="10" t="s">
        <v>260</v>
      </c>
      <c r="I219" s="10"/>
      <c r="J219" s="5">
        <f t="shared" ref="J219:BA220" si="252">J220</f>
        <v>0</v>
      </c>
      <c r="K219" s="5">
        <f t="shared" si="252"/>
        <v>0</v>
      </c>
      <c r="L219" s="5">
        <f t="shared" si="252"/>
        <v>0</v>
      </c>
      <c r="M219" s="5">
        <f t="shared" si="252"/>
        <v>0</v>
      </c>
      <c r="N219" s="5">
        <f t="shared" si="252"/>
        <v>0</v>
      </c>
      <c r="O219" s="5">
        <f t="shared" si="252"/>
        <v>0</v>
      </c>
      <c r="P219" s="5">
        <f t="shared" si="252"/>
        <v>0</v>
      </c>
      <c r="Q219" s="5">
        <f t="shared" si="252"/>
        <v>0</v>
      </c>
      <c r="R219" s="5">
        <f t="shared" si="252"/>
        <v>0</v>
      </c>
      <c r="S219" s="5">
        <f t="shared" si="252"/>
        <v>0</v>
      </c>
      <c r="T219" s="5">
        <f t="shared" si="252"/>
        <v>0</v>
      </c>
      <c r="U219" s="5">
        <f t="shared" si="252"/>
        <v>0</v>
      </c>
      <c r="V219" s="5">
        <f t="shared" si="252"/>
        <v>0</v>
      </c>
      <c r="W219" s="5">
        <f t="shared" si="252"/>
        <v>0</v>
      </c>
      <c r="X219" s="5">
        <f t="shared" si="252"/>
        <v>0</v>
      </c>
      <c r="Y219" s="5">
        <f t="shared" si="252"/>
        <v>0</v>
      </c>
      <c r="Z219" s="5">
        <f t="shared" si="252"/>
        <v>0</v>
      </c>
      <c r="AA219" s="5">
        <f t="shared" si="252"/>
        <v>0</v>
      </c>
      <c r="AB219" s="5">
        <f t="shared" si="252"/>
        <v>0</v>
      </c>
      <c r="AC219" s="5">
        <f t="shared" si="252"/>
        <v>0</v>
      </c>
      <c r="AD219" s="5">
        <f t="shared" si="252"/>
        <v>0</v>
      </c>
      <c r="AE219" s="5">
        <f t="shared" si="252"/>
        <v>0</v>
      </c>
      <c r="AF219" s="5">
        <f t="shared" si="252"/>
        <v>0</v>
      </c>
      <c r="AG219" s="5">
        <f t="shared" si="252"/>
        <v>0</v>
      </c>
      <c r="AH219" s="5">
        <f t="shared" si="252"/>
        <v>0</v>
      </c>
      <c r="AI219" s="5">
        <f t="shared" si="252"/>
        <v>0</v>
      </c>
      <c r="AJ219" s="5">
        <f t="shared" si="252"/>
        <v>0</v>
      </c>
      <c r="AK219" s="5">
        <f t="shared" si="252"/>
        <v>0</v>
      </c>
      <c r="AL219" s="5">
        <f t="shared" si="252"/>
        <v>0</v>
      </c>
      <c r="AM219" s="5">
        <f t="shared" si="252"/>
        <v>0</v>
      </c>
      <c r="AN219" s="5">
        <f t="shared" si="252"/>
        <v>0</v>
      </c>
      <c r="AO219" s="5">
        <f t="shared" si="252"/>
        <v>0</v>
      </c>
      <c r="AP219" s="5">
        <f t="shared" si="252"/>
        <v>0</v>
      </c>
      <c r="AQ219" s="5">
        <f t="shared" si="252"/>
        <v>0</v>
      </c>
      <c r="AR219" s="5">
        <f t="shared" si="252"/>
        <v>0</v>
      </c>
      <c r="AS219" s="5">
        <f t="shared" si="252"/>
        <v>0</v>
      </c>
      <c r="AT219" s="5">
        <f t="shared" si="252"/>
        <v>0</v>
      </c>
      <c r="AU219" s="5">
        <f t="shared" si="252"/>
        <v>0</v>
      </c>
      <c r="AV219" s="5">
        <f t="shared" si="252"/>
        <v>0</v>
      </c>
      <c r="AW219" s="5">
        <f t="shared" si="252"/>
        <v>0</v>
      </c>
      <c r="AX219" s="5">
        <f t="shared" si="252"/>
        <v>0</v>
      </c>
      <c r="AY219" s="5">
        <f t="shared" si="252"/>
        <v>0</v>
      </c>
      <c r="AZ219" s="5">
        <f t="shared" si="252"/>
        <v>0</v>
      </c>
      <c r="BA219" s="5">
        <f t="shared" si="252"/>
        <v>0</v>
      </c>
      <c r="BB219" s="12">
        <v>0</v>
      </c>
      <c r="BC219" s="12">
        <v>0</v>
      </c>
    </row>
    <row r="220" spans="1:58" ht="63" hidden="1" x14ac:dyDescent="0.25">
      <c r="A220" s="6" t="s">
        <v>101</v>
      </c>
      <c r="B220" s="9">
        <v>51</v>
      </c>
      <c r="C220" s="9">
        <v>5</v>
      </c>
      <c r="D220" s="10" t="s">
        <v>89</v>
      </c>
      <c r="E220" s="9">
        <v>851</v>
      </c>
      <c r="F220" s="10" t="s">
        <v>131</v>
      </c>
      <c r="G220" s="10" t="s">
        <v>18</v>
      </c>
      <c r="H220" s="10" t="s">
        <v>260</v>
      </c>
      <c r="I220" s="10" t="s">
        <v>102</v>
      </c>
      <c r="J220" s="5">
        <f t="shared" si="252"/>
        <v>0</v>
      </c>
      <c r="K220" s="5">
        <f t="shared" si="252"/>
        <v>0</v>
      </c>
      <c r="L220" s="5">
        <f t="shared" si="252"/>
        <v>0</v>
      </c>
      <c r="M220" s="5">
        <f t="shared" si="252"/>
        <v>0</v>
      </c>
      <c r="N220" s="5">
        <f t="shared" si="252"/>
        <v>0</v>
      </c>
      <c r="O220" s="5">
        <f t="shared" si="252"/>
        <v>0</v>
      </c>
      <c r="P220" s="5">
        <f t="shared" si="252"/>
        <v>0</v>
      </c>
      <c r="Q220" s="5">
        <f t="shared" si="252"/>
        <v>0</v>
      </c>
      <c r="R220" s="5">
        <f t="shared" si="252"/>
        <v>0</v>
      </c>
      <c r="S220" s="5">
        <f t="shared" si="252"/>
        <v>0</v>
      </c>
      <c r="T220" s="5">
        <f t="shared" si="252"/>
        <v>0</v>
      </c>
      <c r="U220" s="5">
        <f t="shared" si="252"/>
        <v>0</v>
      </c>
      <c r="V220" s="5">
        <f t="shared" si="252"/>
        <v>0</v>
      </c>
      <c r="W220" s="5">
        <f t="shared" si="252"/>
        <v>0</v>
      </c>
      <c r="X220" s="5">
        <f t="shared" si="252"/>
        <v>0</v>
      </c>
      <c r="Y220" s="5">
        <f t="shared" si="252"/>
        <v>0</v>
      </c>
      <c r="Z220" s="5">
        <f t="shared" si="252"/>
        <v>0</v>
      </c>
      <c r="AA220" s="5">
        <f t="shared" si="252"/>
        <v>0</v>
      </c>
      <c r="AB220" s="5">
        <f t="shared" si="252"/>
        <v>0</v>
      </c>
      <c r="AC220" s="5">
        <f t="shared" si="252"/>
        <v>0</v>
      </c>
      <c r="AD220" s="5">
        <f t="shared" si="252"/>
        <v>0</v>
      </c>
      <c r="AE220" s="5">
        <f t="shared" si="252"/>
        <v>0</v>
      </c>
      <c r="AF220" s="5">
        <f t="shared" si="252"/>
        <v>0</v>
      </c>
      <c r="AG220" s="5">
        <f t="shared" si="252"/>
        <v>0</v>
      </c>
      <c r="AH220" s="5">
        <f t="shared" si="252"/>
        <v>0</v>
      </c>
      <c r="AI220" s="5">
        <f t="shared" si="252"/>
        <v>0</v>
      </c>
      <c r="AJ220" s="5">
        <f t="shared" si="252"/>
        <v>0</v>
      </c>
      <c r="AK220" s="5">
        <f t="shared" si="252"/>
        <v>0</v>
      </c>
      <c r="AL220" s="5">
        <f t="shared" si="252"/>
        <v>0</v>
      </c>
      <c r="AM220" s="5">
        <f t="shared" si="252"/>
        <v>0</v>
      </c>
      <c r="AN220" s="5">
        <f t="shared" si="252"/>
        <v>0</v>
      </c>
      <c r="AO220" s="5">
        <f t="shared" si="252"/>
        <v>0</v>
      </c>
      <c r="AP220" s="5">
        <f t="shared" si="252"/>
        <v>0</v>
      </c>
      <c r="AQ220" s="5">
        <f t="shared" si="252"/>
        <v>0</v>
      </c>
      <c r="AR220" s="5">
        <f t="shared" si="252"/>
        <v>0</v>
      </c>
      <c r="AS220" s="5">
        <f t="shared" si="252"/>
        <v>0</v>
      </c>
      <c r="AT220" s="5">
        <f t="shared" si="252"/>
        <v>0</v>
      </c>
      <c r="AU220" s="5">
        <f t="shared" si="252"/>
        <v>0</v>
      </c>
      <c r="AV220" s="5">
        <f t="shared" si="252"/>
        <v>0</v>
      </c>
      <c r="AW220" s="5">
        <f t="shared" si="252"/>
        <v>0</v>
      </c>
      <c r="AX220" s="5">
        <f t="shared" si="252"/>
        <v>0</v>
      </c>
      <c r="AY220" s="5">
        <f t="shared" si="252"/>
        <v>0</v>
      </c>
      <c r="AZ220" s="5">
        <f t="shared" si="252"/>
        <v>0</v>
      </c>
      <c r="BA220" s="5">
        <f t="shared" si="252"/>
        <v>0</v>
      </c>
      <c r="BB220" s="12">
        <v>0</v>
      </c>
      <c r="BC220" s="12">
        <v>0</v>
      </c>
    </row>
    <row r="221" spans="1:58" hidden="1" x14ac:dyDescent="0.25">
      <c r="A221" s="6" t="s">
        <v>103</v>
      </c>
      <c r="B221" s="9">
        <v>51</v>
      </c>
      <c r="C221" s="9">
        <v>5</v>
      </c>
      <c r="D221" s="10" t="s">
        <v>89</v>
      </c>
      <c r="E221" s="9">
        <v>851</v>
      </c>
      <c r="F221" s="10" t="s">
        <v>131</v>
      </c>
      <c r="G221" s="10" t="s">
        <v>18</v>
      </c>
      <c r="H221" s="10" t="s">
        <v>260</v>
      </c>
      <c r="I221" s="10" t="s">
        <v>104</v>
      </c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12">
        <v>0</v>
      </c>
      <c r="BC221" s="12">
        <v>0</v>
      </c>
    </row>
    <row r="222" spans="1:58" ht="113.25" customHeight="1" x14ac:dyDescent="0.25">
      <c r="A222" s="4" t="s">
        <v>356</v>
      </c>
      <c r="B222" s="9">
        <v>51</v>
      </c>
      <c r="C222" s="9">
        <v>5</v>
      </c>
      <c r="D222" s="11" t="s">
        <v>89</v>
      </c>
      <c r="E222" s="9">
        <v>851</v>
      </c>
      <c r="F222" s="10" t="s">
        <v>131</v>
      </c>
      <c r="G222" s="10" t="s">
        <v>18</v>
      </c>
      <c r="H222" s="10" t="s">
        <v>261</v>
      </c>
      <c r="I222" s="10"/>
      <c r="J222" s="12">
        <f t="shared" ref="J222:BA223" si="253">J223</f>
        <v>11361636</v>
      </c>
      <c r="K222" s="12">
        <f t="shared" si="253"/>
        <v>11361636</v>
      </c>
      <c r="L222" s="12">
        <f t="shared" si="253"/>
        <v>0</v>
      </c>
      <c r="M222" s="12">
        <f t="shared" si="253"/>
        <v>0</v>
      </c>
      <c r="N222" s="12">
        <f t="shared" si="253"/>
        <v>0</v>
      </c>
      <c r="O222" s="12">
        <f t="shared" si="253"/>
        <v>0</v>
      </c>
      <c r="P222" s="12">
        <f t="shared" si="253"/>
        <v>0</v>
      </c>
      <c r="Q222" s="12">
        <f t="shared" si="253"/>
        <v>0</v>
      </c>
      <c r="R222" s="12">
        <f t="shared" si="253"/>
        <v>11361636</v>
      </c>
      <c r="S222" s="12">
        <f t="shared" si="253"/>
        <v>11361636</v>
      </c>
      <c r="T222" s="12">
        <f t="shared" si="253"/>
        <v>0</v>
      </c>
      <c r="U222" s="12">
        <f t="shared" si="253"/>
        <v>0</v>
      </c>
      <c r="V222" s="12">
        <f t="shared" si="253"/>
        <v>0</v>
      </c>
      <c r="W222" s="12">
        <f t="shared" si="253"/>
        <v>0</v>
      </c>
      <c r="X222" s="12">
        <f t="shared" si="253"/>
        <v>0</v>
      </c>
      <c r="Y222" s="12">
        <f t="shared" si="253"/>
        <v>0</v>
      </c>
      <c r="Z222" s="12">
        <f t="shared" si="253"/>
        <v>11361636</v>
      </c>
      <c r="AA222" s="12">
        <f t="shared" si="253"/>
        <v>11361636</v>
      </c>
      <c r="AB222" s="12">
        <f t="shared" si="253"/>
        <v>0</v>
      </c>
      <c r="AC222" s="12">
        <f t="shared" si="253"/>
        <v>0</v>
      </c>
      <c r="AD222" s="12">
        <f t="shared" si="253"/>
        <v>0</v>
      </c>
      <c r="AE222" s="12">
        <f t="shared" si="253"/>
        <v>0</v>
      </c>
      <c r="AF222" s="12">
        <f t="shared" si="253"/>
        <v>0</v>
      </c>
      <c r="AG222" s="12">
        <f t="shared" si="253"/>
        <v>0</v>
      </c>
      <c r="AH222" s="12">
        <f t="shared" si="253"/>
        <v>11361636</v>
      </c>
      <c r="AI222" s="12">
        <f t="shared" si="253"/>
        <v>11361636</v>
      </c>
      <c r="AJ222" s="12">
        <f t="shared" si="253"/>
        <v>0</v>
      </c>
      <c r="AK222" s="12">
        <f t="shared" si="253"/>
        <v>0</v>
      </c>
      <c r="AL222" s="12">
        <f t="shared" si="253"/>
        <v>0</v>
      </c>
      <c r="AM222" s="12">
        <f t="shared" si="253"/>
        <v>0</v>
      </c>
      <c r="AN222" s="12">
        <f t="shared" si="253"/>
        <v>0</v>
      </c>
      <c r="AO222" s="12">
        <f t="shared" si="253"/>
        <v>0</v>
      </c>
      <c r="AP222" s="12">
        <f t="shared" si="253"/>
        <v>11361636</v>
      </c>
      <c r="AQ222" s="12">
        <f t="shared" si="253"/>
        <v>11361636</v>
      </c>
      <c r="AR222" s="12">
        <f t="shared" si="253"/>
        <v>0</v>
      </c>
      <c r="AS222" s="12">
        <f t="shared" si="253"/>
        <v>0</v>
      </c>
      <c r="AT222" s="12">
        <f t="shared" si="253"/>
        <v>3787212</v>
      </c>
      <c r="AU222" s="12">
        <f t="shared" si="253"/>
        <v>3787212</v>
      </c>
      <c r="AV222" s="12">
        <f t="shared" si="253"/>
        <v>0</v>
      </c>
      <c r="AW222" s="12">
        <f t="shared" si="253"/>
        <v>0</v>
      </c>
      <c r="AX222" s="12">
        <f t="shared" si="253"/>
        <v>15148848</v>
      </c>
      <c r="AY222" s="12">
        <f t="shared" si="253"/>
        <v>15148848</v>
      </c>
      <c r="AZ222" s="12">
        <f t="shared" si="253"/>
        <v>0</v>
      </c>
      <c r="BA222" s="12">
        <f t="shared" si="253"/>
        <v>0</v>
      </c>
      <c r="BB222" s="12">
        <v>0</v>
      </c>
      <c r="BC222" s="12">
        <v>0</v>
      </c>
    </row>
    <row r="223" spans="1:58" ht="51" customHeight="1" x14ac:dyDescent="0.25">
      <c r="A223" s="6" t="s">
        <v>101</v>
      </c>
      <c r="B223" s="9">
        <v>51</v>
      </c>
      <c r="C223" s="9">
        <v>5</v>
      </c>
      <c r="D223" s="10" t="s">
        <v>89</v>
      </c>
      <c r="E223" s="9">
        <v>851</v>
      </c>
      <c r="F223" s="10" t="s">
        <v>131</v>
      </c>
      <c r="G223" s="10" t="s">
        <v>18</v>
      </c>
      <c r="H223" s="10" t="s">
        <v>261</v>
      </c>
      <c r="I223" s="10" t="s">
        <v>102</v>
      </c>
      <c r="J223" s="5">
        <f t="shared" si="253"/>
        <v>11361636</v>
      </c>
      <c r="K223" s="5">
        <f t="shared" si="253"/>
        <v>11361636</v>
      </c>
      <c r="L223" s="5">
        <f t="shared" si="253"/>
        <v>0</v>
      </c>
      <c r="M223" s="5">
        <f t="shared" si="253"/>
        <v>0</v>
      </c>
      <c r="N223" s="5">
        <f t="shared" si="253"/>
        <v>0</v>
      </c>
      <c r="O223" s="5">
        <f t="shared" si="253"/>
        <v>0</v>
      </c>
      <c r="P223" s="5">
        <f t="shared" si="253"/>
        <v>0</v>
      </c>
      <c r="Q223" s="5">
        <f t="shared" si="253"/>
        <v>0</v>
      </c>
      <c r="R223" s="5">
        <f t="shared" si="253"/>
        <v>11361636</v>
      </c>
      <c r="S223" s="5">
        <f t="shared" si="253"/>
        <v>11361636</v>
      </c>
      <c r="T223" s="5">
        <f t="shared" si="253"/>
        <v>0</v>
      </c>
      <c r="U223" s="5">
        <f t="shared" si="253"/>
        <v>0</v>
      </c>
      <c r="V223" s="5">
        <f t="shared" si="253"/>
        <v>0</v>
      </c>
      <c r="W223" s="5">
        <f t="shared" si="253"/>
        <v>0</v>
      </c>
      <c r="X223" s="5">
        <f t="shared" si="253"/>
        <v>0</v>
      </c>
      <c r="Y223" s="5">
        <f t="shared" si="253"/>
        <v>0</v>
      </c>
      <c r="Z223" s="5">
        <f t="shared" si="253"/>
        <v>11361636</v>
      </c>
      <c r="AA223" s="5">
        <f t="shared" si="253"/>
        <v>11361636</v>
      </c>
      <c r="AB223" s="5">
        <f t="shared" si="253"/>
        <v>0</v>
      </c>
      <c r="AC223" s="5">
        <f t="shared" si="253"/>
        <v>0</v>
      </c>
      <c r="AD223" s="5">
        <f t="shared" si="253"/>
        <v>0</v>
      </c>
      <c r="AE223" s="5">
        <f t="shared" si="253"/>
        <v>0</v>
      </c>
      <c r="AF223" s="5">
        <f t="shared" si="253"/>
        <v>0</v>
      </c>
      <c r="AG223" s="5">
        <f t="shared" si="253"/>
        <v>0</v>
      </c>
      <c r="AH223" s="5">
        <f t="shared" si="253"/>
        <v>11361636</v>
      </c>
      <c r="AI223" s="5">
        <f t="shared" si="253"/>
        <v>11361636</v>
      </c>
      <c r="AJ223" s="5">
        <f t="shared" si="253"/>
        <v>0</v>
      </c>
      <c r="AK223" s="5">
        <f t="shared" si="253"/>
        <v>0</v>
      </c>
      <c r="AL223" s="5">
        <f t="shared" si="253"/>
        <v>0</v>
      </c>
      <c r="AM223" s="5">
        <f t="shared" si="253"/>
        <v>0</v>
      </c>
      <c r="AN223" s="5">
        <f t="shared" si="253"/>
        <v>0</v>
      </c>
      <c r="AO223" s="5">
        <f t="shared" si="253"/>
        <v>0</v>
      </c>
      <c r="AP223" s="5">
        <f t="shared" si="253"/>
        <v>11361636</v>
      </c>
      <c r="AQ223" s="5">
        <f t="shared" si="253"/>
        <v>11361636</v>
      </c>
      <c r="AR223" s="5">
        <f t="shared" si="253"/>
        <v>0</v>
      </c>
      <c r="AS223" s="5">
        <f t="shared" si="253"/>
        <v>0</v>
      </c>
      <c r="AT223" s="5">
        <f t="shared" si="253"/>
        <v>3787212</v>
      </c>
      <c r="AU223" s="5">
        <f t="shared" si="253"/>
        <v>3787212</v>
      </c>
      <c r="AV223" s="5">
        <f t="shared" si="253"/>
        <v>0</v>
      </c>
      <c r="AW223" s="5">
        <f t="shared" si="253"/>
        <v>0</v>
      </c>
      <c r="AX223" s="5">
        <f t="shared" si="253"/>
        <v>15148848</v>
      </c>
      <c r="AY223" s="5">
        <f t="shared" si="253"/>
        <v>15148848</v>
      </c>
      <c r="AZ223" s="5">
        <f t="shared" si="253"/>
        <v>0</v>
      </c>
      <c r="BA223" s="5">
        <f t="shared" si="253"/>
        <v>0</v>
      </c>
      <c r="BB223" s="12">
        <v>0</v>
      </c>
      <c r="BC223" s="12">
        <v>0</v>
      </c>
    </row>
    <row r="224" spans="1:58" x14ac:dyDescent="0.25">
      <c r="A224" s="6" t="s">
        <v>103</v>
      </c>
      <c r="B224" s="9">
        <v>51</v>
      </c>
      <c r="C224" s="9">
        <v>5</v>
      </c>
      <c r="D224" s="10" t="s">
        <v>89</v>
      </c>
      <c r="E224" s="9">
        <v>851</v>
      </c>
      <c r="F224" s="10" t="s">
        <v>131</v>
      </c>
      <c r="G224" s="10" t="s">
        <v>18</v>
      </c>
      <c r="H224" s="10" t="s">
        <v>261</v>
      </c>
      <c r="I224" s="10" t="s">
        <v>104</v>
      </c>
      <c r="J224" s="5">
        <f>'6.ВС'!J206</f>
        <v>11361636</v>
      </c>
      <c r="K224" s="5">
        <f>'6.ВС'!K206</f>
        <v>11361636</v>
      </c>
      <c r="L224" s="5">
        <f>'6.ВС'!L206</f>
        <v>0</v>
      </c>
      <c r="M224" s="5">
        <f>'6.ВС'!M206</f>
        <v>0</v>
      </c>
      <c r="N224" s="5">
        <f>'6.ВС'!N206</f>
        <v>0</v>
      </c>
      <c r="O224" s="5">
        <f>'6.ВС'!O206</f>
        <v>0</v>
      </c>
      <c r="P224" s="5">
        <f>'6.ВС'!P206</f>
        <v>0</v>
      </c>
      <c r="Q224" s="5">
        <f>'6.ВС'!Q206</f>
        <v>0</v>
      </c>
      <c r="R224" s="5">
        <f>'6.ВС'!R206</f>
        <v>11361636</v>
      </c>
      <c r="S224" s="5">
        <f>'6.ВС'!S206</f>
        <v>11361636</v>
      </c>
      <c r="T224" s="5">
        <f>'6.ВС'!T206</f>
        <v>0</v>
      </c>
      <c r="U224" s="5">
        <f>'6.ВС'!U206</f>
        <v>0</v>
      </c>
      <c r="V224" s="5">
        <f>'6.ВС'!V206</f>
        <v>0</v>
      </c>
      <c r="W224" s="5">
        <f>'6.ВС'!W206</f>
        <v>0</v>
      </c>
      <c r="X224" s="5">
        <f>'6.ВС'!X206</f>
        <v>0</v>
      </c>
      <c r="Y224" s="5">
        <f>'6.ВС'!Y206</f>
        <v>0</v>
      </c>
      <c r="Z224" s="5">
        <f>'6.ВС'!Z206</f>
        <v>11361636</v>
      </c>
      <c r="AA224" s="5">
        <f>'6.ВС'!AA206</f>
        <v>11361636</v>
      </c>
      <c r="AB224" s="5">
        <f>'6.ВС'!AB206</f>
        <v>0</v>
      </c>
      <c r="AC224" s="5">
        <f>'6.ВС'!AC206</f>
        <v>0</v>
      </c>
      <c r="AD224" s="5">
        <f>'6.ВС'!AD206</f>
        <v>0</v>
      </c>
      <c r="AE224" s="5">
        <f>'6.ВС'!AE206</f>
        <v>0</v>
      </c>
      <c r="AF224" s="5">
        <f>'6.ВС'!AF206</f>
        <v>0</v>
      </c>
      <c r="AG224" s="5">
        <f>'6.ВС'!AG206</f>
        <v>0</v>
      </c>
      <c r="AH224" s="5">
        <f>'6.ВС'!AH206</f>
        <v>11361636</v>
      </c>
      <c r="AI224" s="5">
        <f>'6.ВС'!AI206</f>
        <v>11361636</v>
      </c>
      <c r="AJ224" s="5">
        <f>'6.ВС'!AJ206</f>
        <v>0</v>
      </c>
      <c r="AK224" s="5">
        <f>'6.ВС'!AK206</f>
        <v>0</v>
      </c>
      <c r="AL224" s="5">
        <f>'6.ВС'!AL206</f>
        <v>0</v>
      </c>
      <c r="AM224" s="5">
        <f>'6.ВС'!AM206</f>
        <v>0</v>
      </c>
      <c r="AN224" s="5">
        <f>'6.ВС'!AN206</f>
        <v>0</v>
      </c>
      <c r="AO224" s="5">
        <f>'6.ВС'!AO206</f>
        <v>0</v>
      </c>
      <c r="AP224" s="5">
        <f>'6.ВС'!AP206</f>
        <v>11361636</v>
      </c>
      <c r="AQ224" s="5">
        <f>'6.ВС'!AQ206</f>
        <v>11361636</v>
      </c>
      <c r="AR224" s="5">
        <f>'6.ВС'!AR206</f>
        <v>0</v>
      </c>
      <c r="AS224" s="5">
        <f>'6.ВС'!AS206</f>
        <v>0</v>
      </c>
      <c r="AT224" s="5">
        <f>'6.ВС'!AT206</f>
        <v>3787212</v>
      </c>
      <c r="AU224" s="5">
        <f>'6.ВС'!AU206</f>
        <v>3787212</v>
      </c>
      <c r="AV224" s="5">
        <f>'6.ВС'!AV206</f>
        <v>0</v>
      </c>
      <c r="AW224" s="5">
        <f>'6.ВС'!AW206</f>
        <v>0</v>
      </c>
      <c r="AX224" s="5">
        <f>'6.ВС'!AX206</f>
        <v>15148848</v>
      </c>
      <c r="AY224" s="5">
        <f>'6.ВС'!AY206</f>
        <v>15148848</v>
      </c>
      <c r="AZ224" s="5">
        <f>'6.ВС'!AZ206</f>
        <v>0</v>
      </c>
      <c r="BA224" s="5">
        <f>'6.ВС'!BA206</f>
        <v>0</v>
      </c>
      <c r="BB224" s="12">
        <v>0</v>
      </c>
      <c r="BC224" s="12">
        <v>0</v>
      </c>
    </row>
    <row r="225" spans="1:58" ht="63" x14ac:dyDescent="0.25">
      <c r="A225" s="4" t="s">
        <v>349</v>
      </c>
      <c r="B225" s="9">
        <v>51</v>
      </c>
      <c r="C225" s="9">
        <v>6</v>
      </c>
      <c r="D225" s="10"/>
      <c r="E225" s="9"/>
      <c r="F225" s="11"/>
      <c r="G225" s="10"/>
      <c r="H225" s="10"/>
      <c r="I225" s="11"/>
      <c r="J225" s="12">
        <f t="shared" ref="J225" si="254">J227</f>
        <v>1342739</v>
      </c>
      <c r="K225" s="12">
        <f t="shared" ref="K225:M225" si="255">K227</f>
        <v>0</v>
      </c>
      <c r="L225" s="12">
        <f t="shared" si="255"/>
        <v>1342739</v>
      </c>
      <c r="M225" s="12">
        <f t="shared" si="255"/>
        <v>0</v>
      </c>
      <c r="N225" s="12">
        <f t="shared" ref="N225:U225" si="256">N227</f>
        <v>0</v>
      </c>
      <c r="O225" s="12">
        <f t="shared" si="256"/>
        <v>0</v>
      </c>
      <c r="P225" s="12">
        <f t="shared" si="256"/>
        <v>0</v>
      </c>
      <c r="Q225" s="12">
        <f t="shared" si="256"/>
        <v>0</v>
      </c>
      <c r="R225" s="12">
        <f t="shared" si="256"/>
        <v>1342739</v>
      </c>
      <c r="S225" s="12">
        <f t="shared" si="256"/>
        <v>0</v>
      </c>
      <c r="T225" s="12">
        <f t="shared" si="256"/>
        <v>1342739</v>
      </c>
      <c r="U225" s="12">
        <f t="shared" si="256"/>
        <v>0</v>
      </c>
      <c r="V225" s="12">
        <f t="shared" ref="V225:AC225" si="257">V227</f>
        <v>3537600.1</v>
      </c>
      <c r="W225" s="12">
        <f t="shared" si="257"/>
        <v>3485956.5</v>
      </c>
      <c r="X225" s="12">
        <f t="shared" si="257"/>
        <v>51643.6</v>
      </c>
      <c r="Y225" s="12">
        <f t="shared" si="257"/>
        <v>0</v>
      </c>
      <c r="Z225" s="12">
        <f t="shared" si="257"/>
        <v>4880339.0999999996</v>
      </c>
      <c r="AA225" s="12">
        <f t="shared" si="257"/>
        <v>3485956.5</v>
      </c>
      <c r="AB225" s="12">
        <f t="shared" si="257"/>
        <v>1394382.6</v>
      </c>
      <c r="AC225" s="12">
        <f t="shared" si="257"/>
        <v>0</v>
      </c>
      <c r="AD225" s="12">
        <f t="shared" ref="AD225:AK225" si="258">AD227</f>
        <v>0</v>
      </c>
      <c r="AE225" s="12">
        <f t="shared" si="258"/>
        <v>0</v>
      </c>
      <c r="AF225" s="12">
        <f t="shared" si="258"/>
        <v>0</v>
      </c>
      <c r="AG225" s="12">
        <f t="shared" si="258"/>
        <v>0</v>
      </c>
      <c r="AH225" s="12">
        <f t="shared" si="258"/>
        <v>4880339.0999999996</v>
      </c>
      <c r="AI225" s="12">
        <f t="shared" si="258"/>
        <v>3485956.5</v>
      </c>
      <c r="AJ225" s="12">
        <f t="shared" si="258"/>
        <v>1394382.6</v>
      </c>
      <c r="AK225" s="12">
        <f t="shared" si="258"/>
        <v>0</v>
      </c>
      <c r="AL225" s="12">
        <f t="shared" ref="AL225:AS225" si="259">AL227</f>
        <v>0</v>
      </c>
      <c r="AM225" s="12">
        <f t="shared" si="259"/>
        <v>0</v>
      </c>
      <c r="AN225" s="12">
        <f t="shared" si="259"/>
        <v>0</v>
      </c>
      <c r="AO225" s="12">
        <f t="shared" si="259"/>
        <v>0</v>
      </c>
      <c r="AP225" s="12">
        <f t="shared" si="259"/>
        <v>4880339.0999999996</v>
      </c>
      <c r="AQ225" s="12">
        <f t="shared" si="259"/>
        <v>3485956.5</v>
      </c>
      <c r="AR225" s="12">
        <f t="shared" si="259"/>
        <v>1394382.6</v>
      </c>
      <c r="AS225" s="12">
        <f t="shared" si="259"/>
        <v>0</v>
      </c>
      <c r="AT225" s="12">
        <f t="shared" ref="AT225:BA225" si="260">AT227</f>
        <v>241004.4</v>
      </c>
      <c r="AU225" s="12">
        <f t="shared" si="260"/>
        <v>172146</v>
      </c>
      <c r="AV225" s="12">
        <f t="shared" si="260"/>
        <v>68858.399999999994</v>
      </c>
      <c r="AW225" s="12">
        <f t="shared" si="260"/>
        <v>0</v>
      </c>
      <c r="AX225" s="12">
        <f t="shared" si="260"/>
        <v>5121343.5</v>
      </c>
      <c r="AY225" s="12">
        <f t="shared" si="260"/>
        <v>3658102.5</v>
      </c>
      <c r="AZ225" s="12">
        <f t="shared" si="260"/>
        <v>1463241</v>
      </c>
      <c r="BA225" s="12">
        <f t="shared" si="260"/>
        <v>0</v>
      </c>
      <c r="BB225" s="12">
        <v>0</v>
      </c>
      <c r="BC225" s="12">
        <v>0</v>
      </c>
    </row>
    <row r="226" spans="1:58" ht="47.25" customHeight="1" x14ac:dyDescent="0.25">
      <c r="A226" s="4" t="s">
        <v>262</v>
      </c>
      <c r="B226" s="9">
        <v>51</v>
      </c>
      <c r="C226" s="9">
        <v>6</v>
      </c>
      <c r="D226" s="10" t="s">
        <v>151</v>
      </c>
      <c r="E226" s="9"/>
      <c r="F226" s="11"/>
      <c r="G226" s="10"/>
      <c r="H226" s="10"/>
      <c r="I226" s="11"/>
      <c r="J226" s="12">
        <f t="shared" ref="J226:BA226" si="261">J227</f>
        <v>1342739</v>
      </c>
      <c r="K226" s="12">
        <f t="shared" si="261"/>
        <v>0</v>
      </c>
      <c r="L226" s="12">
        <f t="shared" si="261"/>
        <v>1342739</v>
      </c>
      <c r="M226" s="12">
        <f t="shared" si="261"/>
        <v>0</v>
      </c>
      <c r="N226" s="12">
        <f t="shared" si="261"/>
        <v>0</v>
      </c>
      <c r="O226" s="12">
        <f t="shared" si="261"/>
        <v>0</v>
      </c>
      <c r="P226" s="12">
        <f t="shared" si="261"/>
        <v>0</v>
      </c>
      <c r="Q226" s="12">
        <f t="shared" si="261"/>
        <v>0</v>
      </c>
      <c r="R226" s="12">
        <f t="shared" si="261"/>
        <v>1342739</v>
      </c>
      <c r="S226" s="12">
        <f t="shared" si="261"/>
        <v>0</v>
      </c>
      <c r="T226" s="12">
        <f t="shared" si="261"/>
        <v>1342739</v>
      </c>
      <c r="U226" s="12">
        <f t="shared" si="261"/>
        <v>0</v>
      </c>
      <c r="V226" s="12">
        <f t="shared" si="261"/>
        <v>3537600.1</v>
      </c>
      <c r="W226" s="12">
        <f t="shared" si="261"/>
        <v>3485956.5</v>
      </c>
      <c r="X226" s="12">
        <f t="shared" si="261"/>
        <v>51643.6</v>
      </c>
      <c r="Y226" s="12">
        <f t="shared" si="261"/>
        <v>0</v>
      </c>
      <c r="Z226" s="12">
        <f t="shared" si="261"/>
        <v>4880339.0999999996</v>
      </c>
      <c r="AA226" s="12">
        <f t="shared" si="261"/>
        <v>3485956.5</v>
      </c>
      <c r="AB226" s="12">
        <f t="shared" si="261"/>
        <v>1394382.6</v>
      </c>
      <c r="AC226" s="12">
        <f t="shared" si="261"/>
        <v>0</v>
      </c>
      <c r="AD226" s="12">
        <f t="shared" si="261"/>
        <v>0</v>
      </c>
      <c r="AE226" s="12">
        <f t="shared" si="261"/>
        <v>0</v>
      </c>
      <c r="AF226" s="12">
        <f t="shared" si="261"/>
        <v>0</v>
      </c>
      <c r="AG226" s="12">
        <f t="shared" si="261"/>
        <v>0</v>
      </c>
      <c r="AH226" s="12">
        <f t="shared" si="261"/>
        <v>4880339.0999999996</v>
      </c>
      <c r="AI226" s="12">
        <f t="shared" si="261"/>
        <v>3485956.5</v>
      </c>
      <c r="AJ226" s="12">
        <f t="shared" si="261"/>
        <v>1394382.6</v>
      </c>
      <c r="AK226" s="12">
        <f t="shared" si="261"/>
        <v>0</v>
      </c>
      <c r="AL226" s="12">
        <f t="shared" si="261"/>
        <v>0</v>
      </c>
      <c r="AM226" s="12">
        <f t="shared" si="261"/>
        <v>0</v>
      </c>
      <c r="AN226" s="12">
        <f t="shared" si="261"/>
        <v>0</v>
      </c>
      <c r="AO226" s="12">
        <f t="shared" si="261"/>
        <v>0</v>
      </c>
      <c r="AP226" s="12">
        <f t="shared" si="261"/>
        <v>4880339.0999999996</v>
      </c>
      <c r="AQ226" s="12">
        <f t="shared" si="261"/>
        <v>3485956.5</v>
      </c>
      <c r="AR226" s="12">
        <f t="shared" si="261"/>
        <v>1394382.6</v>
      </c>
      <c r="AS226" s="12">
        <f t="shared" si="261"/>
        <v>0</v>
      </c>
      <c r="AT226" s="12">
        <f t="shared" si="261"/>
        <v>241004.4</v>
      </c>
      <c r="AU226" s="12">
        <f t="shared" si="261"/>
        <v>172146</v>
      </c>
      <c r="AV226" s="12">
        <f t="shared" si="261"/>
        <v>68858.399999999994</v>
      </c>
      <c r="AW226" s="12">
        <f t="shared" si="261"/>
        <v>0</v>
      </c>
      <c r="AX226" s="12">
        <f t="shared" si="261"/>
        <v>5121343.5</v>
      </c>
      <c r="AY226" s="12">
        <f t="shared" si="261"/>
        <v>3658102.5</v>
      </c>
      <c r="AZ226" s="12">
        <f t="shared" si="261"/>
        <v>1463241</v>
      </c>
      <c r="BA226" s="12">
        <f t="shared" si="261"/>
        <v>0</v>
      </c>
      <c r="BB226" s="12">
        <v>0</v>
      </c>
      <c r="BC226" s="12">
        <v>0</v>
      </c>
    </row>
    <row r="227" spans="1:58" s="16" customFormat="1" ht="31.5" x14ac:dyDescent="0.25">
      <c r="A227" s="4" t="s">
        <v>11</v>
      </c>
      <c r="B227" s="9">
        <v>51</v>
      </c>
      <c r="C227" s="9">
        <v>6</v>
      </c>
      <c r="D227" s="10" t="s">
        <v>151</v>
      </c>
      <c r="E227" s="9">
        <v>851</v>
      </c>
      <c r="F227" s="11"/>
      <c r="G227" s="10"/>
      <c r="H227" s="10"/>
      <c r="I227" s="11"/>
      <c r="J227" s="12">
        <f t="shared" ref="J227" si="262">J228+J231</f>
        <v>1342739</v>
      </c>
      <c r="K227" s="12">
        <f t="shared" ref="K227:M227" si="263">K228+K231</f>
        <v>0</v>
      </c>
      <c r="L227" s="12">
        <f t="shared" si="263"/>
        <v>1342739</v>
      </c>
      <c r="M227" s="12">
        <f t="shared" si="263"/>
        <v>0</v>
      </c>
      <c r="N227" s="12">
        <f t="shared" ref="N227:U227" si="264">N228+N231</f>
        <v>0</v>
      </c>
      <c r="O227" s="12">
        <f t="shared" si="264"/>
        <v>0</v>
      </c>
      <c r="P227" s="12">
        <f t="shared" si="264"/>
        <v>0</v>
      </c>
      <c r="Q227" s="12">
        <f t="shared" si="264"/>
        <v>0</v>
      </c>
      <c r="R227" s="12">
        <f t="shared" si="264"/>
        <v>1342739</v>
      </c>
      <c r="S227" s="12">
        <f t="shared" si="264"/>
        <v>0</v>
      </c>
      <c r="T227" s="12">
        <f t="shared" si="264"/>
        <v>1342739</v>
      </c>
      <c r="U227" s="12">
        <f t="shared" si="264"/>
        <v>0</v>
      </c>
      <c r="V227" s="12">
        <f t="shared" ref="V227:AC227" si="265">V228+V231</f>
        <v>3537600.1</v>
      </c>
      <c r="W227" s="12">
        <f t="shared" si="265"/>
        <v>3485956.5</v>
      </c>
      <c r="X227" s="12">
        <f t="shared" si="265"/>
        <v>51643.6</v>
      </c>
      <c r="Y227" s="12">
        <f t="shared" si="265"/>
        <v>0</v>
      </c>
      <c r="Z227" s="12">
        <f t="shared" si="265"/>
        <v>4880339.0999999996</v>
      </c>
      <c r="AA227" s="12">
        <f t="shared" si="265"/>
        <v>3485956.5</v>
      </c>
      <c r="AB227" s="12">
        <f t="shared" si="265"/>
        <v>1394382.6</v>
      </c>
      <c r="AC227" s="12">
        <f t="shared" si="265"/>
        <v>0</v>
      </c>
      <c r="AD227" s="12">
        <f t="shared" ref="AD227:AK227" si="266">AD228+AD231</f>
        <v>0</v>
      </c>
      <c r="AE227" s="12">
        <f t="shared" si="266"/>
        <v>0</v>
      </c>
      <c r="AF227" s="12">
        <f t="shared" si="266"/>
        <v>0</v>
      </c>
      <c r="AG227" s="12">
        <f t="shared" si="266"/>
        <v>0</v>
      </c>
      <c r="AH227" s="12">
        <f t="shared" si="266"/>
        <v>4880339.0999999996</v>
      </c>
      <c r="AI227" s="12">
        <f t="shared" si="266"/>
        <v>3485956.5</v>
      </c>
      <c r="AJ227" s="12">
        <f t="shared" si="266"/>
        <v>1394382.6</v>
      </c>
      <c r="AK227" s="12">
        <f t="shared" si="266"/>
        <v>0</v>
      </c>
      <c r="AL227" s="12">
        <f t="shared" ref="AL227:AS227" si="267">AL228+AL231</f>
        <v>0</v>
      </c>
      <c r="AM227" s="12">
        <f t="shared" si="267"/>
        <v>0</v>
      </c>
      <c r="AN227" s="12">
        <f t="shared" si="267"/>
        <v>0</v>
      </c>
      <c r="AO227" s="12">
        <f t="shared" si="267"/>
        <v>0</v>
      </c>
      <c r="AP227" s="12">
        <f t="shared" si="267"/>
        <v>4880339.0999999996</v>
      </c>
      <c r="AQ227" s="12">
        <f t="shared" si="267"/>
        <v>3485956.5</v>
      </c>
      <c r="AR227" s="12">
        <f t="shared" si="267"/>
        <v>1394382.6</v>
      </c>
      <c r="AS227" s="12">
        <f t="shared" si="267"/>
        <v>0</v>
      </c>
      <c r="AT227" s="12">
        <f t="shared" ref="AT227:BA227" si="268">AT228+AT231</f>
        <v>241004.4</v>
      </c>
      <c r="AU227" s="12">
        <f t="shared" si="268"/>
        <v>172146</v>
      </c>
      <c r="AV227" s="12">
        <f t="shared" si="268"/>
        <v>68858.399999999994</v>
      </c>
      <c r="AW227" s="12">
        <f t="shared" si="268"/>
        <v>0</v>
      </c>
      <c r="AX227" s="12">
        <f t="shared" si="268"/>
        <v>5121343.5</v>
      </c>
      <c r="AY227" s="12">
        <f t="shared" si="268"/>
        <v>3658102.5</v>
      </c>
      <c r="AZ227" s="12">
        <f t="shared" si="268"/>
        <v>1463241</v>
      </c>
      <c r="BA227" s="12">
        <f t="shared" si="268"/>
        <v>0</v>
      </c>
      <c r="BB227" s="12">
        <v>0</v>
      </c>
      <c r="BC227" s="12">
        <v>0</v>
      </c>
      <c r="BD227" s="15"/>
      <c r="BE227" s="15"/>
      <c r="BF227" s="15"/>
    </row>
    <row r="228" spans="1:58" s="16" customFormat="1" ht="47.25" x14ac:dyDescent="0.25">
      <c r="A228" s="4" t="s">
        <v>402</v>
      </c>
      <c r="B228" s="9">
        <v>51</v>
      </c>
      <c r="C228" s="9">
        <v>6</v>
      </c>
      <c r="D228" s="10" t="s">
        <v>151</v>
      </c>
      <c r="E228" s="9">
        <v>851</v>
      </c>
      <c r="F228" s="11" t="s">
        <v>131</v>
      </c>
      <c r="G228" s="11" t="s">
        <v>63</v>
      </c>
      <c r="H228" s="11" t="s">
        <v>341</v>
      </c>
      <c r="I228" s="11"/>
      <c r="J228" s="12">
        <f t="shared" ref="J228:BA232" si="269">J229</f>
        <v>1342739</v>
      </c>
      <c r="K228" s="12">
        <f t="shared" si="269"/>
        <v>0</v>
      </c>
      <c r="L228" s="12">
        <f t="shared" si="269"/>
        <v>1342739</v>
      </c>
      <c r="M228" s="12">
        <f t="shared" si="269"/>
        <v>0</v>
      </c>
      <c r="N228" s="12">
        <f t="shared" si="269"/>
        <v>0</v>
      </c>
      <c r="O228" s="12">
        <f t="shared" si="269"/>
        <v>0</v>
      </c>
      <c r="P228" s="12">
        <f t="shared" si="269"/>
        <v>0</v>
      </c>
      <c r="Q228" s="12">
        <f t="shared" si="269"/>
        <v>0</v>
      </c>
      <c r="R228" s="12">
        <f t="shared" si="269"/>
        <v>1342739</v>
      </c>
      <c r="S228" s="12">
        <f t="shared" si="269"/>
        <v>0</v>
      </c>
      <c r="T228" s="12">
        <f t="shared" si="269"/>
        <v>1342739</v>
      </c>
      <c r="U228" s="12">
        <f t="shared" si="269"/>
        <v>0</v>
      </c>
      <c r="V228" s="12">
        <f t="shared" si="269"/>
        <v>3537600.1</v>
      </c>
      <c r="W228" s="12">
        <f t="shared" si="269"/>
        <v>3485956.5</v>
      </c>
      <c r="X228" s="12">
        <f t="shared" si="269"/>
        <v>51643.6</v>
      </c>
      <c r="Y228" s="12">
        <f t="shared" si="269"/>
        <v>0</v>
      </c>
      <c r="Z228" s="12">
        <f t="shared" si="269"/>
        <v>4880339.0999999996</v>
      </c>
      <c r="AA228" s="12">
        <f t="shared" si="269"/>
        <v>3485956.5</v>
      </c>
      <c r="AB228" s="12">
        <f t="shared" si="269"/>
        <v>1394382.6</v>
      </c>
      <c r="AC228" s="12">
        <f t="shared" si="269"/>
        <v>0</v>
      </c>
      <c r="AD228" s="12">
        <f t="shared" si="269"/>
        <v>0</v>
      </c>
      <c r="AE228" s="12">
        <f t="shared" si="269"/>
        <v>0</v>
      </c>
      <c r="AF228" s="12">
        <f t="shared" si="269"/>
        <v>0</v>
      </c>
      <c r="AG228" s="12">
        <f t="shared" si="269"/>
        <v>0</v>
      </c>
      <c r="AH228" s="12">
        <f t="shared" si="269"/>
        <v>4880339.0999999996</v>
      </c>
      <c r="AI228" s="12">
        <f t="shared" si="269"/>
        <v>3485956.5</v>
      </c>
      <c r="AJ228" s="12">
        <f t="shared" si="269"/>
        <v>1394382.6</v>
      </c>
      <c r="AK228" s="12">
        <f t="shared" si="269"/>
        <v>0</v>
      </c>
      <c r="AL228" s="12">
        <f t="shared" si="269"/>
        <v>0</v>
      </c>
      <c r="AM228" s="12">
        <f t="shared" si="269"/>
        <v>0</v>
      </c>
      <c r="AN228" s="12">
        <f t="shared" si="269"/>
        <v>0</v>
      </c>
      <c r="AO228" s="12">
        <f t="shared" si="269"/>
        <v>0</v>
      </c>
      <c r="AP228" s="12">
        <f t="shared" si="269"/>
        <v>4880339.0999999996</v>
      </c>
      <c r="AQ228" s="12">
        <f t="shared" si="269"/>
        <v>3485956.5</v>
      </c>
      <c r="AR228" s="12">
        <f t="shared" si="269"/>
        <v>1394382.6</v>
      </c>
      <c r="AS228" s="12">
        <f t="shared" si="269"/>
        <v>0</v>
      </c>
      <c r="AT228" s="12">
        <f t="shared" si="269"/>
        <v>241004.4</v>
      </c>
      <c r="AU228" s="12">
        <f t="shared" si="269"/>
        <v>172146</v>
      </c>
      <c r="AV228" s="12">
        <f t="shared" si="269"/>
        <v>68858.399999999994</v>
      </c>
      <c r="AW228" s="12">
        <f t="shared" si="269"/>
        <v>0</v>
      </c>
      <c r="AX228" s="12">
        <f t="shared" si="269"/>
        <v>5121343.5</v>
      </c>
      <c r="AY228" s="12">
        <f t="shared" si="269"/>
        <v>3658102.5</v>
      </c>
      <c r="AZ228" s="12">
        <f t="shared" si="269"/>
        <v>1463241</v>
      </c>
      <c r="BA228" s="12">
        <f t="shared" si="269"/>
        <v>0</v>
      </c>
      <c r="BB228" s="12">
        <v>0</v>
      </c>
      <c r="BC228" s="12">
        <v>0</v>
      </c>
      <c r="BD228" s="15"/>
      <c r="BE228" s="15"/>
      <c r="BF228" s="15"/>
    </row>
    <row r="229" spans="1:58" s="16" customFormat="1" ht="31.5" x14ac:dyDescent="0.25">
      <c r="A229" s="4" t="s">
        <v>135</v>
      </c>
      <c r="B229" s="9">
        <v>51</v>
      </c>
      <c r="C229" s="9">
        <v>6</v>
      </c>
      <c r="D229" s="10" t="s">
        <v>151</v>
      </c>
      <c r="E229" s="9">
        <v>851</v>
      </c>
      <c r="F229" s="11" t="s">
        <v>131</v>
      </c>
      <c r="G229" s="11" t="s">
        <v>63</v>
      </c>
      <c r="H229" s="11" t="s">
        <v>341</v>
      </c>
      <c r="I229" s="11" t="s">
        <v>136</v>
      </c>
      <c r="J229" s="12">
        <f t="shared" si="269"/>
        <v>1342739</v>
      </c>
      <c r="K229" s="12">
        <f t="shared" si="269"/>
        <v>0</v>
      </c>
      <c r="L229" s="12">
        <f t="shared" si="269"/>
        <v>1342739</v>
      </c>
      <c r="M229" s="12">
        <f t="shared" si="269"/>
        <v>0</v>
      </c>
      <c r="N229" s="12">
        <f t="shared" si="269"/>
        <v>0</v>
      </c>
      <c r="O229" s="12">
        <f t="shared" si="269"/>
        <v>0</v>
      </c>
      <c r="P229" s="12">
        <f t="shared" si="269"/>
        <v>0</v>
      </c>
      <c r="Q229" s="12">
        <f t="shared" si="269"/>
        <v>0</v>
      </c>
      <c r="R229" s="12">
        <f t="shared" si="269"/>
        <v>1342739</v>
      </c>
      <c r="S229" s="12">
        <f t="shared" si="269"/>
        <v>0</v>
      </c>
      <c r="T229" s="12">
        <f t="shared" si="269"/>
        <v>1342739</v>
      </c>
      <c r="U229" s="12">
        <f t="shared" si="269"/>
        <v>0</v>
      </c>
      <c r="V229" s="12">
        <f t="shared" si="269"/>
        <v>3537600.1</v>
      </c>
      <c r="W229" s="12">
        <f t="shared" si="269"/>
        <v>3485956.5</v>
      </c>
      <c r="X229" s="12">
        <f t="shared" si="269"/>
        <v>51643.6</v>
      </c>
      <c r="Y229" s="12">
        <f t="shared" si="269"/>
        <v>0</v>
      </c>
      <c r="Z229" s="12">
        <f t="shared" si="269"/>
        <v>4880339.0999999996</v>
      </c>
      <c r="AA229" s="12">
        <f t="shared" si="269"/>
        <v>3485956.5</v>
      </c>
      <c r="AB229" s="12">
        <f t="shared" si="269"/>
        <v>1394382.6</v>
      </c>
      <c r="AC229" s="12">
        <f t="shared" si="269"/>
        <v>0</v>
      </c>
      <c r="AD229" s="12">
        <f t="shared" si="269"/>
        <v>0</v>
      </c>
      <c r="AE229" s="12">
        <f t="shared" si="269"/>
        <v>0</v>
      </c>
      <c r="AF229" s="12">
        <f t="shared" si="269"/>
        <v>0</v>
      </c>
      <c r="AG229" s="12">
        <f t="shared" si="269"/>
        <v>0</v>
      </c>
      <c r="AH229" s="12">
        <f t="shared" si="269"/>
        <v>4880339.0999999996</v>
      </c>
      <c r="AI229" s="12">
        <f t="shared" si="269"/>
        <v>3485956.5</v>
      </c>
      <c r="AJ229" s="12">
        <f t="shared" si="269"/>
        <v>1394382.6</v>
      </c>
      <c r="AK229" s="12">
        <f t="shared" si="269"/>
        <v>0</v>
      </c>
      <c r="AL229" s="12">
        <f t="shared" si="269"/>
        <v>0</v>
      </c>
      <c r="AM229" s="12">
        <f t="shared" si="269"/>
        <v>0</v>
      </c>
      <c r="AN229" s="12">
        <f t="shared" si="269"/>
        <v>0</v>
      </c>
      <c r="AO229" s="12">
        <f t="shared" si="269"/>
        <v>0</v>
      </c>
      <c r="AP229" s="12">
        <f t="shared" si="269"/>
        <v>4880339.0999999996</v>
      </c>
      <c r="AQ229" s="12">
        <f t="shared" si="269"/>
        <v>3485956.5</v>
      </c>
      <c r="AR229" s="12">
        <f t="shared" si="269"/>
        <v>1394382.6</v>
      </c>
      <c r="AS229" s="12">
        <f t="shared" si="269"/>
        <v>0</v>
      </c>
      <c r="AT229" s="12">
        <f t="shared" si="269"/>
        <v>241004.4</v>
      </c>
      <c r="AU229" s="12">
        <f t="shared" si="269"/>
        <v>172146</v>
      </c>
      <c r="AV229" s="12">
        <f t="shared" si="269"/>
        <v>68858.399999999994</v>
      </c>
      <c r="AW229" s="12">
        <f t="shared" si="269"/>
        <v>0</v>
      </c>
      <c r="AX229" s="12">
        <f t="shared" si="269"/>
        <v>5121343.5</v>
      </c>
      <c r="AY229" s="12">
        <f t="shared" si="269"/>
        <v>3658102.5</v>
      </c>
      <c r="AZ229" s="12">
        <f t="shared" si="269"/>
        <v>1463241</v>
      </c>
      <c r="BA229" s="12">
        <f t="shared" si="269"/>
        <v>0</v>
      </c>
      <c r="BB229" s="12">
        <v>0</v>
      </c>
      <c r="BC229" s="12">
        <v>0</v>
      </c>
      <c r="BD229" s="15"/>
      <c r="BE229" s="15"/>
      <c r="BF229" s="15"/>
    </row>
    <row r="230" spans="1:58" ht="50.25" customHeight="1" x14ac:dyDescent="0.25">
      <c r="A230" s="4" t="s">
        <v>137</v>
      </c>
      <c r="B230" s="9">
        <v>51</v>
      </c>
      <c r="C230" s="9">
        <v>6</v>
      </c>
      <c r="D230" s="10" t="s">
        <v>151</v>
      </c>
      <c r="E230" s="9">
        <v>851</v>
      </c>
      <c r="F230" s="11" t="s">
        <v>131</v>
      </c>
      <c r="G230" s="11" t="s">
        <v>63</v>
      </c>
      <c r="H230" s="11" t="s">
        <v>341</v>
      </c>
      <c r="I230" s="11" t="s">
        <v>138</v>
      </c>
      <c r="J230" s="12">
        <f>'6.ВС'!J196</f>
        <v>1342739</v>
      </c>
      <c r="K230" s="12">
        <f>'6.ВС'!K196</f>
        <v>0</v>
      </c>
      <c r="L230" s="12">
        <f>'6.ВС'!L196</f>
        <v>1342739</v>
      </c>
      <c r="M230" s="12">
        <f>'6.ВС'!M196</f>
        <v>0</v>
      </c>
      <c r="N230" s="12">
        <f>'6.ВС'!N196</f>
        <v>0</v>
      </c>
      <c r="O230" s="12">
        <f>'6.ВС'!O196</f>
        <v>0</v>
      </c>
      <c r="P230" s="12">
        <f>'6.ВС'!P196</f>
        <v>0</v>
      </c>
      <c r="Q230" s="12">
        <f>'6.ВС'!Q196</f>
        <v>0</v>
      </c>
      <c r="R230" s="12">
        <f>'6.ВС'!R196</f>
        <v>1342739</v>
      </c>
      <c r="S230" s="12">
        <f>'6.ВС'!S196</f>
        <v>0</v>
      </c>
      <c r="T230" s="12">
        <f>'6.ВС'!T196</f>
        <v>1342739</v>
      </c>
      <c r="U230" s="12">
        <f>'6.ВС'!U196</f>
        <v>0</v>
      </c>
      <c r="V230" s="12">
        <f>'6.ВС'!V196</f>
        <v>3537600.1</v>
      </c>
      <c r="W230" s="12">
        <f>'6.ВС'!W196</f>
        <v>3485956.5</v>
      </c>
      <c r="X230" s="12">
        <f>'6.ВС'!X196</f>
        <v>51643.6</v>
      </c>
      <c r="Y230" s="12">
        <f>'6.ВС'!Y196</f>
        <v>0</v>
      </c>
      <c r="Z230" s="12">
        <f>'6.ВС'!Z196</f>
        <v>4880339.0999999996</v>
      </c>
      <c r="AA230" s="12">
        <f>'6.ВС'!AA196</f>
        <v>3485956.5</v>
      </c>
      <c r="AB230" s="12">
        <f>'6.ВС'!AB196</f>
        <v>1394382.6</v>
      </c>
      <c r="AC230" s="12">
        <f>'6.ВС'!AC196</f>
        <v>0</v>
      </c>
      <c r="AD230" s="12">
        <f>'6.ВС'!AD196</f>
        <v>0</v>
      </c>
      <c r="AE230" s="12">
        <f>'6.ВС'!AE196</f>
        <v>0</v>
      </c>
      <c r="AF230" s="12">
        <f>'6.ВС'!AF196</f>
        <v>0</v>
      </c>
      <c r="AG230" s="12">
        <f>'6.ВС'!AG196</f>
        <v>0</v>
      </c>
      <c r="AH230" s="12">
        <f>'6.ВС'!AH196</f>
        <v>4880339.0999999996</v>
      </c>
      <c r="AI230" s="12">
        <f>'6.ВС'!AI196</f>
        <v>3485956.5</v>
      </c>
      <c r="AJ230" s="12">
        <f>'6.ВС'!AJ196</f>
        <v>1394382.6</v>
      </c>
      <c r="AK230" s="12">
        <f>'6.ВС'!AK196</f>
        <v>0</v>
      </c>
      <c r="AL230" s="12">
        <f>'6.ВС'!AL196</f>
        <v>0</v>
      </c>
      <c r="AM230" s="12">
        <f>'6.ВС'!AM196</f>
        <v>0</v>
      </c>
      <c r="AN230" s="12">
        <f>'6.ВС'!AN196</f>
        <v>0</v>
      </c>
      <c r="AO230" s="12">
        <f>'6.ВС'!AO196</f>
        <v>0</v>
      </c>
      <c r="AP230" s="12">
        <f>'6.ВС'!AP196</f>
        <v>4880339.0999999996</v>
      </c>
      <c r="AQ230" s="12">
        <f>'6.ВС'!AQ196</f>
        <v>3485956.5</v>
      </c>
      <c r="AR230" s="12">
        <f>'6.ВС'!AR196</f>
        <v>1394382.6</v>
      </c>
      <c r="AS230" s="12">
        <f>'6.ВС'!AS196</f>
        <v>0</v>
      </c>
      <c r="AT230" s="12">
        <f>'6.ВС'!AT196</f>
        <v>241004.4</v>
      </c>
      <c r="AU230" s="12">
        <f>'6.ВС'!AU196</f>
        <v>172146</v>
      </c>
      <c r="AV230" s="12">
        <f>'6.ВС'!AV196</f>
        <v>68858.399999999994</v>
      </c>
      <c r="AW230" s="12">
        <f>'6.ВС'!AW196</f>
        <v>0</v>
      </c>
      <c r="AX230" s="12">
        <f>'6.ВС'!AX196</f>
        <v>5121343.5</v>
      </c>
      <c r="AY230" s="12">
        <f>'6.ВС'!AY196</f>
        <v>3658102.5</v>
      </c>
      <c r="AZ230" s="12">
        <f>'6.ВС'!AZ196</f>
        <v>1463241</v>
      </c>
      <c r="BA230" s="12">
        <f>'6.ВС'!BA196</f>
        <v>0</v>
      </c>
      <c r="BB230" s="12">
        <v>0</v>
      </c>
      <c r="BC230" s="12">
        <v>0</v>
      </c>
    </row>
    <row r="231" spans="1:58" ht="78.75" hidden="1" x14ac:dyDescent="0.25">
      <c r="A231" s="4" t="s">
        <v>140</v>
      </c>
      <c r="B231" s="9">
        <v>51</v>
      </c>
      <c r="C231" s="9">
        <v>6</v>
      </c>
      <c r="D231" s="10" t="s">
        <v>151</v>
      </c>
      <c r="E231" s="9">
        <v>851</v>
      </c>
      <c r="F231" s="11" t="s">
        <v>131</v>
      </c>
      <c r="G231" s="11" t="s">
        <v>63</v>
      </c>
      <c r="H231" s="11" t="s">
        <v>353</v>
      </c>
      <c r="I231" s="11"/>
      <c r="J231" s="12">
        <f t="shared" si="269"/>
        <v>0</v>
      </c>
      <c r="K231" s="12">
        <f t="shared" si="269"/>
        <v>0</v>
      </c>
      <c r="L231" s="12">
        <f t="shared" si="269"/>
        <v>0</v>
      </c>
      <c r="M231" s="12">
        <f t="shared" si="269"/>
        <v>0</v>
      </c>
      <c r="N231" s="12">
        <f t="shared" si="269"/>
        <v>0</v>
      </c>
      <c r="O231" s="12">
        <f t="shared" si="269"/>
        <v>0</v>
      </c>
      <c r="P231" s="12">
        <f t="shared" si="269"/>
        <v>0</v>
      </c>
      <c r="Q231" s="12">
        <f t="shared" si="269"/>
        <v>0</v>
      </c>
      <c r="R231" s="12">
        <f t="shared" si="269"/>
        <v>0</v>
      </c>
      <c r="S231" s="12">
        <f t="shared" si="269"/>
        <v>0</v>
      </c>
      <c r="T231" s="12">
        <f t="shared" si="269"/>
        <v>0</v>
      </c>
      <c r="U231" s="12">
        <f t="shared" si="269"/>
        <v>0</v>
      </c>
      <c r="V231" s="12">
        <f t="shared" si="269"/>
        <v>0</v>
      </c>
      <c r="W231" s="12">
        <f t="shared" si="269"/>
        <v>0</v>
      </c>
      <c r="X231" s="12">
        <f t="shared" si="269"/>
        <v>0</v>
      </c>
      <c r="Y231" s="12">
        <f t="shared" si="269"/>
        <v>0</v>
      </c>
      <c r="Z231" s="12">
        <f t="shared" si="269"/>
        <v>0</v>
      </c>
      <c r="AA231" s="12">
        <f t="shared" si="269"/>
        <v>0</v>
      </c>
      <c r="AB231" s="12">
        <f t="shared" si="269"/>
        <v>0</v>
      </c>
      <c r="AC231" s="12">
        <f t="shared" si="269"/>
        <v>0</v>
      </c>
      <c r="AD231" s="12">
        <f t="shared" si="269"/>
        <v>0</v>
      </c>
      <c r="AE231" s="12">
        <f t="shared" si="269"/>
        <v>0</v>
      </c>
      <c r="AF231" s="12">
        <f t="shared" si="269"/>
        <v>0</v>
      </c>
      <c r="AG231" s="12">
        <f t="shared" si="269"/>
        <v>0</v>
      </c>
      <c r="AH231" s="12">
        <f t="shared" si="269"/>
        <v>0</v>
      </c>
      <c r="AI231" s="12">
        <f t="shared" si="269"/>
        <v>0</v>
      </c>
      <c r="AJ231" s="12">
        <f t="shared" si="269"/>
        <v>0</v>
      </c>
      <c r="AK231" s="12">
        <f t="shared" si="269"/>
        <v>0</v>
      </c>
      <c r="AL231" s="12">
        <f t="shared" si="269"/>
        <v>0</v>
      </c>
      <c r="AM231" s="12">
        <f t="shared" si="269"/>
        <v>0</v>
      </c>
      <c r="AN231" s="12">
        <f t="shared" si="269"/>
        <v>0</v>
      </c>
      <c r="AO231" s="12">
        <f t="shared" si="269"/>
        <v>0</v>
      </c>
      <c r="AP231" s="12">
        <f t="shared" si="269"/>
        <v>0</v>
      </c>
      <c r="AQ231" s="12">
        <f t="shared" si="269"/>
        <v>0</v>
      </c>
      <c r="AR231" s="12">
        <f t="shared" si="269"/>
        <v>0</v>
      </c>
      <c r="AS231" s="12">
        <f t="shared" si="269"/>
        <v>0</v>
      </c>
      <c r="AT231" s="12">
        <f t="shared" si="269"/>
        <v>0</v>
      </c>
      <c r="AU231" s="12">
        <f t="shared" si="269"/>
        <v>0</v>
      </c>
      <c r="AV231" s="12">
        <f t="shared" si="269"/>
        <v>0</v>
      </c>
      <c r="AW231" s="12">
        <f t="shared" si="269"/>
        <v>0</v>
      </c>
      <c r="AX231" s="12">
        <f t="shared" si="269"/>
        <v>0</v>
      </c>
      <c r="AY231" s="12">
        <f t="shared" si="269"/>
        <v>0</v>
      </c>
      <c r="AZ231" s="12">
        <f t="shared" si="269"/>
        <v>0</v>
      </c>
      <c r="BA231" s="12">
        <f t="shared" si="269"/>
        <v>0</v>
      </c>
      <c r="BB231" s="12">
        <v>0</v>
      </c>
      <c r="BC231" s="12">
        <v>0</v>
      </c>
    </row>
    <row r="232" spans="1:58" ht="31.5" hidden="1" x14ac:dyDescent="0.25">
      <c r="A232" s="4" t="s">
        <v>135</v>
      </c>
      <c r="B232" s="9">
        <v>51</v>
      </c>
      <c r="C232" s="9">
        <v>6</v>
      </c>
      <c r="D232" s="10" t="s">
        <v>151</v>
      </c>
      <c r="E232" s="9">
        <v>851</v>
      </c>
      <c r="F232" s="11" t="s">
        <v>131</v>
      </c>
      <c r="G232" s="11" t="s">
        <v>63</v>
      </c>
      <c r="H232" s="11" t="s">
        <v>353</v>
      </c>
      <c r="I232" s="11" t="s">
        <v>136</v>
      </c>
      <c r="J232" s="12">
        <f t="shared" si="269"/>
        <v>0</v>
      </c>
      <c r="K232" s="12">
        <f t="shared" si="269"/>
        <v>0</v>
      </c>
      <c r="L232" s="12">
        <f t="shared" si="269"/>
        <v>0</v>
      </c>
      <c r="M232" s="12">
        <f t="shared" si="269"/>
        <v>0</v>
      </c>
      <c r="N232" s="12">
        <f t="shared" si="269"/>
        <v>0</v>
      </c>
      <c r="O232" s="12">
        <f t="shared" si="269"/>
        <v>0</v>
      </c>
      <c r="P232" s="12">
        <f t="shared" si="269"/>
        <v>0</v>
      </c>
      <c r="Q232" s="12">
        <f t="shared" si="269"/>
        <v>0</v>
      </c>
      <c r="R232" s="12">
        <f t="shared" si="269"/>
        <v>0</v>
      </c>
      <c r="S232" s="12">
        <f t="shared" si="269"/>
        <v>0</v>
      </c>
      <c r="T232" s="12">
        <f t="shared" si="269"/>
        <v>0</v>
      </c>
      <c r="U232" s="12">
        <f t="shared" si="269"/>
        <v>0</v>
      </c>
      <c r="V232" s="12">
        <f t="shared" si="269"/>
        <v>0</v>
      </c>
      <c r="W232" s="12">
        <f t="shared" si="269"/>
        <v>0</v>
      </c>
      <c r="X232" s="12">
        <f t="shared" si="269"/>
        <v>0</v>
      </c>
      <c r="Y232" s="12">
        <f t="shared" si="269"/>
        <v>0</v>
      </c>
      <c r="Z232" s="12">
        <f t="shared" si="269"/>
        <v>0</v>
      </c>
      <c r="AA232" s="12">
        <f t="shared" si="269"/>
        <v>0</v>
      </c>
      <c r="AB232" s="12">
        <f t="shared" si="269"/>
        <v>0</v>
      </c>
      <c r="AC232" s="12">
        <f t="shared" si="269"/>
        <v>0</v>
      </c>
      <c r="AD232" s="12">
        <f t="shared" si="269"/>
        <v>0</v>
      </c>
      <c r="AE232" s="12">
        <f t="shared" si="269"/>
        <v>0</v>
      </c>
      <c r="AF232" s="12">
        <f t="shared" si="269"/>
        <v>0</v>
      </c>
      <c r="AG232" s="12">
        <f t="shared" si="269"/>
        <v>0</v>
      </c>
      <c r="AH232" s="12">
        <f t="shared" si="269"/>
        <v>0</v>
      </c>
      <c r="AI232" s="12">
        <f t="shared" si="269"/>
        <v>0</v>
      </c>
      <c r="AJ232" s="12">
        <f t="shared" si="269"/>
        <v>0</v>
      </c>
      <c r="AK232" s="12">
        <f t="shared" si="269"/>
        <v>0</v>
      </c>
      <c r="AL232" s="12">
        <f t="shared" si="269"/>
        <v>0</v>
      </c>
      <c r="AM232" s="12">
        <f t="shared" si="269"/>
        <v>0</v>
      </c>
      <c r="AN232" s="12">
        <f t="shared" si="269"/>
        <v>0</v>
      </c>
      <c r="AO232" s="12">
        <f t="shared" si="269"/>
        <v>0</v>
      </c>
      <c r="AP232" s="12">
        <f t="shared" si="269"/>
        <v>0</v>
      </c>
      <c r="AQ232" s="12">
        <f t="shared" si="269"/>
        <v>0</v>
      </c>
      <c r="AR232" s="12">
        <f t="shared" si="269"/>
        <v>0</v>
      </c>
      <c r="AS232" s="12">
        <f t="shared" si="269"/>
        <v>0</v>
      </c>
      <c r="AT232" s="12">
        <f t="shared" si="269"/>
        <v>0</v>
      </c>
      <c r="AU232" s="12">
        <f t="shared" si="269"/>
        <v>0</v>
      </c>
      <c r="AV232" s="12">
        <f t="shared" si="269"/>
        <v>0</v>
      </c>
      <c r="AW232" s="12">
        <f t="shared" si="269"/>
        <v>0</v>
      </c>
      <c r="AX232" s="12">
        <f t="shared" si="269"/>
        <v>0</v>
      </c>
      <c r="AY232" s="12">
        <f t="shared" si="269"/>
        <v>0</v>
      </c>
      <c r="AZ232" s="12">
        <f t="shared" si="269"/>
        <v>0</v>
      </c>
      <c r="BA232" s="12">
        <f t="shared" si="269"/>
        <v>0</v>
      </c>
      <c r="BB232" s="12">
        <v>0</v>
      </c>
      <c r="BC232" s="12">
        <v>0</v>
      </c>
    </row>
    <row r="233" spans="1:58" ht="63" hidden="1" x14ac:dyDescent="0.25">
      <c r="A233" s="4" t="s">
        <v>137</v>
      </c>
      <c r="B233" s="9">
        <v>51</v>
      </c>
      <c r="C233" s="9">
        <v>6</v>
      </c>
      <c r="D233" s="10" t="s">
        <v>151</v>
      </c>
      <c r="E233" s="9">
        <v>851</v>
      </c>
      <c r="F233" s="11" t="s">
        <v>131</v>
      </c>
      <c r="G233" s="11" t="s">
        <v>63</v>
      </c>
      <c r="H233" s="11" t="s">
        <v>353</v>
      </c>
      <c r="I233" s="11" t="s">
        <v>138</v>
      </c>
      <c r="J233" s="12">
        <f>'6.ВС'!J199</f>
        <v>0</v>
      </c>
      <c r="K233" s="12">
        <f>'6.ВС'!K199</f>
        <v>0</v>
      </c>
      <c r="L233" s="12">
        <f>'6.ВС'!L199</f>
        <v>0</v>
      </c>
      <c r="M233" s="12">
        <f>'6.ВС'!M199</f>
        <v>0</v>
      </c>
      <c r="N233" s="12">
        <f>'6.ВС'!N199</f>
        <v>0</v>
      </c>
      <c r="O233" s="12">
        <f>'6.ВС'!O199</f>
        <v>0</v>
      </c>
      <c r="P233" s="12">
        <f>'6.ВС'!P199</f>
        <v>0</v>
      </c>
      <c r="Q233" s="12">
        <f>'6.ВС'!Q199</f>
        <v>0</v>
      </c>
      <c r="R233" s="12">
        <f>'6.ВС'!R199</f>
        <v>0</v>
      </c>
      <c r="S233" s="12">
        <f>'6.ВС'!S199</f>
        <v>0</v>
      </c>
      <c r="T233" s="12">
        <f>'6.ВС'!T199</f>
        <v>0</v>
      </c>
      <c r="U233" s="12">
        <f>'6.ВС'!U199</f>
        <v>0</v>
      </c>
      <c r="V233" s="12">
        <f>'6.ВС'!V199</f>
        <v>0</v>
      </c>
      <c r="W233" s="12">
        <f>'6.ВС'!W199</f>
        <v>0</v>
      </c>
      <c r="X233" s="12">
        <f>'6.ВС'!X199</f>
        <v>0</v>
      </c>
      <c r="Y233" s="12">
        <f>'6.ВС'!Y199</f>
        <v>0</v>
      </c>
      <c r="Z233" s="12">
        <f>'6.ВС'!Z199</f>
        <v>0</v>
      </c>
      <c r="AA233" s="12">
        <f>'6.ВС'!AA199</f>
        <v>0</v>
      </c>
      <c r="AB233" s="12">
        <f>'6.ВС'!AB199</f>
        <v>0</v>
      </c>
      <c r="AC233" s="12">
        <f>'6.ВС'!AC199</f>
        <v>0</v>
      </c>
      <c r="AD233" s="12">
        <f>'6.ВС'!AD199</f>
        <v>0</v>
      </c>
      <c r="AE233" s="12">
        <f>'6.ВС'!AE199</f>
        <v>0</v>
      </c>
      <c r="AF233" s="12">
        <f>'6.ВС'!AF199</f>
        <v>0</v>
      </c>
      <c r="AG233" s="12">
        <f>'6.ВС'!AG199</f>
        <v>0</v>
      </c>
      <c r="AH233" s="12">
        <f>'6.ВС'!AH199</f>
        <v>0</v>
      </c>
      <c r="AI233" s="12">
        <f>'6.ВС'!AI199</f>
        <v>0</v>
      </c>
      <c r="AJ233" s="12">
        <f>'6.ВС'!AJ199</f>
        <v>0</v>
      </c>
      <c r="AK233" s="12">
        <f>'6.ВС'!AK199</f>
        <v>0</v>
      </c>
      <c r="AL233" s="12">
        <f>'6.ВС'!AL199</f>
        <v>0</v>
      </c>
      <c r="AM233" s="12">
        <f>'6.ВС'!AM199</f>
        <v>0</v>
      </c>
      <c r="AN233" s="12">
        <f>'6.ВС'!AN199</f>
        <v>0</v>
      </c>
      <c r="AO233" s="12">
        <f>'6.ВС'!AO199</f>
        <v>0</v>
      </c>
      <c r="AP233" s="12">
        <f>'6.ВС'!AP199</f>
        <v>0</v>
      </c>
      <c r="AQ233" s="12">
        <f>'6.ВС'!AQ199</f>
        <v>0</v>
      </c>
      <c r="AR233" s="12">
        <f>'6.ВС'!AR199</f>
        <v>0</v>
      </c>
      <c r="AS233" s="12">
        <f>'6.ВС'!AS199</f>
        <v>0</v>
      </c>
      <c r="AT233" s="12">
        <f>'6.ВС'!AT199</f>
        <v>0</v>
      </c>
      <c r="AU233" s="12">
        <f>'6.ВС'!AU199</f>
        <v>0</v>
      </c>
      <c r="AV233" s="12">
        <f>'6.ВС'!AV199</f>
        <v>0</v>
      </c>
      <c r="AW233" s="12">
        <f>'6.ВС'!AW199</f>
        <v>0</v>
      </c>
      <c r="AX233" s="12">
        <f>'6.ВС'!AX199</f>
        <v>0</v>
      </c>
      <c r="AY233" s="12">
        <f>'6.ВС'!AY199</f>
        <v>0</v>
      </c>
      <c r="AZ233" s="12">
        <f>'6.ВС'!AZ199</f>
        <v>0</v>
      </c>
      <c r="BA233" s="12">
        <f>'6.ВС'!BA199</f>
        <v>0</v>
      </c>
      <c r="BB233" s="12">
        <v>0</v>
      </c>
      <c r="BC233" s="12">
        <v>0</v>
      </c>
    </row>
    <row r="234" spans="1:58" ht="47.25" x14ac:dyDescent="0.25">
      <c r="A234" s="4" t="s">
        <v>350</v>
      </c>
      <c r="B234" s="33">
        <v>52</v>
      </c>
      <c r="C234" s="33"/>
      <c r="D234" s="33"/>
      <c r="E234" s="39"/>
      <c r="F234" s="39"/>
      <c r="G234" s="39"/>
      <c r="H234" s="33"/>
      <c r="I234" s="11"/>
      <c r="J234" s="12">
        <f t="shared" ref="J234:AO234" si="270">J235+J240+J282+J289+J309+J314+J321</f>
        <v>159993603.21000001</v>
      </c>
      <c r="K234" s="12">
        <f t="shared" si="270"/>
        <v>101816933.20999999</v>
      </c>
      <c r="L234" s="12">
        <f t="shared" si="270"/>
        <v>58176670</v>
      </c>
      <c r="M234" s="12">
        <f t="shared" si="270"/>
        <v>0</v>
      </c>
      <c r="N234" s="12">
        <f t="shared" si="270"/>
        <v>8046356</v>
      </c>
      <c r="O234" s="12">
        <f t="shared" si="270"/>
        <v>0</v>
      </c>
      <c r="P234" s="12">
        <f t="shared" si="270"/>
        <v>8046356</v>
      </c>
      <c r="Q234" s="12">
        <f t="shared" si="270"/>
        <v>0</v>
      </c>
      <c r="R234" s="12">
        <f t="shared" si="270"/>
        <v>168039959.21000001</v>
      </c>
      <c r="S234" s="12">
        <f t="shared" si="270"/>
        <v>101816933.20999999</v>
      </c>
      <c r="T234" s="12">
        <f t="shared" si="270"/>
        <v>66223026</v>
      </c>
      <c r="U234" s="12">
        <f t="shared" si="270"/>
        <v>0</v>
      </c>
      <c r="V234" s="12">
        <f t="shared" si="270"/>
        <v>10582355.18</v>
      </c>
      <c r="W234" s="12">
        <f t="shared" si="270"/>
        <v>1750596.18</v>
      </c>
      <c r="X234" s="12">
        <f t="shared" si="270"/>
        <v>8831759</v>
      </c>
      <c r="Y234" s="12">
        <f t="shared" si="270"/>
        <v>0</v>
      </c>
      <c r="Z234" s="12">
        <f t="shared" si="270"/>
        <v>178622314.38999999</v>
      </c>
      <c r="AA234" s="12">
        <f t="shared" si="270"/>
        <v>103567529.39</v>
      </c>
      <c r="AB234" s="12">
        <f t="shared" si="270"/>
        <v>75054785</v>
      </c>
      <c r="AC234" s="12">
        <f t="shared" si="270"/>
        <v>0</v>
      </c>
      <c r="AD234" s="12">
        <f t="shared" si="270"/>
        <v>0</v>
      </c>
      <c r="AE234" s="12">
        <f t="shared" si="270"/>
        <v>0</v>
      </c>
      <c r="AF234" s="12">
        <f t="shared" si="270"/>
        <v>0</v>
      </c>
      <c r="AG234" s="12">
        <f t="shared" si="270"/>
        <v>0</v>
      </c>
      <c r="AH234" s="12">
        <f t="shared" si="270"/>
        <v>178622314.38999999</v>
      </c>
      <c r="AI234" s="12">
        <f t="shared" si="270"/>
        <v>103567529.39</v>
      </c>
      <c r="AJ234" s="12">
        <f t="shared" si="270"/>
        <v>75054785</v>
      </c>
      <c r="AK234" s="12">
        <f t="shared" si="270"/>
        <v>0</v>
      </c>
      <c r="AL234" s="12">
        <f t="shared" si="270"/>
        <v>2690100.5</v>
      </c>
      <c r="AM234" s="12">
        <f t="shared" si="270"/>
        <v>0</v>
      </c>
      <c r="AN234" s="12">
        <f t="shared" si="270"/>
        <v>2690100.5</v>
      </c>
      <c r="AO234" s="12">
        <f t="shared" si="270"/>
        <v>0</v>
      </c>
      <c r="AP234" s="12">
        <f t="shared" ref="AP234:AW234" si="271">AP235+AP240+AP282+AP289+AP309+AP314+AP321</f>
        <v>181312414.88999999</v>
      </c>
      <c r="AQ234" s="12">
        <f t="shared" si="271"/>
        <v>103567529.39</v>
      </c>
      <c r="AR234" s="12">
        <f t="shared" si="271"/>
        <v>77744885.5</v>
      </c>
      <c r="AS234" s="12">
        <f t="shared" si="271"/>
        <v>0</v>
      </c>
      <c r="AT234" s="12">
        <f t="shared" si="271"/>
        <v>126907</v>
      </c>
      <c r="AU234" s="12">
        <f t="shared" si="271"/>
        <v>1764380</v>
      </c>
      <c r="AV234" s="12">
        <f t="shared" si="271"/>
        <v>-1637473</v>
      </c>
      <c r="AW234" s="12">
        <f t="shared" si="271"/>
        <v>0</v>
      </c>
      <c r="AX234" s="12">
        <f t="shared" ref="AX234:BA234" si="272">AX235+AX240+AX282+AX289+AX309+AX314+AX321</f>
        <v>181439321.88999999</v>
      </c>
      <c r="AY234" s="12">
        <f t="shared" si="272"/>
        <v>105331909.39</v>
      </c>
      <c r="AZ234" s="12">
        <f t="shared" si="272"/>
        <v>76107412.5</v>
      </c>
      <c r="BA234" s="12">
        <f t="shared" si="272"/>
        <v>0</v>
      </c>
      <c r="BB234" s="12">
        <v>0</v>
      </c>
      <c r="BC234" s="12">
        <v>0</v>
      </c>
    </row>
    <row r="235" spans="1:58" ht="52.5" customHeight="1" x14ac:dyDescent="0.25">
      <c r="A235" s="4" t="s">
        <v>263</v>
      </c>
      <c r="B235" s="33">
        <v>52</v>
      </c>
      <c r="C235" s="33">
        <v>0</v>
      </c>
      <c r="D235" s="33">
        <v>11</v>
      </c>
      <c r="E235" s="39"/>
      <c r="F235" s="39"/>
      <c r="G235" s="39"/>
      <c r="H235" s="33"/>
      <c r="I235" s="11"/>
      <c r="J235" s="12">
        <f t="shared" ref="J235:BA238" si="273">J236</f>
        <v>873400</v>
      </c>
      <c r="K235" s="12">
        <f t="shared" si="273"/>
        <v>0</v>
      </c>
      <c r="L235" s="12">
        <f t="shared" si="273"/>
        <v>873400</v>
      </c>
      <c r="M235" s="12">
        <f t="shared" si="273"/>
        <v>0</v>
      </c>
      <c r="N235" s="12">
        <f t="shared" si="273"/>
        <v>0</v>
      </c>
      <c r="O235" s="12">
        <f t="shared" si="273"/>
        <v>0</v>
      </c>
      <c r="P235" s="12">
        <f t="shared" si="273"/>
        <v>0</v>
      </c>
      <c r="Q235" s="12">
        <f t="shared" si="273"/>
        <v>0</v>
      </c>
      <c r="R235" s="12">
        <f t="shared" si="273"/>
        <v>873400</v>
      </c>
      <c r="S235" s="12">
        <f t="shared" si="273"/>
        <v>0</v>
      </c>
      <c r="T235" s="12">
        <f t="shared" si="273"/>
        <v>873400</v>
      </c>
      <c r="U235" s="12">
        <f t="shared" si="273"/>
        <v>0</v>
      </c>
      <c r="V235" s="12">
        <f t="shared" si="273"/>
        <v>0</v>
      </c>
      <c r="W235" s="12">
        <f t="shared" si="273"/>
        <v>0</v>
      </c>
      <c r="X235" s="12">
        <f t="shared" si="273"/>
        <v>0</v>
      </c>
      <c r="Y235" s="12">
        <f t="shared" si="273"/>
        <v>0</v>
      </c>
      <c r="Z235" s="12">
        <f t="shared" si="273"/>
        <v>873400</v>
      </c>
      <c r="AA235" s="12">
        <f t="shared" si="273"/>
        <v>0</v>
      </c>
      <c r="AB235" s="12">
        <f t="shared" si="273"/>
        <v>873400</v>
      </c>
      <c r="AC235" s="12">
        <f t="shared" si="273"/>
        <v>0</v>
      </c>
      <c r="AD235" s="12">
        <f t="shared" si="273"/>
        <v>0</v>
      </c>
      <c r="AE235" s="12">
        <f t="shared" si="273"/>
        <v>0</v>
      </c>
      <c r="AF235" s="12">
        <f t="shared" si="273"/>
        <v>0</v>
      </c>
      <c r="AG235" s="12">
        <f t="shared" si="273"/>
        <v>0</v>
      </c>
      <c r="AH235" s="12">
        <f t="shared" si="273"/>
        <v>873400</v>
      </c>
      <c r="AI235" s="12">
        <f t="shared" si="273"/>
        <v>0</v>
      </c>
      <c r="AJ235" s="12">
        <f t="shared" si="273"/>
        <v>873400</v>
      </c>
      <c r="AK235" s="12">
        <f t="shared" si="273"/>
        <v>0</v>
      </c>
      <c r="AL235" s="12">
        <f t="shared" si="273"/>
        <v>0</v>
      </c>
      <c r="AM235" s="12">
        <f t="shared" si="273"/>
        <v>0</v>
      </c>
      <c r="AN235" s="12">
        <f t="shared" si="273"/>
        <v>0</v>
      </c>
      <c r="AO235" s="12">
        <f t="shared" si="273"/>
        <v>0</v>
      </c>
      <c r="AP235" s="12">
        <f t="shared" si="273"/>
        <v>873400</v>
      </c>
      <c r="AQ235" s="12">
        <f t="shared" si="273"/>
        <v>0</v>
      </c>
      <c r="AR235" s="12">
        <f t="shared" si="273"/>
        <v>873400</v>
      </c>
      <c r="AS235" s="12">
        <f t="shared" si="273"/>
        <v>0</v>
      </c>
      <c r="AT235" s="12">
        <f t="shared" si="273"/>
        <v>-49152</v>
      </c>
      <c r="AU235" s="12">
        <f t="shared" si="273"/>
        <v>0</v>
      </c>
      <c r="AV235" s="12">
        <f t="shared" si="273"/>
        <v>-49152</v>
      </c>
      <c r="AW235" s="12">
        <f t="shared" si="273"/>
        <v>0</v>
      </c>
      <c r="AX235" s="12">
        <f t="shared" si="273"/>
        <v>824248</v>
      </c>
      <c r="AY235" s="12">
        <f t="shared" si="273"/>
        <v>0</v>
      </c>
      <c r="AZ235" s="12">
        <f t="shared" si="273"/>
        <v>824248</v>
      </c>
      <c r="BA235" s="12">
        <f t="shared" si="273"/>
        <v>0</v>
      </c>
      <c r="BB235" s="12">
        <v>0</v>
      </c>
      <c r="BC235" s="12">
        <v>0</v>
      </c>
    </row>
    <row r="236" spans="1:58" ht="47.25" x14ac:dyDescent="0.25">
      <c r="A236" s="4" t="s">
        <v>161</v>
      </c>
      <c r="B236" s="9">
        <v>52</v>
      </c>
      <c r="C236" s="9">
        <v>0</v>
      </c>
      <c r="D236" s="10" t="s">
        <v>151</v>
      </c>
      <c r="E236" s="9">
        <v>852</v>
      </c>
      <c r="F236" s="10"/>
      <c r="G236" s="10"/>
      <c r="H236" s="10"/>
      <c r="I236" s="11"/>
      <c r="J236" s="12">
        <f t="shared" si="273"/>
        <v>873400</v>
      </c>
      <c r="K236" s="12">
        <f t="shared" si="273"/>
        <v>0</v>
      </c>
      <c r="L236" s="12">
        <f t="shared" si="273"/>
        <v>873400</v>
      </c>
      <c r="M236" s="12">
        <f t="shared" si="273"/>
        <v>0</v>
      </c>
      <c r="N236" s="12">
        <f t="shared" si="273"/>
        <v>0</v>
      </c>
      <c r="O236" s="12">
        <f t="shared" si="273"/>
        <v>0</v>
      </c>
      <c r="P236" s="12">
        <f t="shared" si="273"/>
        <v>0</v>
      </c>
      <c r="Q236" s="12">
        <f t="shared" si="273"/>
        <v>0</v>
      </c>
      <c r="R236" s="12">
        <f t="shared" si="273"/>
        <v>873400</v>
      </c>
      <c r="S236" s="12">
        <f t="shared" si="273"/>
        <v>0</v>
      </c>
      <c r="T236" s="12">
        <f t="shared" si="273"/>
        <v>873400</v>
      </c>
      <c r="U236" s="12">
        <f t="shared" si="273"/>
        <v>0</v>
      </c>
      <c r="V236" s="12">
        <f t="shared" si="273"/>
        <v>0</v>
      </c>
      <c r="W236" s="12">
        <f t="shared" si="273"/>
        <v>0</v>
      </c>
      <c r="X236" s="12">
        <f t="shared" si="273"/>
        <v>0</v>
      </c>
      <c r="Y236" s="12">
        <f t="shared" si="273"/>
        <v>0</v>
      </c>
      <c r="Z236" s="12">
        <f t="shared" si="273"/>
        <v>873400</v>
      </c>
      <c r="AA236" s="12">
        <f t="shared" si="273"/>
        <v>0</v>
      </c>
      <c r="AB236" s="12">
        <f t="shared" si="273"/>
        <v>873400</v>
      </c>
      <c r="AC236" s="12">
        <f t="shared" si="273"/>
        <v>0</v>
      </c>
      <c r="AD236" s="12">
        <f t="shared" si="273"/>
        <v>0</v>
      </c>
      <c r="AE236" s="12">
        <f t="shared" si="273"/>
        <v>0</v>
      </c>
      <c r="AF236" s="12">
        <f t="shared" si="273"/>
        <v>0</v>
      </c>
      <c r="AG236" s="12">
        <f t="shared" si="273"/>
        <v>0</v>
      </c>
      <c r="AH236" s="12">
        <f t="shared" si="273"/>
        <v>873400</v>
      </c>
      <c r="AI236" s="12">
        <f t="shared" si="273"/>
        <v>0</v>
      </c>
      <c r="AJ236" s="12">
        <f t="shared" si="273"/>
        <v>873400</v>
      </c>
      <c r="AK236" s="12">
        <f t="shared" si="273"/>
        <v>0</v>
      </c>
      <c r="AL236" s="12">
        <f t="shared" si="273"/>
        <v>0</v>
      </c>
      <c r="AM236" s="12">
        <f t="shared" si="273"/>
        <v>0</v>
      </c>
      <c r="AN236" s="12">
        <f t="shared" si="273"/>
        <v>0</v>
      </c>
      <c r="AO236" s="12">
        <f t="shared" si="273"/>
        <v>0</v>
      </c>
      <c r="AP236" s="12">
        <f t="shared" si="273"/>
        <v>873400</v>
      </c>
      <c r="AQ236" s="12">
        <f t="shared" si="273"/>
        <v>0</v>
      </c>
      <c r="AR236" s="12">
        <f t="shared" si="273"/>
        <v>873400</v>
      </c>
      <c r="AS236" s="12">
        <f t="shared" si="273"/>
        <v>0</v>
      </c>
      <c r="AT236" s="12">
        <f t="shared" si="273"/>
        <v>-49152</v>
      </c>
      <c r="AU236" s="12">
        <f t="shared" si="273"/>
        <v>0</v>
      </c>
      <c r="AV236" s="12">
        <f t="shared" si="273"/>
        <v>-49152</v>
      </c>
      <c r="AW236" s="12">
        <f t="shared" si="273"/>
        <v>0</v>
      </c>
      <c r="AX236" s="12">
        <f t="shared" si="273"/>
        <v>824248</v>
      </c>
      <c r="AY236" s="12">
        <f t="shared" si="273"/>
        <v>0</v>
      </c>
      <c r="AZ236" s="12">
        <f t="shared" si="273"/>
        <v>824248</v>
      </c>
      <c r="BA236" s="12">
        <f t="shared" si="273"/>
        <v>0</v>
      </c>
      <c r="BB236" s="12">
        <v>0</v>
      </c>
      <c r="BC236" s="12">
        <v>0</v>
      </c>
    </row>
    <row r="237" spans="1:58" ht="52.5" customHeight="1" x14ac:dyDescent="0.25">
      <c r="A237" s="4" t="s">
        <v>25</v>
      </c>
      <c r="B237" s="9">
        <v>52</v>
      </c>
      <c r="C237" s="9">
        <v>0</v>
      </c>
      <c r="D237" s="11" t="s">
        <v>151</v>
      </c>
      <c r="E237" s="9">
        <v>852</v>
      </c>
      <c r="F237" s="11" t="s">
        <v>110</v>
      </c>
      <c r="G237" s="11" t="s">
        <v>69</v>
      </c>
      <c r="H237" s="11" t="s">
        <v>286</v>
      </c>
      <c r="I237" s="11"/>
      <c r="J237" s="12">
        <f t="shared" si="273"/>
        <v>873400</v>
      </c>
      <c r="K237" s="12">
        <f t="shared" si="273"/>
        <v>0</v>
      </c>
      <c r="L237" s="12">
        <f t="shared" si="273"/>
        <v>873400</v>
      </c>
      <c r="M237" s="12">
        <f t="shared" si="273"/>
        <v>0</v>
      </c>
      <c r="N237" s="12">
        <f t="shared" si="273"/>
        <v>0</v>
      </c>
      <c r="O237" s="12">
        <f t="shared" si="273"/>
        <v>0</v>
      </c>
      <c r="P237" s="12">
        <f t="shared" si="273"/>
        <v>0</v>
      </c>
      <c r="Q237" s="12">
        <f t="shared" si="273"/>
        <v>0</v>
      </c>
      <c r="R237" s="12">
        <f t="shared" si="273"/>
        <v>873400</v>
      </c>
      <c r="S237" s="12">
        <f t="shared" si="273"/>
        <v>0</v>
      </c>
      <c r="T237" s="12">
        <f t="shared" si="273"/>
        <v>873400</v>
      </c>
      <c r="U237" s="12">
        <f t="shared" si="273"/>
        <v>0</v>
      </c>
      <c r="V237" s="12">
        <f t="shared" si="273"/>
        <v>0</v>
      </c>
      <c r="W237" s="12">
        <f t="shared" si="273"/>
        <v>0</v>
      </c>
      <c r="X237" s="12">
        <f t="shared" si="273"/>
        <v>0</v>
      </c>
      <c r="Y237" s="12">
        <f t="shared" si="273"/>
        <v>0</v>
      </c>
      <c r="Z237" s="12">
        <f t="shared" si="273"/>
        <v>873400</v>
      </c>
      <c r="AA237" s="12">
        <f t="shared" si="273"/>
        <v>0</v>
      </c>
      <c r="AB237" s="12">
        <f t="shared" si="273"/>
        <v>873400</v>
      </c>
      <c r="AC237" s="12">
        <f t="shared" si="273"/>
        <v>0</v>
      </c>
      <c r="AD237" s="12">
        <f t="shared" si="273"/>
        <v>0</v>
      </c>
      <c r="AE237" s="12">
        <f t="shared" si="273"/>
        <v>0</v>
      </c>
      <c r="AF237" s="12">
        <f t="shared" si="273"/>
        <v>0</v>
      </c>
      <c r="AG237" s="12">
        <f t="shared" si="273"/>
        <v>0</v>
      </c>
      <c r="AH237" s="12">
        <f t="shared" si="273"/>
        <v>873400</v>
      </c>
      <c r="AI237" s="12">
        <f t="shared" si="273"/>
        <v>0</v>
      </c>
      <c r="AJ237" s="12">
        <f t="shared" si="273"/>
        <v>873400</v>
      </c>
      <c r="AK237" s="12">
        <f t="shared" si="273"/>
        <v>0</v>
      </c>
      <c r="AL237" s="12">
        <f t="shared" si="273"/>
        <v>0</v>
      </c>
      <c r="AM237" s="12">
        <f t="shared" si="273"/>
        <v>0</v>
      </c>
      <c r="AN237" s="12">
        <f t="shared" si="273"/>
        <v>0</v>
      </c>
      <c r="AO237" s="12">
        <f t="shared" si="273"/>
        <v>0</v>
      </c>
      <c r="AP237" s="12">
        <f t="shared" si="273"/>
        <v>873400</v>
      </c>
      <c r="AQ237" s="12">
        <f t="shared" si="273"/>
        <v>0</v>
      </c>
      <c r="AR237" s="12">
        <f t="shared" si="273"/>
        <v>873400</v>
      </c>
      <c r="AS237" s="12">
        <f t="shared" si="273"/>
        <v>0</v>
      </c>
      <c r="AT237" s="12">
        <f t="shared" si="273"/>
        <v>-49152</v>
      </c>
      <c r="AU237" s="12">
        <f t="shared" si="273"/>
        <v>0</v>
      </c>
      <c r="AV237" s="12">
        <f t="shared" si="273"/>
        <v>-49152</v>
      </c>
      <c r="AW237" s="12">
        <f t="shared" si="273"/>
        <v>0</v>
      </c>
      <c r="AX237" s="12">
        <f t="shared" si="273"/>
        <v>824248</v>
      </c>
      <c r="AY237" s="12">
        <f t="shared" si="273"/>
        <v>0</v>
      </c>
      <c r="AZ237" s="12">
        <f t="shared" si="273"/>
        <v>824248</v>
      </c>
      <c r="BA237" s="12">
        <f t="shared" si="273"/>
        <v>0</v>
      </c>
      <c r="BB237" s="12">
        <v>0</v>
      </c>
      <c r="BC237" s="12">
        <v>0</v>
      </c>
    </row>
    <row r="238" spans="1:58" ht="133.5" customHeight="1" x14ac:dyDescent="0.25">
      <c r="A238" s="4" t="s">
        <v>21</v>
      </c>
      <c r="B238" s="9">
        <v>52</v>
      </c>
      <c r="C238" s="9">
        <v>0</v>
      </c>
      <c r="D238" s="11" t="s">
        <v>151</v>
      </c>
      <c r="E238" s="9">
        <v>852</v>
      </c>
      <c r="F238" s="11" t="s">
        <v>110</v>
      </c>
      <c r="G238" s="11" t="s">
        <v>69</v>
      </c>
      <c r="H238" s="11" t="s">
        <v>286</v>
      </c>
      <c r="I238" s="11" t="s">
        <v>23</v>
      </c>
      <c r="J238" s="12">
        <f t="shared" si="273"/>
        <v>873400</v>
      </c>
      <c r="K238" s="12">
        <f t="shared" si="273"/>
        <v>0</v>
      </c>
      <c r="L238" s="12">
        <f t="shared" si="273"/>
        <v>873400</v>
      </c>
      <c r="M238" s="12">
        <f t="shared" si="273"/>
        <v>0</v>
      </c>
      <c r="N238" s="12">
        <f t="shared" si="273"/>
        <v>0</v>
      </c>
      <c r="O238" s="12">
        <f t="shared" si="273"/>
        <v>0</v>
      </c>
      <c r="P238" s="12">
        <f t="shared" si="273"/>
        <v>0</v>
      </c>
      <c r="Q238" s="12">
        <f t="shared" si="273"/>
        <v>0</v>
      </c>
      <c r="R238" s="12">
        <f t="shared" si="273"/>
        <v>873400</v>
      </c>
      <c r="S238" s="12">
        <f t="shared" si="273"/>
        <v>0</v>
      </c>
      <c r="T238" s="12">
        <f t="shared" si="273"/>
        <v>873400</v>
      </c>
      <c r="U238" s="12">
        <f t="shared" si="273"/>
        <v>0</v>
      </c>
      <c r="V238" s="12">
        <f t="shared" si="273"/>
        <v>0</v>
      </c>
      <c r="W238" s="12">
        <f t="shared" si="273"/>
        <v>0</v>
      </c>
      <c r="X238" s="12">
        <f t="shared" si="273"/>
        <v>0</v>
      </c>
      <c r="Y238" s="12">
        <f t="shared" si="273"/>
        <v>0</v>
      </c>
      <c r="Z238" s="12">
        <f t="shared" si="273"/>
        <v>873400</v>
      </c>
      <c r="AA238" s="12">
        <f t="shared" si="273"/>
        <v>0</v>
      </c>
      <c r="AB238" s="12">
        <f t="shared" si="273"/>
        <v>873400</v>
      </c>
      <c r="AC238" s="12">
        <f t="shared" si="273"/>
        <v>0</v>
      </c>
      <c r="AD238" s="12">
        <f t="shared" si="273"/>
        <v>0</v>
      </c>
      <c r="AE238" s="12">
        <f t="shared" si="273"/>
        <v>0</v>
      </c>
      <c r="AF238" s="12">
        <f t="shared" si="273"/>
        <v>0</v>
      </c>
      <c r="AG238" s="12">
        <f t="shared" si="273"/>
        <v>0</v>
      </c>
      <c r="AH238" s="12">
        <f t="shared" si="273"/>
        <v>873400</v>
      </c>
      <c r="AI238" s="12">
        <f t="shared" si="273"/>
        <v>0</v>
      </c>
      <c r="AJ238" s="12">
        <f t="shared" si="273"/>
        <v>873400</v>
      </c>
      <c r="AK238" s="12">
        <f t="shared" si="273"/>
        <v>0</v>
      </c>
      <c r="AL238" s="12">
        <f t="shared" si="273"/>
        <v>0</v>
      </c>
      <c r="AM238" s="12">
        <f t="shared" si="273"/>
        <v>0</v>
      </c>
      <c r="AN238" s="12">
        <f t="shared" si="273"/>
        <v>0</v>
      </c>
      <c r="AO238" s="12">
        <f t="shared" si="273"/>
        <v>0</v>
      </c>
      <c r="AP238" s="12">
        <f t="shared" si="273"/>
        <v>873400</v>
      </c>
      <c r="AQ238" s="12">
        <f t="shared" si="273"/>
        <v>0</v>
      </c>
      <c r="AR238" s="12">
        <f t="shared" si="273"/>
        <v>873400</v>
      </c>
      <c r="AS238" s="12">
        <f t="shared" si="273"/>
        <v>0</v>
      </c>
      <c r="AT238" s="12">
        <f t="shared" si="273"/>
        <v>-49152</v>
      </c>
      <c r="AU238" s="12">
        <f t="shared" si="273"/>
        <v>0</v>
      </c>
      <c r="AV238" s="12">
        <f t="shared" si="273"/>
        <v>-49152</v>
      </c>
      <c r="AW238" s="12">
        <f t="shared" si="273"/>
        <v>0</v>
      </c>
      <c r="AX238" s="12">
        <f t="shared" si="273"/>
        <v>824248</v>
      </c>
      <c r="AY238" s="12">
        <f t="shared" si="273"/>
        <v>0</v>
      </c>
      <c r="AZ238" s="12">
        <f t="shared" si="273"/>
        <v>824248</v>
      </c>
      <c r="BA238" s="12">
        <f t="shared" si="273"/>
        <v>0</v>
      </c>
      <c r="BB238" s="12">
        <v>0</v>
      </c>
      <c r="BC238" s="12">
        <v>0</v>
      </c>
    </row>
    <row r="239" spans="1:58" ht="47.25" x14ac:dyDescent="0.25">
      <c r="A239" s="4" t="s">
        <v>13</v>
      </c>
      <c r="B239" s="9">
        <v>52</v>
      </c>
      <c r="C239" s="9">
        <v>0</v>
      </c>
      <c r="D239" s="11" t="s">
        <v>151</v>
      </c>
      <c r="E239" s="9">
        <v>852</v>
      </c>
      <c r="F239" s="11" t="s">
        <v>110</v>
      </c>
      <c r="G239" s="11" t="s">
        <v>69</v>
      </c>
      <c r="H239" s="11" t="s">
        <v>286</v>
      </c>
      <c r="I239" s="11" t="s">
        <v>24</v>
      </c>
      <c r="J239" s="12">
        <f>'6.ВС'!J317</f>
        <v>873400</v>
      </c>
      <c r="K239" s="12">
        <f>'6.ВС'!K317</f>
        <v>0</v>
      </c>
      <c r="L239" s="12">
        <f>'6.ВС'!L317</f>
        <v>873400</v>
      </c>
      <c r="M239" s="12">
        <f>'6.ВС'!M317</f>
        <v>0</v>
      </c>
      <c r="N239" s="12">
        <f>'6.ВС'!N317</f>
        <v>0</v>
      </c>
      <c r="O239" s="12">
        <f>'6.ВС'!O317</f>
        <v>0</v>
      </c>
      <c r="P239" s="12">
        <f>'6.ВС'!P317</f>
        <v>0</v>
      </c>
      <c r="Q239" s="12">
        <f>'6.ВС'!Q317</f>
        <v>0</v>
      </c>
      <c r="R239" s="12">
        <f>'6.ВС'!R317</f>
        <v>873400</v>
      </c>
      <c r="S239" s="12">
        <f>'6.ВС'!S317</f>
        <v>0</v>
      </c>
      <c r="T239" s="12">
        <f>'6.ВС'!T317</f>
        <v>873400</v>
      </c>
      <c r="U239" s="12">
        <f>'6.ВС'!U317</f>
        <v>0</v>
      </c>
      <c r="V239" s="12">
        <f>'6.ВС'!V317</f>
        <v>0</v>
      </c>
      <c r="W239" s="12">
        <f>'6.ВС'!W317</f>
        <v>0</v>
      </c>
      <c r="X239" s="12">
        <f>'6.ВС'!X317</f>
        <v>0</v>
      </c>
      <c r="Y239" s="12">
        <f>'6.ВС'!Y317</f>
        <v>0</v>
      </c>
      <c r="Z239" s="12">
        <f>'6.ВС'!Z317</f>
        <v>873400</v>
      </c>
      <c r="AA239" s="12">
        <f>'6.ВС'!AA317</f>
        <v>0</v>
      </c>
      <c r="AB239" s="12">
        <f>'6.ВС'!AB317</f>
        <v>873400</v>
      </c>
      <c r="AC239" s="12">
        <f>'6.ВС'!AC317</f>
        <v>0</v>
      </c>
      <c r="AD239" s="12">
        <f>'6.ВС'!AD317</f>
        <v>0</v>
      </c>
      <c r="AE239" s="12">
        <f>'6.ВС'!AE317</f>
        <v>0</v>
      </c>
      <c r="AF239" s="12">
        <f>'6.ВС'!AF317</f>
        <v>0</v>
      </c>
      <c r="AG239" s="12">
        <f>'6.ВС'!AG317</f>
        <v>0</v>
      </c>
      <c r="AH239" s="12">
        <f>'6.ВС'!AH317</f>
        <v>873400</v>
      </c>
      <c r="AI239" s="12">
        <f>'6.ВС'!AI317</f>
        <v>0</v>
      </c>
      <c r="AJ239" s="12">
        <f>'6.ВС'!AJ317</f>
        <v>873400</v>
      </c>
      <c r="AK239" s="12">
        <f>'6.ВС'!AK317</f>
        <v>0</v>
      </c>
      <c r="AL239" s="12">
        <f>'6.ВС'!AL317</f>
        <v>0</v>
      </c>
      <c r="AM239" s="12">
        <f>'6.ВС'!AM317</f>
        <v>0</v>
      </c>
      <c r="AN239" s="12">
        <f>'6.ВС'!AN317</f>
        <v>0</v>
      </c>
      <c r="AO239" s="12">
        <f>'6.ВС'!AO317</f>
        <v>0</v>
      </c>
      <c r="AP239" s="12">
        <f>'6.ВС'!AP317</f>
        <v>873400</v>
      </c>
      <c r="AQ239" s="12">
        <f>'6.ВС'!AQ317</f>
        <v>0</v>
      </c>
      <c r="AR239" s="12">
        <f>'6.ВС'!AR317</f>
        <v>873400</v>
      </c>
      <c r="AS239" s="12">
        <f>'6.ВС'!AS317</f>
        <v>0</v>
      </c>
      <c r="AT239" s="12">
        <f>'6.ВС'!AT317</f>
        <v>-49152</v>
      </c>
      <c r="AU239" s="12">
        <f>'6.ВС'!AU317</f>
        <v>0</v>
      </c>
      <c r="AV239" s="12">
        <f>'6.ВС'!AV317</f>
        <v>-49152</v>
      </c>
      <c r="AW239" s="12">
        <f>'6.ВС'!AW317</f>
        <v>0</v>
      </c>
      <c r="AX239" s="12">
        <f>'6.ВС'!AX317</f>
        <v>824248</v>
      </c>
      <c r="AY239" s="12">
        <f>'6.ВС'!AY317</f>
        <v>0</v>
      </c>
      <c r="AZ239" s="12">
        <f>'6.ВС'!AZ317</f>
        <v>824248</v>
      </c>
      <c r="BA239" s="12">
        <f>'6.ВС'!BA317</f>
        <v>0</v>
      </c>
      <c r="BB239" s="12">
        <v>0</v>
      </c>
      <c r="BC239" s="12">
        <v>0</v>
      </c>
    </row>
    <row r="240" spans="1:58" ht="78.75" x14ac:dyDescent="0.25">
      <c r="A240" s="4" t="s">
        <v>340</v>
      </c>
      <c r="B240" s="9">
        <v>52</v>
      </c>
      <c r="C240" s="9">
        <v>0</v>
      </c>
      <c r="D240" s="11" t="s">
        <v>89</v>
      </c>
      <c r="E240" s="9"/>
      <c r="F240" s="11"/>
      <c r="G240" s="11"/>
      <c r="H240" s="11"/>
      <c r="I240" s="11"/>
      <c r="J240" s="12">
        <f t="shared" ref="J240:BA240" si="274">J241</f>
        <v>145163319</v>
      </c>
      <c r="K240" s="12">
        <f t="shared" si="274"/>
        <v>88108349</v>
      </c>
      <c r="L240" s="12">
        <f t="shared" si="274"/>
        <v>57054970</v>
      </c>
      <c r="M240" s="12">
        <f t="shared" si="274"/>
        <v>0</v>
      </c>
      <c r="N240" s="12">
        <f t="shared" si="274"/>
        <v>8046356</v>
      </c>
      <c r="O240" s="12">
        <f t="shared" si="274"/>
        <v>0</v>
      </c>
      <c r="P240" s="12">
        <f t="shared" si="274"/>
        <v>8046356</v>
      </c>
      <c r="Q240" s="12">
        <f t="shared" si="274"/>
        <v>0</v>
      </c>
      <c r="R240" s="12">
        <f t="shared" si="274"/>
        <v>153209675</v>
      </c>
      <c r="S240" s="12">
        <f t="shared" si="274"/>
        <v>88108349</v>
      </c>
      <c r="T240" s="12">
        <f t="shared" si="274"/>
        <v>65101326</v>
      </c>
      <c r="U240" s="12">
        <f t="shared" si="274"/>
        <v>0</v>
      </c>
      <c r="V240" s="12">
        <f t="shared" si="274"/>
        <v>10844976.390000001</v>
      </c>
      <c r="W240" s="12">
        <f t="shared" si="274"/>
        <v>2013217.39</v>
      </c>
      <c r="X240" s="12">
        <f t="shared" si="274"/>
        <v>8831759</v>
      </c>
      <c r="Y240" s="12">
        <f t="shared" si="274"/>
        <v>0</v>
      </c>
      <c r="Z240" s="12">
        <f t="shared" si="274"/>
        <v>164054651.38999999</v>
      </c>
      <c r="AA240" s="12">
        <f t="shared" si="274"/>
        <v>90121566.390000001</v>
      </c>
      <c r="AB240" s="12">
        <f t="shared" si="274"/>
        <v>73933085</v>
      </c>
      <c r="AC240" s="12">
        <f t="shared" si="274"/>
        <v>0</v>
      </c>
      <c r="AD240" s="12">
        <f t="shared" si="274"/>
        <v>0</v>
      </c>
      <c r="AE240" s="12">
        <f t="shared" si="274"/>
        <v>0</v>
      </c>
      <c r="AF240" s="12">
        <f t="shared" si="274"/>
        <v>0</v>
      </c>
      <c r="AG240" s="12">
        <f t="shared" si="274"/>
        <v>0</v>
      </c>
      <c r="AH240" s="12">
        <f t="shared" si="274"/>
        <v>164054651.38999999</v>
      </c>
      <c r="AI240" s="12">
        <f t="shared" si="274"/>
        <v>90121566.390000001</v>
      </c>
      <c r="AJ240" s="12">
        <f t="shared" si="274"/>
        <v>73933085</v>
      </c>
      <c r="AK240" s="12">
        <f t="shared" si="274"/>
        <v>0</v>
      </c>
      <c r="AL240" s="12">
        <f t="shared" si="274"/>
        <v>2626437</v>
      </c>
      <c r="AM240" s="12">
        <f t="shared" si="274"/>
        <v>0</v>
      </c>
      <c r="AN240" s="12">
        <f t="shared" si="274"/>
        <v>2626437</v>
      </c>
      <c r="AO240" s="12">
        <f t="shared" si="274"/>
        <v>0</v>
      </c>
      <c r="AP240" s="12">
        <f t="shared" si="274"/>
        <v>166681088.38999999</v>
      </c>
      <c r="AQ240" s="12">
        <f t="shared" si="274"/>
        <v>90121566.390000001</v>
      </c>
      <c r="AR240" s="12">
        <f t="shared" si="274"/>
        <v>76559522</v>
      </c>
      <c r="AS240" s="12">
        <f t="shared" si="274"/>
        <v>0</v>
      </c>
      <c r="AT240" s="12">
        <f t="shared" si="274"/>
        <v>-1301321</v>
      </c>
      <c r="AU240" s="12">
        <f t="shared" si="274"/>
        <v>287000</v>
      </c>
      <c r="AV240" s="12">
        <f t="shared" si="274"/>
        <v>-1588321</v>
      </c>
      <c r="AW240" s="12">
        <f t="shared" si="274"/>
        <v>0</v>
      </c>
      <c r="AX240" s="12">
        <f t="shared" si="274"/>
        <v>165379767.38999999</v>
      </c>
      <c r="AY240" s="12">
        <f t="shared" si="274"/>
        <v>90408566.390000001</v>
      </c>
      <c r="AZ240" s="12">
        <f t="shared" si="274"/>
        <v>74971201</v>
      </c>
      <c r="BA240" s="12">
        <f t="shared" si="274"/>
        <v>0</v>
      </c>
      <c r="BB240" s="12">
        <v>0</v>
      </c>
      <c r="BC240" s="12">
        <v>0</v>
      </c>
    </row>
    <row r="241" spans="1:55" ht="47.25" x14ac:dyDescent="0.25">
      <c r="A241" s="4" t="s">
        <v>161</v>
      </c>
      <c r="B241" s="9">
        <v>52</v>
      </c>
      <c r="C241" s="9">
        <v>0</v>
      </c>
      <c r="D241" s="10" t="s">
        <v>89</v>
      </c>
      <c r="E241" s="9">
        <v>852</v>
      </c>
      <c r="F241" s="10"/>
      <c r="G241" s="10"/>
      <c r="H241" s="10"/>
      <c r="I241" s="11"/>
      <c r="J241" s="12">
        <f>J242+J245+J248+J251+J254+J257+J260+J267+J270+J273+J276+J279</f>
        <v>145163319</v>
      </c>
      <c r="K241" s="12">
        <f t="shared" ref="K241:AA241" si="275">K242+K245+K248+K251+K254+K257+K260+K267+K270+K273+K276+K279</f>
        <v>88108349</v>
      </c>
      <c r="L241" s="12">
        <f t="shared" si="275"/>
        <v>57054970</v>
      </c>
      <c r="M241" s="12">
        <f t="shared" si="275"/>
        <v>0</v>
      </c>
      <c r="N241" s="12">
        <f t="shared" si="275"/>
        <v>8046356</v>
      </c>
      <c r="O241" s="12">
        <f t="shared" si="275"/>
        <v>0</v>
      </c>
      <c r="P241" s="12">
        <f t="shared" si="275"/>
        <v>8046356</v>
      </c>
      <c r="Q241" s="12">
        <f t="shared" si="275"/>
        <v>0</v>
      </c>
      <c r="R241" s="12">
        <f t="shared" si="275"/>
        <v>153209675</v>
      </c>
      <c r="S241" s="12">
        <f t="shared" si="275"/>
        <v>88108349</v>
      </c>
      <c r="T241" s="12">
        <f t="shared" si="275"/>
        <v>65101326</v>
      </c>
      <c r="U241" s="12">
        <f t="shared" si="275"/>
        <v>0</v>
      </c>
      <c r="V241" s="12">
        <f t="shared" si="275"/>
        <v>10844976.390000001</v>
      </c>
      <c r="W241" s="12">
        <f t="shared" si="275"/>
        <v>2013217.39</v>
      </c>
      <c r="X241" s="12">
        <f t="shared" si="275"/>
        <v>8831759</v>
      </c>
      <c r="Y241" s="12">
        <f t="shared" si="275"/>
        <v>0</v>
      </c>
      <c r="Z241" s="12">
        <f t="shared" si="275"/>
        <v>164054651.38999999</v>
      </c>
      <c r="AA241" s="12">
        <f t="shared" si="275"/>
        <v>90121566.390000001</v>
      </c>
      <c r="AB241" s="12">
        <f>AB242+AB245+AB248+AB251+AB254+AB257+AB260+AB267+AB270+AB273+AB276+AB279</f>
        <v>73933085</v>
      </c>
      <c r="AC241" s="12">
        <f t="shared" ref="AC241:AI241" si="276">AC242+AC245+AC248+AC251+AC254+AC257+AC260+AC267+AC270+AC273+AC276+AC279</f>
        <v>0</v>
      </c>
      <c r="AD241" s="12">
        <f t="shared" si="276"/>
        <v>0</v>
      </c>
      <c r="AE241" s="12">
        <f t="shared" si="276"/>
        <v>0</v>
      </c>
      <c r="AF241" s="12">
        <f t="shared" si="276"/>
        <v>0</v>
      </c>
      <c r="AG241" s="12">
        <f t="shared" si="276"/>
        <v>0</v>
      </c>
      <c r="AH241" s="12">
        <f t="shared" si="276"/>
        <v>164054651.38999999</v>
      </c>
      <c r="AI241" s="12">
        <f t="shared" si="276"/>
        <v>90121566.390000001</v>
      </c>
      <c r="AJ241" s="12">
        <f>AJ242+AJ245+AJ248+AJ251+AJ254+AJ257+AJ260+AJ267+AJ270+AJ273+AJ276+AJ279</f>
        <v>73933085</v>
      </c>
      <c r="AK241" s="12">
        <f t="shared" ref="AK241:AQ241" si="277">AK242+AK245+AK248+AK251+AK254+AK257+AK260+AK267+AK270+AK273+AK276+AK279</f>
        <v>0</v>
      </c>
      <c r="AL241" s="12">
        <f t="shared" si="277"/>
        <v>2626437</v>
      </c>
      <c r="AM241" s="12">
        <f t="shared" si="277"/>
        <v>0</v>
      </c>
      <c r="AN241" s="12">
        <f t="shared" si="277"/>
        <v>2626437</v>
      </c>
      <c r="AO241" s="12">
        <f t="shared" si="277"/>
        <v>0</v>
      </c>
      <c r="AP241" s="12">
        <f t="shared" si="277"/>
        <v>166681088.38999999</v>
      </c>
      <c r="AQ241" s="12">
        <f t="shared" si="277"/>
        <v>90121566.390000001</v>
      </c>
      <c r="AR241" s="12">
        <f>AR242+AR245+AR248+AR251+AR254+AR257+AR260+AR267+AR270+AR273+AR276+AR279</f>
        <v>76559522</v>
      </c>
      <c r="AS241" s="12">
        <f t="shared" ref="AS241:AY241" si="278">AS242+AS245+AS248+AS251+AS254+AS257+AS260+AS267+AS270+AS273+AS276+AS279</f>
        <v>0</v>
      </c>
      <c r="AT241" s="12">
        <f t="shared" si="278"/>
        <v>-1301321</v>
      </c>
      <c r="AU241" s="12">
        <f t="shared" si="278"/>
        <v>287000</v>
      </c>
      <c r="AV241" s="12">
        <f t="shared" si="278"/>
        <v>-1588321</v>
      </c>
      <c r="AW241" s="12">
        <f t="shared" si="278"/>
        <v>0</v>
      </c>
      <c r="AX241" s="12">
        <f t="shared" si="278"/>
        <v>165379767.38999999</v>
      </c>
      <c r="AY241" s="12">
        <f t="shared" si="278"/>
        <v>90408566.390000001</v>
      </c>
      <c r="AZ241" s="12">
        <f>AZ242+AZ245+AZ248+AZ251+AZ254+AZ257+AZ260+AZ267+AZ270+AZ273+AZ276+AZ279</f>
        <v>74971201</v>
      </c>
      <c r="BA241" s="12">
        <f t="shared" ref="BA241" si="279">BA242+BA245+BA248+BA251+BA254+BA257+BA260+BA267+BA270+BA273+BA276+BA279</f>
        <v>0</v>
      </c>
      <c r="BB241" s="12">
        <v>0</v>
      </c>
      <c r="BC241" s="12">
        <v>0</v>
      </c>
    </row>
    <row r="242" spans="1:55" ht="141.75" hidden="1" x14ac:dyDescent="0.25">
      <c r="A242" s="4" t="s">
        <v>177</v>
      </c>
      <c r="B242" s="9">
        <v>52</v>
      </c>
      <c r="C242" s="9">
        <v>0</v>
      </c>
      <c r="D242" s="10" t="s">
        <v>89</v>
      </c>
      <c r="E242" s="9">
        <v>852</v>
      </c>
      <c r="F242" s="11" t="s">
        <v>110</v>
      </c>
      <c r="G242" s="11" t="s">
        <v>61</v>
      </c>
      <c r="H242" s="11" t="s">
        <v>264</v>
      </c>
      <c r="I242" s="11"/>
      <c r="J242" s="12">
        <f t="shared" ref="J242:BA243" si="280">J243</f>
        <v>61911742</v>
      </c>
      <c r="K242" s="12">
        <f t="shared" si="280"/>
        <v>61911742</v>
      </c>
      <c r="L242" s="12">
        <f t="shared" si="280"/>
        <v>0</v>
      </c>
      <c r="M242" s="12">
        <f t="shared" si="280"/>
        <v>0</v>
      </c>
      <c r="N242" s="12">
        <f t="shared" si="280"/>
        <v>0</v>
      </c>
      <c r="O242" s="12">
        <f t="shared" si="280"/>
        <v>0</v>
      </c>
      <c r="P242" s="12">
        <f t="shared" si="280"/>
        <v>0</v>
      </c>
      <c r="Q242" s="12">
        <f t="shared" si="280"/>
        <v>0</v>
      </c>
      <c r="R242" s="12">
        <f t="shared" si="280"/>
        <v>61911742</v>
      </c>
      <c r="S242" s="12">
        <f t="shared" si="280"/>
        <v>61911742</v>
      </c>
      <c r="T242" s="12">
        <f t="shared" si="280"/>
        <v>0</v>
      </c>
      <c r="U242" s="12">
        <f t="shared" si="280"/>
        <v>0</v>
      </c>
      <c r="V242" s="12">
        <f t="shared" si="280"/>
        <v>0</v>
      </c>
      <c r="W242" s="12">
        <f t="shared" si="280"/>
        <v>0</v>
      </c>
      <c r="X242" s="12">
        <f t="shared" si="280"/>
        <v>0</v>
      </c>
      <c r="Y242" s="12">
        <f t="shared" si="280"/>
        <v>0</v>
      </c>
      <c r="Z242" s="12">
        <f t="shared" si="280"/>
        <v>61911742</v>
      </c>
      <c r="AA242" s="12">
        <f t="shared" si="280"/>
        <v>61911742</v>
      </c>
      <c r="AB242" s="12">
        <f t="shared" si="280"/>
        <v>0</v>
      </c>
      <c r="AC242" s="12">
        <f t="shared" si="280"/>
        <v>0</v>
      </c>
      <c r="AD242" s="12">
        <f t="shared" si="280"/>
        <v>0</v>
      </c>
      <c r="AE242" s="12">
        <f t="shared" si="280"/>
        <v>0</v>
      </c>
      <c r="AF242" s="12">
        <f t="shared" si="280"/>
        <v>0</v>
      </c>
      <c r="AG242" s="12">
        <f t="shared" si="280"/>
        <v>0</v>
      </c>
      <c r="AH242" s="12">
        <f t="shared" si="280"/>
        <v>61911742</v>
      </c>
      <c r="AI242" s="12">
        <f t="shared" si="280"/>
        <v>61911742</v>
      </c>
      <c r="AJ242" s="12">
        <f t="shared" si="280"/>
        <v>0</v>
      </c>
      <c r="AK242" s="12">
        <f t="shared" si="280"/>
        <v>0</v>
      </c>
      <c r="AL242" s="12">
        <f t="shared" si="280"/>
        <v>0</v>
      </c>
      <c r="AM242" s="12">
        <f t="shared" si="280"/>
        <v>0</v>
      </c>
      <c r="AN242" s="12">
        <f t="shared" si="280"/>
        <v>0</v>
      </c>
      <c r="AO242" s="12">
        <f t="shared" si="280"/>
        <v>0</v>
      </c>
      <c r="AP242" s="12">
        <f t="shared" si="280"/>
        <v>61911742</v>
      </c>
      <c r="AQ242" s="12">
        <f t="shared" si="280"/>
        <v>61911742</v>
      </c>
      <c r="AR242" s="12">
        <f t="shared" si="280"/>
        <v>0</v>
      </c>
      <c r="AS242" s="12">
        <f t="shared" si="280"/>
        <v>0</v>
      </c>
      <c r="AT242" s="12">
        <f t="shared" si="280"/>
        <v>0</v>
      </c>
      <c r="AU242" s="12">
        <f t="shared" si="280"/>
        <v>0</v>
      </c>
      <c r="AV242" s="12">
        <f t="shared" si="280"/>
        <v>0</v>
      </c>
      <c r="AW242" s="12">
        <f t="shared" si="280"/>
        <v>0</v>
      </c>
      <c r="AX242" s="12">
        <f t="shared" si="280"/>
        <v>61911742</v>
      </c>
      <c r="AY242" s="12">
        <f t="shared" si="280"/>
        <v>61911742</v>
      </c>
      <c r="AZ242" s="12">
        <f t="shared" si="280"/>
        <v>0</v>
      </c>
      <c r="BA242" s="12">
        <f t="shared" si="280"/>
        <v>0</v>
      </c>
      <c r="BB242" s="12">
        <v>0</v>
      </c>
      <c r="BC242" s="12">
        <v>0</v>
      </c>
    </row>
    <row r="243" spans="1:55" ht="63" hidden="1" x14ac:dyDescent="0.25">
      <c r="A243" s="6" t="s">
        <v>58</v>
      </c>
      <c r="B243" s="9">
        <v>52</v>
      </c>
      <c r="C243" s="9">
        <v>0</v>
      </c>
      <c r="D243" s="11" t="s">
        <v>89</v>
      </c>
      <c r="E243" s="9">
        <v>852</v>
      </c>
      <c r="F243" s="11" t="s">
        <v>110</v>
      </c>
      <c r="G243" s="11" t="s">
        <v>61</v>
      </c>
      <c r="H243" s="11" t="s">
        <v>264</v>
      </c>
      <c r="I243" s="11" t="s">
        <v>116</v>
      </c>
      <c r="J243" s="12">
        <f t="shared" si="280"/>
        <v>61911742</v>
      </c>
      <c r="K243" s="12">
        <f t="shared" si="280"/>
        <v>61911742</v>
      </c>
      <c r="L243" s="12">
        <f t="shared" si="280"/>
        <v>0</v>
      </c>
      <c r="M243" s="12">
        <f t="shared" si="280"/>
        <v>0</v>
      </c>
      <c r="N243" s="12">
        <f t="shared" si="280"/>
        <v>0</v>
      </c>
      <c r="O243" s="12">
        <f t="shared" si="280"/>
        <v>0</v>
      </c>
      <c r="P243" s="12">
        <f t="shared" si="280"/>
        <v>0</v>
      </c>
      <c r="Q243" s="12">
        <f t="shared" si="280"/>
        <v>0</v>
      </c>
      <c r="R243" s="12">
        <f t="shared" si="280"/>
        <v>61911742</v>
      </c>
      <c r="S243" s="12">
        <f t="shared" si="280"/>
        <v>61911742</v>
      </c>
      <c r="T243" s="12">
        <f t="shared" si="280"/>
        <v>0</v>
      </c>
      <c r="U243" s="12">
        <f t="shared" si="280"/>
        <v>0</v>
      </c>
      <c r="V243" s="12">
        <f t="shared" si="280"/>
        <v>0</v>
      </c>
      <c r="W243" s="12">
        <f t="shared" si="280"/>
        <v>0</v>
      </c>
      <c r="X243" s="12">
        <f t="shared" si="280"/>
        <v>0</v>
      </c>
      <c r="Y243" s="12">
        <f t="shared" si="280"/>
        <v>0</v>
      </c>
      <c r="Z243" s="12">
        <f t="shared" si="280"/>
        <v>61911742</v>
      </c>
      <c r="AA243" s="12">
        <f t="shared" si="280"/>
        <v>61911742</v>
      </c>
      <c r="AB243" s="12">
        <f t="shared" si="280"/>
        <v>0</v>
      </c>
      <c r="AC243" s="12">
        <f t="shared" si="280"/>
        <v>0</v>
      </c>
      <c r="AD243" s="12">
        <f t="shared" si="280"/>
        <v>0</v>
      </c>
      <c r="AE243" s="12">
        <f t="shared" si="280"/>
        <v>0</v>
      </c>
      <c r="AF243" s="12">
        <f t="shared" si="280"/>
        <v>0</v>
      </c>
      <c r="AG243" s="12">
        <f t="shared" si="280"/>
        <v>0</v>
      </c>
      <c r="AH243" s="12">
        <f t="shared" si="280"/>
        <v>61911742</v>
      </c>
      <c r="AI243" s="12">
        <f t="shared" si="280"/>
        <v>61911742</v>
      </c>
      <c r="AJ243" s="12">
        <f t="shared" si="280"/>
        <v>0</v>
      </c>
      <c r="AK243" s="12">
        <f t="shared" si="280"/>
        <v>0</v>
      </c>
      <c r="AL243" s="12">
        <f t="shared" si="280"/>
        <v>0</v>
      </c>
      <c r="AM243" s="12">
        <f t="shared" si="280"/>
        <v>0</v>
      </c>
      <c r="AN243" s="12">
        <f t="shared" si="280"/>
        <v>0</v>
      </c>
      <c r="AO243" s="12">
        <f t="shared" si="280"/>
        <v>0</v>
      </c>
      <c r="AP243" s="12">
        <f t="shared" si="280"/>
        <v>61911742</v>
      </c>
      <c r="AQ243" s="12">
        <f t="shared" si="280"/>
        <v>61911742</v>
      </c>
      <c r="AR243" s="12">
        <f t="shared" si="280"/>
        <v>0</v>
      </c>
      <c r="AS243" s="12">
        <f t="shared" si="280"/>
        <v>0</v>
      </c>
      <c r="AT243" s="12">
        <f t="shared" si="280"/>
        <v>0</v>
      </c>
      <c r="AU243" s="12">
        <f t="shared" si="280"/>
        <v>0</v>
      </c>
      <c r="AV243" s="12">
        <f t="shared" si="280"/>
        <v>0</v>
      </c>
      <c r="AW243" s="12">
        <f t="shared" si="280"/>
        <v>0</v>
      </c>
      <c r="AX243" s="12">
        <f t="shared" si="280"/>
        <v>61911742</v>
      </c>
      <c r="AY243" s="12">
        <f t="shared" si="280"/>
        <v>61911742</v>
      </c>
      <c r="AZ243" s="12">
        <f t="shared" si="280"/>
        <v>0</v>
      </c>
      <c r="BA243" s="12">
        <f t="shared" si="280"/>
        <v>0</v>
      </c>
      <c r="BB243" s="12">
        <v>0</v>
      </c>
      <c r="BC243" s="12">
        <v>0</v>
      </c>
    </row>
    <row r="244" spans="1:55" ht="31.5" hidden="1" x14ac:dyDescent="0.25">
      <c r="A244" s="6" t="s">
        <v>117</v>
      </c>
      <c r="B244" s="9">
        <v>52</v>
      </c>
      <c r="C244" s="9">
        <v>0</v>
      </c>
      <c r="D244" s="11" t="s">
        <v>89</v>
      </c>
      <c r="E244" s="9">
        <v>852</v>
      </c>
      <c r="F244" s="11" t="s">
        <v>110</v>
      </c>
      <c r="G244" s="11" t="s">
        <v>16</v>
      </c>
      <c r="H244" s="11" t="s">
        <v>264</v>
      </c>
      <c r="I244" s="11" t="s">
        <v>118</v>
      </c>
      <c r="J244" s="12">
        <f>'6.ВС'!J267</f>
        <v>61911742</v>
      </c>
      <c r="K244" s="12">
        <f>'6.ВС'!K267</f>
        <v>61911742</v>
      </c>
      <c r="L244" s="12">
        <f>'6.ВС'!L267</f>
        <v>0</v>
      </c>
      <c r="M244" s="12">
        <f>'6.ВС'!M267</f>
        <v>0</v>
      </c>
      <c r="N244" s="12">
        <f>'6.ВС'!N267</f>
        <v>0</v>
      </c>
      <c r="O244" s="12">
        <f>'6.ВС'!O267</f>
        <v>0</v>
      </c>
      <c r="P244" s="12">
        <f>'6.ВС'!P267</f>
        <v>0</v>
      </c>
      <c r="Q244" s="12">
        <f>'6.ВС'!Q267</f>
        <v>0</v>
      </c>
      <c r="R244" s="12">
        <f>'6.ВС'!R267</f>
        <v>61911742</v>
      </c>
      <c r="S244" s="12">
        <f>'6.ВС'!S267</f>
        <v>61911742</v>
      </c>
      <c r="T244" s="12">
        <f>'6.ВС'!T267</f>
        <v>0</v>
      </c>
      <c r="U244" s="12">
        <f>'6.ВС'!U267</f>
        <v>0</v>
      </c>
      <c r="V244" s="12">
        <f>'6.ВС'!V267</f>
        <v>0</v>
      </c>
      <c r="W244" s="12">
        <f>'6.ВС'!W267</f>
        <v>0</v>
      </c>
      <c r="X244" s="12">
        <f>'6.ВС'!X267</f>
        <v>0</v>
      </c>
      <c r="Y244" s="12">
        <f>'6.ВС'!Y267</f>
        <v>0</v>
      </c>
      <c r="Z244" s="12">
        <f>'6.ВС'!Z267</f>
        <v>61911742</v>
      </c>
      <c r="AA244" s="12">
        <f>'6.ВС'!AA267</f>
        <v>61911742</v>
      </c>
      <c r="AB244" s="12">
        <f>'6.ВС'!AB267</f>
        <v>0</v>
      </c>
      <c r="AC244" s="12">
        <f>'6.ВС'!AC267</f>
        <v>0</v>
      </c>
      <c r="AD244" s="12">
        <f>'6.ВС'!AD267</f>
        <v>0</v>
      </c>
      <c r="AE244" s="12">
        <f>'6.ВС'!AE267</f>
        <v>0</v>
      </c>
      <c r="AF244" s="12">
        <f>'6.ВС'!AF267</f>
        <v>0</v>
      </c>
      <c r="AG244" s="12">
        <f>'6.ВС'!AG267</f>
        <v>0</v>
      </c>
      <c r="AH244" s="12">
        <f>'6.ВС'!AH267</f>
        <v>61911742</v>
      </c>
      <c r="AI244" s="12">
        <f>'6.ВС'!AI267</f>
        <v>61911742</v>
      </c>
      <c r="AJ244" s="12">
        <f>'6.ВС'!AJ267</f>
        <v>0</v>
      </c>
      <c r="AK244" s="12">
        <f>'6.ВС'!AK267</f>
        <v>0</v>
      </c>
      <c r="AL244" s="12">
        <f>'6.ВС'!AL267</f>
        <v>0</v>
      </c>
      <c r="AM244" s="12">
        <f>'6.ВС'!AM267</f>
        <v>0</v>
      </c>
      <c r="AN244" s="12">
        <f>'6.ВС'!AN267</f>
        <v>0</v>
      </c>
      <c r="AO244" s="12">
        <f>'6.ВС'!AO267</f>
        <v>0</v>
      </c>
      <c r="AP244" s="12">
        <f>'6.ВС'!AP267</f>
        <v>61911742</v>
      </c>
      <c r="AQ244" s="12">
        <f>'6.ВС'!AQ267</f>
        <v>61911742</v>
      </c>
      <c r="AR244" s="12">
        <f>'6.ВС'!AR267</f>
        <v>0</v>
      </c>
      <c r="AS244" s="12">
        <f>'6.ВС'!AS267</f>
        <v>0</v>
      </c>
      <c r="AT244" s="12">
        <f>'6.ВС'!AT267</f>
        <v>0</v>
      </c>
      <c r="AU244" s="12">
        <f>'6.ВС'!AU267</f>
        <v>0</v>
      </c>
      <c r="AV244" s="12">
        <f>'6.ВС'!AV267</f>
        <v>0</v>
      </c>
      <c r="AW244" s="12">
        <f>'6.ВС'!AW267</f>
        <v>0</v>
      </c>
      <c r="AX244" s="12">
        <f>'6.ВС'!AX267</f>
        <v>61911742</v>
      </c>
      <c r="AY244" s="12">
        <f>'6.ВС'!AY267</f>
        <v>61911742</v>
      </c>
      <c r="AZ244" s="12">
        <f>'6.ВС'!AZ267</f>
        <v>0</v>
      </c>
      <c r="BA244" s="12">
        <f>'6.ВС'!BA267</f>
        <v>0</v>
      </c>
      <c r="BB244" s="12">
        <v>0</v>
      </c>
      <c r="BC244" s="12">
        <v>0</v>
      </c>
    </row>
    <row r="245" spans="1:55" ht="94.5" hidden="1" x14ac:dyDescent="0.25">
      <c r="A245" s="4" t="s">
        <v>167</v>
      </c>
      <c r="B245" s="9">
        <v>52</v>
      </c>
      <c r="C245" s="9">
        <v>0</v>
      </c>
      <c r="D245" s="10" t="s">
        <v>89</v>
      </c>
      <c r="E245" s="9">
        <v>852</v>
      </c>
      <c r="F245" s="11" t="s">
        <v>110</v>
      </c>
      <c r="G245" s="11" t="s">
        <v>16</v>
      </c>
      <c r="H245" s="11" t="s">
        <v>265</v>
      </c>
      <c r="I245" s="11"/>
      <c r="J245" s="12">
        <f t="shared" ref="J245:BA246" si="281">J246</f>
        <v>25268978</v>
      </c>
      <c r="K245" s="12">
        <f t="shared" si="281"/>
        <v>25268978</v>
      </c>
      <c r="L245" s="12">
        <f t="shared" si="281"/>
        <v>0</v>
      </c>
      <c r="M245" s="12">
        <f t="shared" si="281"/>
        <v>0</v>
      </c>
      <c r="N245" s="12">
        <f t="shared" si="281"/>
        <v>0</v>
      </c>
      <c r="O245" s="12">
        <f t="shared" si="281"/>
        <v>0</v>
      </c>
      <c r="P245" s="12">
        <f t="shared" si="281"/>
        <v>0</v>
      </c>
      <c r="Q245" s="12">
        <f t="shared" si="281"/>
        <v>0</v>
      </c>
      <c r="R245" s="12">
        <f t="shared" si="281"/>
        <v>25268978</v>
      </c>
      <c r="S245" s="12">
        <f t="shared" si="281"/>
        <v>25268978</v>
      </c>
      <c r="T245" s="12">
        <f t="shared" si="281"/>
        <v>0</v>
      </c>
      <c r="U245" s="12">
        <f t="shared" si="281"/>
        <v>0</v>
      </c>
      <c r="V245" s="12">
        <f t="shared" si="281"/>
        <v>0</v>
      </c>
      <c r="W245" s="12">
        <f t="shared" si="281"/>
        <v>0</v>
      </c>
      <c r="X245" s="12">
        <f t="shared" si="281"/>
        <v>0</v>
      </c>
      <c r="Y245" s="12">
        <f t="shared" si="281"/>
        <v>0</v>
      </c>
      <c r="Z245" s="12">
        <f t="shared" si="281"/>
        <v>25268978</v>
      </c>
      <c r="AA245" s="12">
        <f t="shared" si="281"/>
        <v>25268978</v>
      </c>
      <c r="AB245" s="12">
        <f t="shared" si="281"/>
        <v>0</v>
      </c>
      <c r="AC245" s="12">
        <f t="shared" si="281"/>
        <v>0</v>
      </c>
      <c r="AD245" s="12">
        <f t="shared" si="281"/>
        <v>0</v>
      </c>
      <c r="AE245" s="12">
        <f t="shared" si="281"/>
        <v>0</v>
      </c>
      <c r="AF245" s="12">
        <f t="shared" si="281"/>
        <v>0</v>
      </c>
      <c r="AG245" s="12">
        <f t="shared" si="281"/>
        <v>0</v>
      </c>
      <c r="AH245" s="12">
        <f t="shared" si="281"/>
        <v>25268978</v>
      </c>
      <c r="AI245" s="12">
        <f t="shared" si="281"/>
        <v>25268978</v>
      </c>
      <c r="AJ245" s="12">
        <f t="shared" si="281"/>
        <v>0</v>
      </c>
      <c r="AK245" s="12">
        <f t="shared" si="281"/>
        <v>0</v>
      </c>
      <c r="AL245" s="12">
        <f t="shared" si="281"/>
        <v>0</v>
      </c>
      <c r="AM245" s="12">
        <f t="shared" si="281"/>
        <v>0</v>
      </c>
      <c r="AN245" s="12">
        <f t="shared" si="281"/>
        <v>0</v>
      </c>
      <c r="AO245" s="12">
        <f t="shared" si="281"/>
        <v>0</v>
      </c>
      <c r="AP245" s="12">
        <f t="shared" si="281"/>
        <v>25268978</v>
      </c>
      <c r="AQ245" s="12">
        <f t="shared" si="281"/>
        <v>25268978</v>
      </c>
      <c r="AR245" s="12">
        <f t="shared" si="281"/>
        <v>0</v>
      </c>
      <c r="AS245" s="12">
        <f t="shared" si="281"/>
        <v>0</v>
      </c>
      <c r="AT245" s="12">
        <f t="shared" si="281"/>
        <v>0</v>
      </c>
      <c r="AU245" s="12">
        <f t="shared" si="281"/>
        <v>0</v>
      </c>
      <c r="AV245" s="12">
        <f t="shared" si="281"/>
        <v>0</v>
      </c>
      <c r="AW245" s="12">
        <f t="shared" si="281"/>
        <v>0</v>
      </c>
      <c r="AX245" s="12">
        <f t="shared" si="281"/>
        <v>25268978</v>
      </c>
      <c r="AY245" s="12">
        <f t="shared" si="281"/>
        <v>25268978</v>
      </c>
      <c r="AZ245" s="12">
        <f t="shared" si="281"/>
        <v>0</v>
      </c>
      <c r="BA245" s="12">
        <f t="shared" si="281"/>
        <v>0</v>
      </c>
      <c r="BB245" s="12">
        <v>0</v>
      </c>
      <c r="BC245" s="12">
        <v>0</v>
      </c>
    </row>
    <row r="246" spans="1:55" ht="63" hidden="1" x14ac:dyDescent="0.25">
      <c r="A246" s="6" t="s">
        <v>58</v>
      </c>
      <c r="B246" s="9">
        <v>52</v>
      </c>
      <c r="C246" s="9">
        <v>0</v>
      </c>
      <c r="D246" s="10" t="s">
        <v>89</v>
      </c>
      <c r="E246" s="9">
        <v>852</v>
      </c>
      <c r="F246" s="11" t="s">
        <v>110</v>
      </c>
      <c r="G246" s="11" t="s">
        <v>16</v>
      </c>
      <c r="H246" s="11" t="s">
        <v>265</v>
      </c>
      <c r="I246" s="11" t="s">
        <v>116</v>
      </c>
      <c r="J246" s="12">
        <f t="shared" si="281"/>
        <v>25268978</v>
      </c>
      <c r="K246" s="12">
        <f t="shared" si="281"/>
        <v>25268978</v>
      </c>
      <c r="L246" s="12">
        <f t="shared" si="281"/>
        <v>0</v>
      </c>
      <c r="M246" s="12">
        <f t="shared" si="281"/>
        <v>0</v>
      </c>
      <c r="N246" s="12">
        <f t="shared" si="281"/>
        <v>0</v>
      </c>
      <c r="O246" s="12">
        <f t="shared" si="281"/>
        <v>0</v>
      </c>
      <c r="P246" s="12">
        <f t="shared" si="281"/>
        <v>0</v>
      </c>
      <c r="Q246" s="12">
        <f t="shared" si="281"/>
        <v>0</v>
      </c>
      <c r="R246" s="12">
        <f t="shared" si="281"/>
        <v>25268978</v>
      </c>
      <c r="S246" s="12">
        <f t="shared" si="281"/>
        <v>25268978</v>
      </c>
      <c r="T246" s="12">
        <f t="shared" si="281"/>
        <v>0</v>
      </c>
      <c r="U246" s="12">
        <f t="shared" si="281"/>
        <v>0</v>
      </c>
      <c r="V246" s="12">
        <f t="shared" si="281"/>
        <v>0</v>
      </c>
      <c r="W246" s="12">
        <f t="shared" si="281"/>
        <v>0</v>
      </c>
      <c r="X246" s="12">
        <f t="shared" si="281"/>
        <v>0</v>
      </c>
      <c r="Y246" s="12">
        <f t="shared" si="281"/>
        <v>0</v>
      </c>
      <c r="Z246" s="12">
        <f t="shared" si="281"/>
        <v>25268978</v>
      </c>
      <c r="AA246" s="12">
        <f t="shared" si="281"/>
        <v>25268978</v>
      </c>
      <c r="AB246" s="12">
        <f t="shared" si="281"/>
        <v>0</v>
      </c>
      <c r="AC246" s="12">
        <f t="shared" si="281"/>
        <v>0</v>
      </c>
      <c r="AD246" s="12">
        <f t="shared" si="281"/>
        <v>0</v>
      </c>
      <c r="AE246" s="12">
        <f t="shared" si="281"/>
        <v>0</v>
      </c>
      <c r="AF246" s="12">
        <f t="shared" si="281"/>
        <v>0</v>
      </c>
      <c r="AG246" s="12">
        <f t="shared" si="281"/>
        <v>0</v>
      </c>
      <c r="AH246" s="12">
        <f t="shared" si="281"/>
        <v>25268978</v>
      </c>
      <c r="AI246" s="12">
        <f t="shared" si="281"/>
        <v>25268978</v>
      </c>
      <c r="AJ246" s="12">
        <f t="shared" si="281"/>
        <v>0</v>
      </c>
      <c r="AK246" s="12">
        <f t="shared" si="281"/>
        <v>0</v>
      </c>
      <c r="AL246" s="12">
        <f t="shared" si="281"/>
        <v>0</v>
      </c>
      <c r="AM246" s="12">
        <f t="shared" si="281"/>
        <v>0</v>
      </c>
      <c r="AN246" s="12">
        <f t="shared" si="281"/>
        <v>0</v>
      </c>
      <c r="AO246" s="12">
        <f t="shared" si="281"/>
        <v>0</v>
      </c>
      <c r="AP246" s="12">
        <f t="shared" si="281"/>
        <v>25268978</v>
      </c>
      <c r="AQ246" s="12">
        <f t="shared" si="281"/>
        <v>25268978</v>
      </c>
      <c r="AR246" s="12">
        <f t="shared" si="281"/>
        <v>0</v>
      </c>
      <c r="AS246" s="12">
        <f t="shared" si="281"/>
        <v>0</v>
      </c>
      <c r="AT246" s="12">
        <f t="shared" si="281"/>
        <v>0</v>
      </c>
      <c r="AU246" s="12">
        <f t="shared" si="281"/>
        <v>0</v>
      </c>
      <c r="AV246" s="12">
        <f t="shared" si="281"/>
        <v>0</v>
      </c>
      <c r="AW246" s="12">
        <f t="shared" si="281"/>
        <v>0</v>
      </c>
      <c r="AX246" s="12">
        <f t="shared" si="281"/>
        <v>25268978</v>
      </c>
      <c r="AY246" s="12">
        <f t="shared" si="281"/>
        <v>25268978</v>
      </c>
      <c r="AZ246" s="12">
        <f t="shared" si="281"/>
        <v>0</v>
      </c>
      <c r="BA246" s="12">
        <f t="shared" si="281"/>
        <v>0</v>
      </c>
      <c r="BB246" s="12">
        <v>0</v>
      </c>
      <c r="BC246" s="12">
        <v>0</v>
      </c>
    </row>
    <row r="247" spans="1:55" ht="31.5" hidden="1" x14ac:dyDescent="0.25">
      <c r="A247" s="6" t="s">
        <v>117</v>
      </c>
      <c r="B247" s="9">
        <v>52</v>
      </c>
      <c r="C247" s="9">
        <v>0</v>
      </c>
      <c r="D247" s="11" t="s">
        <v>89</v>
      </c>
      <c r="E247" s="9">
        <v>852</v>
      </c>
      <c r="F247" s="11" t="s">
        <v>110</v>
      </c>
      <c r="G247" s="11" t="s">
        <v>16</v>
      </c>
      <c r="H247" s="11" t="s">
        <v>265</v>
      </c>
      <c r="I247" s="11" t="s">
        <v>118</v>
      </c>
      <c r="J247" s="12">
        <f>'6.ВС'!J248</f>
        <v>25268978</v>
      </c>
      <c r="K247" s="12">
        <f>'6.ВС'!K248</f>
        <v>25268978</v>
      </c>
      <c r="L247" s="12">
        <f>'6.ВС'!L248</f>
        <v>0</v>
      </c>
      <c r="M247" s="12">
        <f>'6.ВС'!M248</f>
        <v>0</v>
      </c>
      <c r="N247" s="12">
        <f>'6.ВС'!N248</f>
        <v>0</v>
      </c>
      <c r="O247" s="12">
        <f>'6.ВС'!O248</f>
        <v>0</v>
      </c>
      <c r="P247" s="12">
        <f>'6.ВС'!P248</f>
        <v>0</v>
      </c>
      <c r="Q247" s="12">
        <f>'6.ВС'!Q248</f>
        <v>0</v>
      </c>
      <c r="R247" s="12">
        <f>'6.ВС'!R248</f>
        <v>25268978</v>
      </c>
      <c r="S247" s="12">
        <f>'6.ВС'!S248</f>
        <v>25268978</v>
      </c>
      <c r="T247" s="12">
        <f>'6.ВС'!T248</f>
        <v>0</v>
      </c>
      <c r="U247" s="12">
        <f>'6.ВС'!U248</f>
        <v>0</v>
      </c>
      <c r="V247" s="12">
        <f>'6.ВС'!V248</f>
        <v>0</v>
      </c>
      <c r="W247" s="12">
        <f>'6.ВС'!W248</f>
        <v>0</v>
      </c>
      <c r="X247" s="12">
        <f>'6.ВС'!X248</f>
        <v>0</v>
      </c>
      <c r="Y247" s="12">
        <f>'6.ВС'!Y248</f>
        <v>0</v>
      </c>
      <c r="Z247" s="12">
        <f>'6.ВС'!Z248</f>
        <v>25268978</v>
      </c>
      <c r="AA247" s="12">
        <f>'6.ВС'!AA248</f>
        <v>25268978</v>
      </c>
      <c r="AB247" s="12">
        <f>'6.ВС'!AB248</f>
        <v>0</v>
      </c>
      <c r="AC247" s="12">
        <f>'6.ВС'!AC248</f>
        <v>0</v>
      </c>
      <c r="AD247" s="12">
        <f>'6.ВС'!AD248</f>
        <v>0</v>
      </c>
      <c r="AE247" s="12">
        <f>'6.ВС'!AE248</f>
        <v>0</v>
      </c>
      <c r="AF247" s="12">
        <f>'6.ВС'!AF248</f>
        <v>0</v>
      </c>
      <c r="AG247" s="12">
        <f>'6.ВС'!AG248</f>
        <v>0</v>
      </c>
      <c r="AH247" s="12">
        <f>'6.ВС'!AH248</f>
        <v>25268978</v>
      </c>
      <c r="AI247" s="12">
        <f>'6.ВС'!AI248</f>
        <v>25268978</v>
      </c>
      <c r="AJ247" s="12">
        <f>'6.ВС'!AJ248</f>
        <v>0</v>
      </c>
      <c r="AK247" s="12">
        <f>'6.ВС'!AK248</f>
        <v>0</v>
      </c>
      <c r="AL247" s="12">
        <f>'6.ВС'!AL248</f>
        <v>0</v>
      </c>
      <c r="AM247" s="12">
        <f>'6.ВС'!AM248</f>
        <v>0</v>
      </c>
      <c r="AN247" s="12">
        <f>'6.ВС'!AN248</f>
        <v>0</v>
      </c>
      <c r="AO247" s="12">
        <f>'6.ВС'!AO248</f>
        <v>0</v>
      </c>
      <c r="AP247" s="12">
        <f>'6.ВС'!AP248</f>
        <v>25268978</v>
      </c>
      <c r="AQ247" s="12">
        <f>'6.ВС'!AQ248</f>
        <v>25268978</v>
      </c>
      <c r="AR247" s="12">
        <f>'6.ВС'!AR248</f>
        <v>0</v>
      </c>
      <c r="AS247" s="12">
        <f>'6.ВС'!AS248</f>
        <v>0</v>
      </c>
      <c r="AT247" s="12">
        <f>'6.ВС'!AT248</f>
        <v>0</v>
      </c>
      <c r="AU247" s="12">
        <f>'6.ВС'!AU248</f>
        <v>0</v>
      </c>
      <c r="AV247" s="12">
        <f>'6.ВС'!AV248</f>
        <v>0</v>
      </c>
      <c r="AW247" s="12">
        <f>'6.ВС'!AW248</f>
        <v>0</v>
      </c>
      <c r="AX247" s="12">
        <f>'6.ВС'!AX248</f>
        <v>25268978</v>
      </c>
      <c r="AY247" s="12">
        <f>'6.ВС'!AY248</f>
        <v>25268978</v>
      </c>
      <c r="AZ247" s="12">
        <f>'6.ВС'!AZ248</f>
        <v>0</v>
      </c>
      <c r="BA247" s="12">
        <f>'6.ВС'!BA248</f>
        <v>0</v>
      </c>
      <c r="BB247" s="12">
        <v>0</v>
      </c>
      <c r="BC247" s="12">
        <v>0</v>
      </c>
    </row>
    <row r="248" spans="1:55" ht="100.5" customHeight="1" x14ac:dyDescent="0.25">
      <c r="A248" s="4" t="s">
        <v>195</v>
      </c>
      <c r="B248" s="9">
        <v>52</v>
      </c>
      <c r="C248" s="9">
        <v>0</v>
      </c>
      <c r="D248" s="11" t="s">
        <v>89</v>
      </c>
      <c r="E248" s="9">
        <v>852</v>
      </c>
      <c r="F248" s="11" t="s">
        <v>131</v>
      </c>
      <c r="G248" s="11" t="s">
        <v>18</v>
      </c>
      <c r="H248" s="11" t="s">
        <v>266</v>
      </c>
      <c r="I248" s="11"/>
      <c r="J248" s="12">
        <f t="shared" ref="J248:BA249" si="282">J249</f>
        <v>927629</v>
      </c>
      <c r="K248" s="12">
        <f t="shared" si="282"/>
        <v>927629</v>
      </c>
      <c r="L248" s="12">
        <f t="shared" si="282"/>
        <v>0</v>
      </c>
      <c r="M248" s="12">
        <f t="shared" si="282"/>
        <v>0</v>
      </c>
      <c r="N248" s="12">
        <f t="shared" si="282"/>
        <v>0</v>
      </c>
      <c r="O248" s="12">
        <f t="shared" si="282"/>
        <v>0</v>
      </c>
      <c r="P248" s="12">
        <f t="shared" si="282"/>
        <v>0</v>
      </c>
      <c r="Q248" s="12">
        <f t="shared" si="282"/>
        <v>0</v>
      </c>
      <c r="R248" s="12">
        <f t="shared" si="282"/>
        <v>927629</v>
      </c>
      <c r="S248" s="12">
        <f t="shared" si="282"/>
        <v>927629</v>
      </c>
      <c r="T248" s="12">
        <f t="shared" si="282"/>
        <v>0</v>
      </c>
      <c r="U248" s="12">
        <f t="shared" si="282"/>
        <v>0</v>
      </c>
      <c r="V248" s="12">
        <f t="shared" si="282"/>
        <v>0</v>
      </c>
      <c r="W248" s="12">
        <f t="shared" si="282"/>
        <v>0</v>
      </c>
      <c r="X248" s="12">
        <f t="shared" si="282"/>
        <v>0</v>
      </c>
      <c r="Y248" s="12">
        <f t="shared" si="282"/>
        <v>0</v>
      </c>
      <c r="Z248" s="12">
        <f t="shared" si="282"/>
        <v>927629</v>
      </c>
      <c r="AA248" s="12">
        <f t="shared" si="282"/>
        <v>927629</v>
      </c>
      <c r="AB248" s="12">
        <f t="shared" si="282"/>
        <v>0</v>
      </c>
      <c r="AC248" s="12">
        <f t="shared" si="282"/>
        <v>0</v>
      </c>
      <c r="AD248" s="12">
        <f t="shared" si="282"/>
        <v>0</v>
      </c>
      <c r="AE248" s="12">
        <f t="shared" si="282"/>
        <v>0</v>
      </c>
      <c r="AF248" s="12">
        <f t="shared" si="282"/>
        <v>0</v>
      </c>
      <c r="AG248" s="12">
        <f t="shared" si="282"/>
        <v>0</v>
      </c>
      <c r="AH248" s="12">
        <f t="shared" si="282"/>
        <v>927629</v>
      </c>
      <c r="AI248" s="12">
        <f t="shared" si="282"/>
        <v>927629</v>
      </c>
      <c r="AJ248" s="12">
        <f t="shared" si="282"/>
        <v>0</v>
      </c>
      <c r="AK248" s="12">
        <f t="shared" si="282"/>
        <v>0</v>
      </c>
      <c r="AL248" s="12">
        <f t="shared" si="282"/>
        <v>0</v>
      </c>
      <c r="AM248" s="12">
        <f t="shared" si="282"/>
        <v>0</v>
      </c>
      <c r="AN248" s="12">
        <f t="shared" si="282"/>
        <v>0</v>
      </c>
      <c r="AO248" s="12">
        <f t="shared" si="282"/>
        <v>0</v>
      </c>
      <c r="AP248" s="12">
        <f t="shared" si="282"/>
        <v>927629</v>
      </c>
      <c r="AQ248" s="12">
        <f t="shared" si="282"/>
        <v>927629</v>
      </c>
      <c r="AR248" s="12">
        <f t="shared" si="282"/>
        <v>0</v>
      </c>
      <c r="AS248" s="12">
        <f t="shared" si="282"/>
        <v>0</v>
      </c>
      <c r="AT248" s="12">
        <f t="shared" si="282"/>
        <v>287000</v>
      </c>
      <c r="AU248" s="12">
        <f t="shared" si="282"/>
        <v>287000</v>
      </c>
      <c r="AV248" s="12">
        <f t="shared" si="282"/>
        <v>0</v>
      </c>
      <c r="AW248" s="12">
        <f t="shared" si="282"/>
        <v>0</v>
      </c>
      <c r="AX248" s="12">
        <f t="shared" si="282"/>
        <v>1214629</v>
      </c>
      <c r="AY248" s="12">
        <f t="shared" si="282"/>
        <v>1214629</v>
      </c>
      <c r="AZ248" s="12">
        <f t="shared" si="282"/>
        <v>0</v>
      </c>
      <c r="BA248" s="12">
        <f t="shared" si="282"/>
        <v>0</v>
      </c>
      <c r="BB248" s="12">
        <v>0</v>
      </c>
      <c r="BC248" s="12">
        <v>0</v>
      </c>
    </row>
    <row r="249" spans="1:55" ht="31.5" x14ac:dyDescent="0.25">
      <c r="A249" s="4" t="s">
        <v>135</v>
      </c>
      <c r="B249" s="9">
        <v>52</v>
      </c>
      <c r="C249" s="9">
        <v>0</v>
      </c>
      <c r="D249" s="11" t="s">
        <v>89</v>
      </c>
      <c r="E249" s="9">
        <v>852</v>
      </c>
      <c r="F249" s="11" t="s">
        <v>131</v>
      </c>
      <c r="G249" s="11" t="s">
        <v>18</v>
      </c>
      <c r="H249" s="11" t="s">
        <v>266</v>
      </c>
      <c r="I249" s="11" t="s">
        <v>136</v>
      </c>
      <c r="J249" s="12">
        <f t="shared" si="282"/>
        <v>927629</v>
      </c>
      <c r="K249" s="12">
        <f t="shared" si="282"/>
        <v>927629</v>
      </c>
      <c r="L249" s="12">
        <f t="shared" si="282"/>
        <v>0</v>
      </c>
      <c r="M249" s="12">
        <f t="shared" si="282"/>
        <v>0</v>
      </c>
      <c r="N249" s="12">
        <f t="shared" si="282"/>
        <v>0</v>
      </c>
      <c r="O249" s="12">
        <f t="shared" si="282"/>
        <v>0</v>
      </c>
      <c r="P249" s="12">
        <f t="shared" si="282"/>
        <v>0</v>
      </c>
      <c r="Q249" s="12">
        <f t="shared" si="282"/>
        <v>0</v>
      </c>
      <c r="R249" s="12">
        <f t="shared" si="282"/>
        <v>927629</v>
      </c>
      <c r="S249" s="12">
        <f t="shared" si="282"/>
        <v>927629</v>
      </c>
      <c r="T249" s="12">
        <f t="shared" si="282"/>
        <v>0</v>
      </c>
      <c r="U249" s="12">
        <f t="shared" si="282"/>
        <v>0</v>
      </c>
      <c r="V249" s="12">
        <f t="shared" si="282"/>
        <v>0</v>
      </c>
      <c r="W249" s="12">
        <f t="shared" si="282"/>
        <v>0</v>
      </c>
      <c r="X249" s="12">
        <f t="shared" si="282"/>
        <v>0</v>
      </c>
      <c r="Y249" s="12">
        <f t="shared" si="282"/>
        <v>0</v>
      </c>
      <c r="Z249" s="12">
        <f t="shared" si="282"/>
        <v>927629</v>
      </c>
      <c r="AA249" s="12">
        <f t="shared" si="282"/>
        <v>927629</v>
      </c>
      <c r="AB249" s="12">
        <f t="shared" si="282"/>
        <v>0</v>
      </c>
      <c r="AC249" s="12">
        <f t="shared" si="282"/>
        <v>0</v>
      </c>
      <c r="AD249" s="12">
        <f t="shared" si="282"/>
        <v>0</v>
      </c>
      <c r="AE249" s="12">
        <f t="shared" si="282"/>
        <v>0</v>
      </c>
      <c r="AF249" s="12">
        <f t="shared" si="282"/>
        <v>0</v>
      </c>
      <c r="AG249" s="12">
        <f t="shared" si="282"/>
        <v>0</v>
      </c>
      <c r="AH249" s="12">
        <f t="shared" si="282"/>
        <v>927629</v>
      </c>
      <c r="AI249" s="12">
        <f t="shared" si="282"/>
        <v>927629</v>
      </c>
      <c r="AJ249" s="12">
        <f t="shared" si="282"/>
        <v>0</v>
      </c>
      <c r="AK249" s="12">
        <f t="shared" si="282"/>
        <v>0</v>
      </c>
      <c r="AL249" s="12">
        <f t="shared" si="282"/>
        <v>0</v>
      </c>
      <c r="AM249" s="12">
        <f t="shared" si="282"/>
        <v>0</v>
      </c>
      <c r="AN249" s="12">
        <f t="shared" si="282"/>
        <v>0</v>
      </c>
      <c r="AO249" s="12">
        <f t="shared" si="282"/>
        <v>0</v>
      </c>
      <c r="AP249" s="12">
        <f t="shared" si="282"/>
        <v>927629</v>
      </c>
      <c r="AQ249" s="12">
        <f t="shared" si="282"/>
        <v>927629</v>
      </c>
      <c r="AR249" s="12">
        <f t="shared" si="282"/>
        <v>0</v>
      </c>
      <c r="AS249" s="12">
        <f t="shared" si="282"/>
        <v>0</v>
      </c>
      <c r="AT249" s="12">
        <f t="shared" si="282"/>
        <v>287000</v>
      </c>
      <c r="AU249" s="12">
        <f t="shared" si="282"/>
        <v>287000</v>
      </c>
      <c r="AV249" s="12">
        <f t="shared" si="282"/>
        <v>0</v>
      </c>
      <c r="AW249" s="12">
        <f t="shared" si="282"/>
        <v>0</v>
      </c>
      <c r="AX249" s="12">
        <f t="shared" si="282"/>
        <v>1214629</v>
      </c>
      <c r="AY249" s="12">
        <f t="shared" si="282"/>
        <v>1214629</v>
      </c>
      <c r="AZ249" s="12">
        <f t="shared" si="282"/>
        <v>0</v>
      </c>
      <c r="BA249" s="12">
        <f t="shared" si="282"/>
        <v>0</v>
      </c>
      <c r="BB249" s="12">
        <v>0</v>
      </c>
      <c r="BC249" s="12">
        <v>0</v>
      </c>
    </row>
    <row r="250" spans="1:55" ht="51" customHeight="1" x14ac:dyDescent="0.25">
      <c r="A250" s="4" t="s">
        <v>137</v>
      </c>
      <c r="B250" s="9">
        <v>52</v>
      </c>
      <c r="C250" s="9">
        <v>0</v>
      </c>
      <c r="D250" s="11" t="s">
        <v>89</v>
      </c>
      <c r="E250" s="9">
        <v>852</v>
      </c>
      <c r="F250" s="11" t="s">
        <v>131</v>
      </c>
      <c r="G250" s="11" t="s">
        <v>18</v>
      </c>
      <c r="H250" s="11" t="s">
        <v>266</v>
      </c>
      <c r="I250" s="11" t="s">
        <v>138</v>
      </c>
      <c r="J250" s="12">
        <f>'6.ВС'!J336</f>
        <v>927629</v>
      </c>
      <c r="K250" s="12">
        <f>'6.ВС'!K336</f>
        <v>927629</v>
      </c>
      <c r="L250" s="12">
        <f>'6.ВС'!L336</f>
        <v>0</v>
      </c>
      <c r="M250" s="12">
        <f>'6.ВС'!M336</f>
        <v>0</v>
      </c>
      <c r="N250" s="12">
        <f>'6.ВС'!N336</f>
        <v>0</v>
      </c>
      <c r="O250" s="12">
        <f>'6.ВС'!O336</f>
        <v>0</v>
      </c>
      <c r="P250" s="12">
        <f>'6.ВС'!P336</f>
        <v>0</v>
      </c>
      <c r="Q250" s="12">
        <f>'6.ВС'!Q336</f>
        <v>0</v>
      </c>
      <c r="R250" s="12">
        <f>'6.ВС'!R336</f>
        <v>927629</v>
      </c>
      <c r="S250" s="12">
        <f>'6.ВС'!S336</f>
        <v>927629</v>
      </c>
      <c r="T250" s="12">
        <f>'6.ВС'!T336</f>
        <v>0</v>
      </c>
      <c r="U250" s="12">
        <f>'6.ВС'!U336</f>
        <v>0</v>
      </c>
      <c r="V250" s="12">
        <f>'6.ВС'!V336</f>
        <v>0</v>
      </c>
      <c r="W250" s="12">
        <f>'6.ВС'!W336</f>
        <v>0</v>
      </c>
      <c r="X250" s="12">
        <f>'6.ВС'!X336</f>
        <v>0</v>
      </c>
      <c r="Y250" s="12">
        <f>'6.ВС'!Y336</f>
        <v>0</v>
      </c>
      <c r="Z250" s="12">
        <f>'6.ВС'!Z336</f>
        <v>927629</v>
      </c>
      <c r="AA250" s="12">
        <f>'6.ВС'!AA336</f>
        <v>927629</v>
      </c>
      <c r="AB250" s="12">
        <f>'6.ВС'!AB336</f>
        <v>0</v>
      </c>
      <c r="AC250" s="12">
        <f>'6.ВС'!AC336</f>
        <v>0</v>
      </c>
      <c r="AD250" s="12">
        <f>'6.ВС'!AD336</f>
        <v>0</v>
      </c>
      <c r="AE250" s="12">
        <f>'6.ВС'!AE336</f>
        <v>0</v>
      </c>
      <c r="AF250" s="12">
        <f>'6.ВС'!AF336</f>
        <v>0</v>
      </c>
      <c r="AG250" s="12">
        <f>'6.ВС'!AG336</f>
        <v>0</v>
      </c>
      <c r="AH250" s="12">
        <f>'6.ВС'!AH336</f>
        <v>927629</v>
      </c>
      <c r="AI250" s="12">
        <f>'6.ВС'!AI336</f>
        <v>927629</v>
      </c>
      <c r="AJ250" s="12">
        <f>'6.ВС'!AJ336</f>
        <v>0</v>
      </c>
      <c r="AK250" s="12">
        <f>'6.ВС'!AK336</f>
        <v>0</v>
      </c>
      <c r="AL250" s="12">
        <f>'6.ВС'!AL336</f>
        <v>0</v>
      </c>
      <c r="AM250" s="12">
        <f>'6.ВС'!AM336</f>
        <v>0</v>
      </c>
      <c r="AN250" s="12">
        <f>'6.ВС'!AN336</f>
        <v>0</v>
      </c>
      <c r="AO250" s="12">
        <f>'6.ВС'!AO336</f>
        <v>0</v>
      </c>
      <c r="AP250" s="12">
        <f>'6.ВС'!AP336</f>
        <v>927629</v>
      </c>
      <c r="AQ250" s="12">
        <f>'6.ВС'!AQ336</f>
        <v>927629</v>
      </c>
      <c r="AR250" s="12">
        <f>'6.ВС'!AR336</f>
        <v>0</v>
      </c>
      <c r="AS250" s="12">
        <f>'6.ВС'!AS336</f>
        <v>0</v>
      </c>
      <c r="AT250" s="12">
        <f>'6.ВС'!AT336</f>
        <v>287000</v>
      </c>
      <c r="AU250" s="12">
        <f>'6.ВС'!AU336</f>
        <v>287000</v>
      </c>
      <c r="AV250" s="12">
        <f>'6.ВС'!AV336</f>
        <v>0</v>
      </c>
      <c r="AW250" s="12">
        <f>'6.ВС'!AW336</f>
        <v>0</v>
      </c>
      <c r="AX250" s="12">
        <f>'6.ВС'!AX336</f>
        <v>1214629</v>
      </c>
      <c r="AY250" s="12">
        <f>'6.ВС'!AY336</f>
        <v>1214629</v>
      </c>
      <c r="AZ250" s="12">
        <f>'6.ВС'!AZ336</f>
        <v>0</v>
      </c>
      <c r="BA250" s="12">
        <f>'6.ВС'!BA336</f>
        <v>0</v>
      </c>
      <c r="BB250" s="12">
        <v>0</v>
      </c>
      <c r="BC250" s="12">
        <v>0</v>
      </c>
    </row>
    <row r="251" spans="1:55" ht="31.5" x14ac:dyDescent="0.25">
      <c r="A251" s="4" t="s">
        <v>163</v>
      </c>
      <c r="B251" s="9">
        <v>52</v>
      </c>
      <c r="C251" s="9">
        <v>0</v>
      </c>
      <c r="D251" s="10" t="s">
        <v>89</v>
      </c>
      <c r="E251" s="9">
        <v>852</v>
      </c>
      <c r="F251" s="10" t="s">
        <v>110</v>
      </c>
      <c r="G251" s="10" t="s">
        <v>16</v>
      </c>
      <c r="H251" s="10" t="s">
        <v>320</v>
      </c>
      <c r="I251" s="10"/>
      <c r="J251" s="5">
        <f t="shared" ref="J251:BA252" si="283">J252</f>
        <v>8163400</v>
      </c>
      <c r="K251" s="5">
        <f t="shared" si="283"/>
        <v>0</v>
      </c>
      <c r="L251" s="5">
        <f t="shared" si="283"/>
        <v>8163400</v>
      </c>
      <c r="M251" s="5">
        <f t="shared" si="283"/>
        <v>0</v>
      </c>
      <c r="N251" s="5">
        <f t="shared" si="283"/>
        <v>0</v>
      </c>
      <c r="O251" s="5">
        <f t="shared" si="283"/>
        <v>0</v>
      </c>
      <c r="P251" s="5">
        <f t="shared" si="283"/>
        <v>0</v>
      </c>
      <c r="Q251" s="5">
        <f t="shared" si="283"/>
        <v>0</v>
      </c>
      <c r="R251" s="5">
        <f t="shared" si="283"/>
        <v>8163400</v>
      </c>
      <c r="S251" s="5">
        <f t="shared" si="283"/>
        <v>0</v>
      </c>
      <c r="T251" s="5">
        <f t="shared" si="283"/>
        <v>8163400</v>
      </c>
      <c r="U251" s="5">
        <f t="shared" si="283"/>
        <v>0</v>
      </c>
      <c r="V251" s="5">
        <f t="shared" si="283"/>
        <v>0</v>
      </c>
      <c r="W251" s="5">
        <f t="shared" si="283"/>
        <v>0</v>
      </c>
      <c r="X251" s="5">
        <f t="shared" si="283"/>
        <v>0</v>
      </c>
      <c r="Y251" s="5">
        <f t="shared" si="283"/>
        <v>0</v>
      </c>
      <c r="Z251" s="5">
        <f t="shared" si="283"/>
        <v>8163400</v>
      </c>
      <c r="AA251" s="5">
        <f t="shared" si="283"/>
        <v>0</v>
      </c>
      <c r="AB251" s="5">
        <f t="shared" si="283"/>
        <v>8163400</v>
      </c>
      <c r="AC251" s="5">
        <f t="shared" si="283"/>
        <v>0</v>
      </c>
      <c r="AD251" s="5">
        <f t="shared" si="283"/>
        <v>0</v>
      </c>
      <c r="AE251" s="5">
        <f t="shared" si="283"/>
        <v>0</v>
      </c>
      <c r="AF251" s="5">
        <f t="shared" si="283"/>
        <v>0</v>
      </c>
      <c r="AG251" s="5">
        <f t="shared" si="283"/>
        <v>0</v>
      </c>
      <c r="AH251" s="5">
        <f t="shared" si="283"/>
        <v>8163400</v>
      </c>
      <c r="AI251" s="5">
        <f t="shared" si="283"/>
        <v>0</v>
      </c>
      <c r="AJ251" s="5">
        <f t="shared" si="283"/>
        <v>8163400</v>
      </c>
      <c r="AK251" s="5">
        <f t="shared" si="283"/>
        <v>0</v>
      </c>
      <c r="AL251" s="5">
        <f t="shared" si="283"/>
        <v>0</v>
      </c>
      <c r="AM251" s="5">
        <f t="shared" si="283"/>
        <v>0</v>
      </c>
      <c r="AN251" s="5">
        <f t="shared" si="283"/>
        <v>0</v>
      </c>
      <c r="AO251" s="5">
        <f t="shared" si="283"/>
        <v>0</v>
      </c>
      <c r="AP251" s="5">
        <f t="shared" si="283"/>
        <v>8163400</v>
      </c>
      <c r="AQ251" s="5">
        <f t="shared" si="283"/>
        <v>0</v>
      </c>
      <c r="AR251" s="5">
        <f t="shared" si="283"/>
        <v>8163400</v>
      </c>
      <c r="AS251" s="5">
        <f t="shared" si="283"/>
        <v>0</v>
      </c>
      <c r="AT251" s="5">
        <f t="shared" si="283"/>
        <v>-178031</v>
      </c>
      <c r="AU251" s="5">
        <f t="shared" si="283"/>
        <v>0</v>
      </c>
      <c r="AV251" s="5">
        <f t="shared" si="283"/>
        <v>-178031</v>
      </c>
      <c r="AW251" s="5">
        <f t="shared" si="283"/>
        <v>0</v>
      </c>
      <c r="AX251" s="5">
        <f t="shared" si="283"/>
        <v>7985369</v>
      </c>
      <c r="AY251" s="5">
        <f t="shared" si="283"/>
        <v>0</v>
      </c>
      <c r="AZ251" s="5">
        <f t="shared" si="283"/>
        <v>7985369</v>
      </c>
      <c r="BA251" s="5">
        <f t="shared" si="283"/>
        <v>0</v>
      </c>
      <c r="BB251" s="12">
        <v>0</v>
      </c>
      <c r="BC251" s="12">
        <v>0</v>
      </c>
    </row>
    <row r="252" spans="1:55" ht="63" x14ac:dyDescent="0.25">
      <c r="A252" s="6" t="s">
        <v>58</v>
      </c>
      <c r="B252" s="9">
        <v>52</v>
      </c>
      <c r="C252" s="9">
        <v>0</v>
      </c>
      <c r="D252" s="10" t="s">
        <v>89</v>
      </c>
      <c r="E252" s="9">
        <v>852</v>
      </c>
      <c r="F252" s="10" t="s">
        <v>110</v>
      </c>
      <c r="G252" s="10" t="s">
        <v>16</v>
      </c>
      <c r="H252" s="10" t="s">
        <v>320</v>
      </c>
      <c r="I252" s="10" t="s">
        <v>116</v>
      </c>
      <c r="J252" s="12">
        <f t="shared" si="283"/>
        <v>8163400</v>
      </c>
      <c r="K252" s="12">
        <f t="shared" si="283"/>
        <v>0</v>
      </c>
      <c r="L252" s="12">
        <f t="shared" si="283"/>
        <v>8163400</v>
      </c>
      <c r="M252" s="12">
        <f t="shared" si="283"/>
        <v>0</v>
      </c>
      <c r="N252" s="12">
        <f t="shared" si="283"/>
        <v>0</v>
      </c>
      <c r="O252" s="12">
        <f t="shared" si="283"/>
        <v>0</v>
      </c>
      <c r="P252" s="12">
        <f t="shared" si="283"/>
        <v>0</v>
      </c>
      <c r="Q252" s="12">
        <f t="shared" si="283"/>
        <v>0</v>
      </c>
      <c r="R252" s="12">
        <f t="shared" si="283"/>
        <v>8163400</v>
      </c>
      <c r="S252" s="12">
        <f t="shared" si="283"/>
        <v>0</v>
      </c>
      <c r="T252" s="12">
        <f t="shared" si="283"/>
        <v>8163400</v>
      </c>
      <c r="U252" s="12">
        <f t="shared" si="283"/>
        <v>0</v>
      </c>
      <c r="V252" s="12">
        <f t="shared" si="283"/>
        <v>0</v>
      </c>
      <c r="W252" s="12">
        <f t="shared" si="283"/>
        <v>0</v>
      </c>
      <c r="X252" s="12">
        <f t="shared" si="283"/>
        <v>0</v>
      </c>
      <c r="Y252" s="12">
        <f t="shared" si="283"/>
        <v>0</v>
      </c>
      <c r="Z252" s="12">
        <f t="shared" si="283"/>
        <v>8163400</v>
      </c>
      <c r="AA252" s="12">
        <f t="shared" si="283"/>
        <v>0</v>
      </c>
      <c r="AB252" s="12">
        <f t="shared" si="283"/>
        <v>8163400</v>
      </c>
      <c r="AC252" s="12">
        <f t="shared" si="283"/>
        <v>0</v>
      </c>
      <c r="AD252" s="12">
        <f t="shared" si="283"/>
        <v>0</v>
      </c>
      <c r="AE252" s="12">
        <f t="shared" si="283"/>
        <v>0</v>
      </c>
      <c r="AF252" s="12">
        <f t="shared" si="283"/>
        <v>0</v>
      </c>
      <c r="AG252" s="12">
        <f t="shared" si="283"/>
        <v>0</v>
      </c>
      <c r="AH252" s="12">
        <f t="shared" si="283"/>
        <v>8163400</v>
      </c>
      <c r="AI252" s="12">
        <f t="shared" si="283"/>
        <v>0</v>
      </c>
      <c r="AJ252" s="12">
        <f t="shared" si="283"/>
        <v>8163400</v>
      </c>
      <c r="AK252" s="12">
        <f t="shared" si="283"/>
        <v>0</v>
      </c>
      <c r="AL252" s="12">
        <f t="shared" si="283"/>
        <v>0</v>
      </c>
      <c r="AM252" s="12">
        <f t="shared" si="283"/>
        <v>0</v>
      </c>
      <c r="AN252" s="12">
        <f t="shared" si="283"/>
        <v>0</v>
      </c>
      <c r="AO252" s="12">
        <f t="shared" si="283"/>
        <v>0</v>
      </c>
      <c r="AP252" s="12">
        <f t="shared" si="283"/>
        <v>8163400</v>
      </c>
      <c r="AQ252" s="12">
        <f t="shared" si="283"/>
        <v>0</v>
      </c>
      <c r="AR252" s="12">
        <f t="shared" si="283"/>
        <v>8163400</v>
      </c>
      <c r="AS252" s="12">
        <f t="shared" si="283"/>
        <v>0</v>
      </c>
      <c r="AT252" s="12">
        <f t="shared" si="283"/>
        <v>-178031</v>
      </c>
      <c r="AU252" s="12">
        <f t="shared" si="283"/>
        <v>0</v>
      </c>
      <c r="AV252" s="12">
        <f t="shared" si="283"/>
        <v>-178031</v>
      </c>
      <c r="AW252" s="12">
        <f t="shared" si="283"/>
        <v>0</v>
      </c>
      <c r="AX252" s="12">
        <f t="shared" si="283"/>
        <v>7985369</v>
      </c>
      <c r="AY252" s="12">
        <f t="shared" si="283"/>
        <v>0</v>
      </c>
      <c r="AZ252" s="12">
        <f t="shared" si="283"/>
        <v>7985369</v>
      </c>
      <c r="BA252" s="12">
        <f t="shared" si="283"/>
        <v>0</v>
      </c>
      <c r="BB252" s="12">
        <v>0</v>
      </c>
      <c r="BC252" s="12">
        <v>0</v>
      </c>
    </row>
    <row r="253" spans="1:55" ht="31.5" x14ac:dyDescent="0.25">
      <c r="A253" s="6" t="s">
        <v>117</v>
      </c>
      <c r="B253" s="9">
        <v>52</v>
      </c>
      <c r="C253" s="9">
        <v>0</v>
      </c>
      <c r="D253" s="11" t="s">
        <v>89</v>
      </c>
      <c r="E253" s="9">
        <v>852</v>
      </c>
      <c r="F253" s="11" t="s">
        <v>110</v>
      </c>
      <c r="G253" s="11" t="s">
        <v>16</v>
      </c>
      <c r="H253" s="11" t="s">
        <v>320</v>
      </c>
      <c r="I253" s="11" t="s">
        <v>118</v>
      </c>
      <c r="J253" s="12">
        <f>'6.ВС'!J251</f>
        <v>8163400</v>
      </c>
      <c r="K253" s="12">
        <f>'6.ВС'!K251</f>
        <v>0</v>
      </c>
      <c r="L253" s="12">
        <f>'6.ВС'!L251</f>
        <v>8163400</v>
      </c>
      <c r="M253" s="12">
        <f>'6.ВС'!M251</f>
        <v>0</v>
      </c>
      <c r="N253" s="12">
        <f>'6.ВС'!N251</f>
        <v>0</v>
      </c>
      <c r="O253" s="12">
        <f>'6.ВС'!O251</f>
        <v>0</v>
      </c>
      <c r="P253" s="12">
        <f>'6.ВС'!P251</f>
        <v>0</v>
      </c>
      <c r="Q253" s="12">
        <f>'6.ВС'!Q251</f>
        <v>0</v>
      </c>
      <c r="R253" s="12">
        <f>'6.ВС'!R251</f>
        <v>8163400</v>
      </c>
      <c r="S253" s="12">
        <f>'6.ВС'!S251</f>
        <v>0</v>
      </c>
      <c r="T253" s="12">
        <f>'6.ВС'!T251</f>
        <v>8163400</v>
      </c>
      <c r="U253" s="12">
        <f>'6.ВС'!U251</f>
        <v>0</v>
      </c>
      <c r="V253" s="12">
        <f>'6.ВС'!V251</f>
        <v>0</v>
      </c>
      <c r="W253" s="12">
        <f>'6.ВС'!W251</f>
        <v>0</v>
      </c>
      <c r="X253" s="12">
        <f>'6.ВС'!X251</f>
        <v>0</v>
      </c>
      <c r="Y253" s="12">
        <f>'6.ВС'!Y251</f>
        <v>0</v>
      </c>
      <c r="Z253" s="12">
        <f>'6.ВС'!Z251</f>
        <v>8163400</v>
      </c>
      <c r="AA253" s="12">
        <f>'6.ВС'!AA251</f>
        <v>0</v>
      </c>
      <c r="AB253" s="12">
        <f>'6.ВС'!AB251</f>
        <v>8163400</v>
      </c>
      <c r="AC253" s="12">
        <f>'6.ВС'!AC251</f>
        <v>0</v>
      </c>
      <c r="AD253" s="12">
        <f>'6.ВС'!AD251</f>
        <v>0</v>
      </c>
      <c r="AE253" s="12">
        <f>'6.ВС'!AE251</f>
        <v>0</v>
      </c>
      <c r="AF253" s="12">
        <f>'6.ВС'!AF251</f>
        <v>0</v>
      </c>
      <c r="AG253" s="12">
        <f>'6.ВС'!AG251</f>
        <v>0</v>
      </c>
      <c r="AH253" s="12">
        <f>'6.ВС'!AH251</f>
        <v>8163400</v>
      </c>
      <c r="AI253" s="12">
        <f>'6.ВС'!AI251</f>
        <v>0</v>
      </c>
      <c r="AJ253" s="12">
        <f>'6.ВС'!AJ251</f>
        <v>8163400</v>
      </c>
      <c r="AK253" s="12">
        <f>'6.ВС'!AK251</f>
        <v>0</v>
      </c>
      <c r="AL253" s="12">
        <f>'6.ВС'!AL251</f>
        <v>0</v>
      </c>
      <c r="AM253" s="12">
        <f>'6.ВС'!AM251</f>
        <v>0</v>
      </c>
      <c r="AN253" s="12">
        <f>'6.ВС'!AN251</f>
        <v>0</v>
      </c>
      <c r="AO253" s="12">
        <f>'6.ВС'!AO251</f>
        <v>0</v>
      </c>
      <c r="AP253" s="12">
        <f>'6.ВС'!AP251</f>
        <v>8163400</v>
      </c>
      <c r="AQ253" s="12">
        <f>'6.ВС'!AQ251</f>
        <v>0</v>
      </c>
      <c r="AR253" s="12">
        <f>'6.ВС'!AR251</f>
        <v>8163400</v>
      </c>
      <c r="AS253" s="12">
        <f>'6.ВС'!AS251</f>
        <v>0</v>
      </c>
      <c r="AT253" s="12">
        <f>'6.ВС'!AT251</f>
        <v>-178031</v>
      </c>
      <c r="AU253" s="12">
        <f>'6.ВС'!AU251</f>
        <v>0</v>
      </c>
      <c r="AV253" s="12">
        <f>'6.ВС'!AV251</f>
        <v>-178031</v>
      </c>
      <c r="AW253" s="12">
        <f>'6.ВС'!AW251</f>
        <v>0</v>
      </c>
      <c r="AX253" s="12">
        <f>'6.ВС'!AX251</f>
        <v>7985369</v>
      </c>
      <c r="AY253" s="12">
        <f>'6.ВС'!AY251</f>
        <v>0</v>
      </c>
      <c r="AZ253" s="12">
        <f>'6.ВС'!AZ251</f>
        <v>7985369</v>
      </c>
      <c r="BA253" s="12">
        <f>'6.ВС'!BA251</f>
        <v>0</v>
      </c>
      <c r="BB253" s="12">
        <v>0</v>
      </c>
      <c r="BC253" s="12">
        <v>0</v>
      </c>
    </row>
    <row r="254" spans="1:55" ht="31.5" x14ac:dyDescent="0.25">
      <c r="A254" s="4" t="s">
        <v>175</v>
      </c>
      <c r="B254" s="9">
        <v>52</v>
      </c>
      <c r="C254" s="9">
        <v>0</v>
      </c>
      <c r="D254" s="11" t="s">
        <v>89</v>
      </c>
      <c r="E254" s="9">
        <v>852</v>
      </c>
      <c r="F254" s="11" t="s">
        <v>110</v>
      </c>
      <c r="G254" s="11" t="s">
        <v>61</v>
      </c>
      <c r="H254" s="11" t="s">
        <v>325</v>
      </c>
      <c r="I254" s="11"/>
      <c r="J254" s="12">
        <f t="shared" ref="J254:BA255" si="284">J255</f>
        <v>20025400</v>
      </c>
      <c r="K254" s="12">
        <f t="shared" si="284"/>
        <v>0</v>
      </c>
      <c r="L254" s="12">
        <f t="shared" si="284"/>
        <v>20025400</v>
      </c>
      <c r="M254" s="12">
        <f t="shared" si="284"/>
        <v>0</v>
      </c>
      <c r="N254" s="12">
        <f t="shared" si="284"/>
        <v>0</v>
      </c>
      <c r="O254" s="12">
        <f t="shared" si="284"/>
        <v>0</v>
      </c>
      <c r="P254" s="12">
        <f t="shared" si="284"/>
        <v>0</v>
      </c>
      <c r="Q254" s="12">
        <f t="shared" si="284"/>
        <v>0</v>
      </c>
      <c r="R254" s="12">
        <f t="shared" si="284"/>
        <v>20025400</v>
      </c>
      <c r="S254" s="12">
        <f t="shared" si="284"/>
        <v>0</v>
      </c>
      <c r="T254" s="12">
        <f t="shared" si="284"/>
        <v>20025400</v>
      </c>
      <c r="U254" s="12">
        <f t="shared" si="284"/>
        <v>0</v>
      </c>
      <c r="V254" s="12">
        <f t="shared" si="284"/>
        <v>0</v>
      </c>
      <c r="W254" s="12">
        <f t="shared" si="284"/>
        <v>0</v>
      </c>
      <c r="X254" s="12">
        <f t="shared" si="284"/>
        <v>0</v>
      </c>
      <c r="Y254" s="12">
        <f t="shared" si="284"/>
        <v>0</v>
      </c>
      <c r="Z254" s="12">
        <f t="shared" si="284"/>
        <v>20025400</v>
      </c>
      <c r="AA254" s="12">
        <f t="shared" si="284"/>
        <v>0</v>
      </c>
      <c r="AB254" s="12">
        <f t="shared" si="284"/>
        <v>20025400</v>
      </c>
      <c r="AC254" s="12">
        <f t="shared" si="284"/>
        <v>0</v>
      </c>
      <c r="AD254" s="12">
        <f t="shared" si="284"/>
        <v>0</v>
      </c>
      <c r="AE254" s="12">
        <f t="shared" si="284"/>
        <v>0</v>
      </c>
      <c r="AF254" s="12">
        <f t="shared" si="284"/>
        <v>0</v>
      </c>
      <c r="AG254" s="12">
        <f t="shared" si="284"/>
        <v>0</v>
      </c>
      <c r="AH254" s="12">
        <f t="shared" si="284"/>
        <v>20025400</v>
      </c>
      <c r="AI254" s="12">
        <f t="shared" si="284"/>
        <v>0</v>
      </c>
      <c r="AJ254" s="12">
        <f t="shared" si="284"/>
        <v>20025400</v>
      </c>
      <c r="AK254" s="12">
        <f t="shared" si="284"/>
        <v>0</v>
      </c>
      <c r="AL254" s="12">
        <f t="shared" si="284"/>
        <v>0</v>
      </c>
      <c r="AM254" s="12">
        <f t="shared" si="284"/>
        <v>0</v>
      </c>
      <c r="AN254" s="12">
        <f t="shared" si="284"/>
        <v>0</v>
      </c>
      <c r="AO254" s="12">
        <f t="shared" si="284"/>
        <v>0</v>
      </c>
      <c r="AP254" s="12">
        <f t="shared" si="284"/>
        <v>20025400</v>
      </c>
      <c r="AQ254" s="12">
        <f t="shared" si="284"/>
        <v>0</v>
      </c>
      <c r="AR254" s="12">
        <f t="shared" si="284"/>
        <v>20025400</v>
      </c>
      <c r="AS254" s="12">
        <f t="shared" si="284"/>
        <v>0</v>
      </c>
      <c r="AT254" s="12">
        <f t="shared" si="284"/>
        <v>-56083</v>
      </c>
      <c r="AU254" s="12">
        <f t="shared" si="284"/>
        <v>0</v>
      </c>
      <c r="AV254" s="12">
        <f t="shared" si="284"/>
        <v>-56083</v>
      </c>
      <c r="AW254" s="12">
        <f t="shared" si="284"/>
        <v>0</v>
      </c>
      <c r="AX254" s="12">
        <f t="shared" si="284"/>
        <v>19969317</v>
      </c>
      <c r="AY254" s="12">
        <f t="shared" si="284"/>
        <v>0</v>
      </c>
      <c r="AZ254" s="12">
        <f t="shared" si="284"/>
        <v>19969317</v>
      </c>
      <c r="BA254" s="12">
        <f t="shared" si="284"/>
        <v>0</v>
      </c>
      <c r="BB254" s="12">
        <v>0</v>
      </c>
      <c r="BC254" s="12">
        <v>0</v>
      </c>
    </row>
    <row r="255" spans="1:55" ht="63" x14ac:dyDescent="0.25">
      <c r="A255" s="6" t="s">
        <v>58</v>
      </c>
      <c r="B255" s="9">
        <v>52</v>
      </c>
      <c r="C255" s="9">
        <v>0</v>
      </c>
      <c r="D255" s="10" t="s">
        <v>89</v>
      </c>
      <c r="E255" s="9">
        <v>852</v>
      </c>
      <c r="F255" s="11" t="s">
        <v>110</v>
      </c>
      <c r="G255" s="10" t="s">
        <v>61</v>
      </c>
      <c r="H255" s="11" t="s">
        <v>325</v>
      </c>
      <c r="I255" s="11" t="s">
        <v>116</v>
      </c>
      <c r="J255" s="12">
        <f t="shared" si="284"/>
        <v>20025400</v>
      </c>
      <c r="K255" s="12">
        <f t="shared" si="284"/>
        <v>0</v>
      </c>
      <c r="L255" s="12">
        <f t="shared" si="284"/>
        <v>20025400</v>
      </c>
      <c r="M255" s="12">
        <f t="shared" si="284"/>
        <v>0</v>
      </c>
      <c r="N255" s="12">
        <f t="shared" si="284"/>
        <v>0</v>
      </c>
      <c r="O255" s="12">
        <f t="shared" si="284"/>
        <v>0</v>
      </c>
      <c r="P255" s="12">
        <f t="shared" si="284"/>
        <v>0</v>
      </c>
      <c r="Q255" s="12">
        <f t="shared" si="284"/>
        <v>0</v>
      </c>
      <c r="R255" s="12">
        <f t="shared" si="284"/>
        <v>20025400</v>
      </c>
      <c r="S255" s="12">
        <f t="shared" si="284"/>
        <v>0</v>
      </c>
      <c r="T255" s="12">
        <f t="shared" si="284"/>
        <v>20025400</v>
      </c>
      <c r="U255" s="12">
        <f t="shared" si="284"/>
        <v>0</v>
      </c>
      <c r="V255" s="12">
        <f t="shared" si="284"/>
        <v>0</v>
      </c>
      <c r="W255" s="12">
        <f t="shared" si="284"/>
        <v>0</v>
      </c>
      <c r="X255" s="12">
        <f t="shared" si="284"/>
        <v>0</v>
      </c>
      <c r="Y255" s="12">
        <f t="shared" si="284"/>
        <v>0</v>
      </c>
      <c r="Z255" s="12">
        <f t="shared" si="284"/>
        <v>20025400</v>
      </c>
      <c r="AA255" s="12">
        <f t="shared" si="284"/>
        <v>0</v>
      </c>
      <c r="AB255" s="12">
        <f t="shared" si="284"/>
        <v>20025400</v>
      </c>
      <c r="AC255" s="12">
        <f t="shared" si="284"/>
        <v>0</v>
      </c>
      <c r="AD255" s="12">
        <f t="shared" si="284"/>
        <v>0</v>
      </c>
      <c r="AE255" s="12">
        <f t="shared" si="284"/>
        <v>0</v>
      </c>
      <c r="AF255" s="12">
        <f t="shared" si="284"/>
        <v>0</v>
      </c>
      <c r="AG255" s="12">
        <f t="shared" si="284"/>
        <v>0</v>
      </c>
      <c r="AH255" s="12">
        <f t="shared" si="284"/>
        <v>20025400</v>
      </c>
      <c r="AI255" s="12">
        <f t="shared" si="284"/>
        <v>0</v>
      </c>
      <c r="AJ255" s="12">
        <f t="shared" si="284"/>
        <v>20025400</v>
      </c>
      <c r="AK255" s="12">
        <f t="shared" si="284"/>
        <v>0</v>
      </c>
      <c r="AL255" s="12">
        <f t="shared" si="284"/>
        <v>0</v>
      </c>
      <c r="AM255" s="12">
        <f t="shared" si="284"/>
        <v>0</v>
      </c>
      <c r="AN255" s="12">
        <f t="shared" si="284"/>
        <v>0</v>
      </c>
      <c r="AO255" s="12">
        <f t="shared" si="284"/>
        <v>0</v>
      </c>
      <c r="AP255" s="12">
        <f t="shared" si="284"/>
        <v>20025400</v>
      </c>
      <c r="AQ255" s="12">
        <f t="shared" si="284"/>
        <v>0</v>
      </c>
      <c r="AR255" s="12">
        <f t="shared" si="284"/>
        <v>20025400</v>
      </c>
      <c r="AS255" s="12">
        <f t="shared" si="284"/>
        <v>0</v>
      </c>
      <c r="AT255" s="12">
        <f t="shared" si="284"/>
        <v>-56083</v>
      </c>
      <c r="AU255" s="12">
        <f t="shared" si="284"/>
        <v>0</v>
      </c>
      <c r="AV255" s="12">
        <f t="shared" si="284"/>
        <v>-56083</v>
      </c>
      <c r="AW255" s="12">
        <f t="shared" si="284"/>
        <v>0</v>
      </c>
      <c r="AX255" s="12">
        <f t="shared" si="284"/>
        <v>19969317</v>
      </c>
      <c r="AY255" s="12">
        <f t="shared" si="284"/>
        <v>0</v>
      </c>
      <c r="AZ255" s="12">
        <f t="shared" si="284"/>
        <v>19969317</v>
      </c>
      <c r="BA255" s="12">
        <f t="shared" si="284"/>
        <v>0</v>
      </c>
      <c r="BB255" s="12">
        <v>0</v>
      </c>
      <c r="BC255" s="12">
        <v>0</v>
      </c>
    </row>
    <row r="256" spans="1:55" ht="31.5" x14ac:dyDescent="0.25">
      <c r="A256" s="6" t="s">
        <v>117</v>
      </c>
      <c r="B256" s="9">
        <v>52</v>
      </c>
      <c r="C256" s="9">
        <v>0</v>
      </c>
      <c r="D256" s="10" t="s">
        <v>89</v>
      </c>
      <c r="E256" s="9">
        <v>852</v>
      </c>
      <c r="F256" s="11" t="s">
        <v>110</v>
      </c>
      <c r="G256" s="10" t="s">
        <v>61</v>
      </c>
      <c r="H256" s="11" t="s">
        <v>325</v>
      </c>
      <c r="I256" s="11" t="s">
        <v>118</v>
      </c>
      <c r="J256" s="12">
        <f>'6.ВС'!J270</f>
        <v>20025400</v>
      </c>
      <c r="K256" s="12">
        <f>'6.ВС'!K270</f>
        <v>0</v>
      </c>
      <c r="L256" s="12">
        <f>'6.ВС'!L270</f>
        <v>20025400</v>
      </c>
      <c r="M256" s="12">
        <f>'6.ВС'!M270</f>
        <v>0</v>
      </c>
      <c r="N256" s="12">
        <f>'6.ВС'!N270</f>
        <v>0</v>
      </c>
      <c r="O256" s="12">
        <f>'6.ВС'!O270</f>
        <v>0</v>
      </c>
      <c r="P256" s="12">
        <f>'6.ВС'!P270</f>
        <v>0</v>
      </c>
      <c r="Q256" s="12">
        <f>'6.ВС'!Q270</f>
        <v>0</v>
      </c>
      <c r="R256" s="12">
        <f>'6.ВС'!R270</f>
        <v>20025400</v>
      </c>
      <c r="S256" s="12">
        <f>'6.ВС'!S270</f>
        <v>0</v>
      </c>
      <c r="T256" s="12">
        <f>'6.ВС'!T270</f>
        <v>20025400</v>
      </c>
      <c r="U256" s="12">
        <f>'6.ВС'!U270</f>
        <v>0</v>
      </c>
      <c r="V256" s="12">
        <f>'6.ВС'!V270</f>
        <v>0</v>
      </c>
      <c r="W256" s="12">
        <f>'6.ВС'!W270</f>
        <v>0</v>
      </c>
      <c r="X256" s="12">
        <f>'6.ВС'!X270</f>
        <v>0</v>
      </c>
      <c r="Y256" s="12">
        <f>'6.ВС'!Y270</f>
        <v>0</v>
      </c>
      <c r="Z256" s="12">
        <f>'6.ВС'!Z270</f>
        <v>20025400</v>
      </c>
      <c r="AA256" s="12">
        <f>'6.ВС'!AA270</f>
        <v>0</v>
      </c>
      <c r="AB256" s="12">
        <f>'6.ВС'!AB270</f>
        <v>20025400</v>
      </c>
      <c r="AC256" s="12">
        <f>'6.ВС'!AC270</f>
        <v>0</v>
      </c>
      <c r="AD256" s="12">
        <f>'6.ВС'!AD270</f>
        <v>0</v>
      </c>
      <c r="AE256" s="12">
        <f>'6.ВС'!AE270</f>
        <v>0</v>
      </c>
      <c r="AF256" s="12">
        <f>'6.ВС'!AF270</f>
        <v>0</v>
      </c>
      <c r="AG256" s="12">
        <f>'6.ВС'!AG270</f>
        <v>0</v>
      </c>
      <c r="AH256" s="12">
        <f>'6.ВС'!AH270</f>
        <v>20025400</v>
      </c>
      <c r="AI256" s="12">
        <f>'6.ВС'!AI270</f>
        <v>0</v>
      </c>
      <c r="AJ256" s="12">
        <f>'6.ВС'!AJ270</f>
        <v>20025400</v>
      </c>
      <c r="AK256" s="12">
        <f>'6.ВС'!AK270</f>
        <v>0</v>
      </c>
      <c r="AL256" s="12">
        <f>'6.ВС'!AL270</f>
        <v>0</v>
      </c>
      <c r="AM256" s="12">
        <f>'6.ВС'!AM270</f>
        <v>0</v>
      </c>
      <c r="AN256" s="12">
        <f>'6.ВС'!AN270</f>
        <v>0</v>
      </c>
      <c r="AO256" s="12">
        <f>'6.ВС'!AO270</f>
        <v>0</v>
      </c>
      <c r="AP256" s="12">
        <f>'6.ВС'!AP270</f>
        <v>20025400</v>
      </c>
      <c r="AQ256" s="12">
        <f>'6.ВС'!AQ270</f>
        <v>0</v>
      </c>
      <c r="AR256" s="12">
        <f>'6.ВС'!AR270</f>
        <v>20025400</v>
      </c>
      <c r="AS256" s="12">
        <f>'6.ВС'!AS270</f>
        <v>0</v>
      </c>
      <c r="AT256" s="12">
        <f>'6.ВС'!AT270</f>
        <v>-56083</v>
      </c>
      <c r="AU256" s="12">
        <f>'6.ВС'!AU270</f>
        <v>0</v>
      </c>
      <c r="AV256" s="12">
        <f>'6.ВС'!AV270</f>
        <v>-56083</v>
      </c>
      <c r="AW256" s="12">
        <f>'6.ВС'!AW270</f>
        <v>0</v>
      </c>
      <c r="AX256" s="12">
        <f>'6.ВС'!AX270</f>
        <v>19969317</v>
      </c>
      <c r="AY256" s="12">
        <f>'6.ВС'!AY270</f>
        <v>0</v>
      </c>
      <c r="AZ256" s="12">
        <f>'6.ВС'!AZ270</f>
        <v>19969317</v>
      </c>
      <c r="BA256" s="12">
        <f>'6.ВС'!BA270</f>
        <v>0</v>
      </c>
      <c r="BB256" s="12">
        <v>0</v>
      </c>
      <c r="BC256" s="12">
        <v>0</v>
      </c>
    </row>
    <row r="257" spans="1:55" ht="31.5" x14ac:dyDescent="0.25">
      <c r="A257" s="4" t="s">
        <v>183</v>
      </c>
      <c r="B257" s="9">
        <v>52</v>
      </c>
      <c r="C257" s="9">
        <v>0</v>
      </c>
      <c r="D257" s="10" t="s">
        <v>89</v>
      </c>
      <c r="E257" s="9">
        <v>852</v>
      </c>
      <c r="F257" s="10" t="s">
        <v>110</v>
      </c>
      <c r="G257" s="10" t="s">
        <v>61</v>
      </c>
      <c r="H257" s="10" t="s">
        <v>326</v>
      </c>
      <c r="I257" s="11"/>
      <c r="J257" s="12">
        <f t="shared" ref="J257:BA258" si="285">J258</f>
        <v>10778600</v>
      </c>
      <c r="K257" s="12">
        <f t="shared" si="285"/>
        <v>0</v>
      </c>
      <c r="L257" s="12">
        <f t="shared" si="285"/>
        <v>10778600</v>
      </c>
      <c r="M257" s="12">
        <f t="shared" si="285"/>
        <v>0</v>
      </c>
      <c r="N257" s="12">
        <f t="shared" si="285"/>
        <v>0</v>
      </c>
      <c r="O257" s="12">
        <f t="shared" si="285"/>
        <v>0</v>
      </c>
      <c r="P257" s="12">
        <f t="shared" si="285"/>
        <v>0</v>
      </c>
      <c r="Q257" s="12">
        <f t="shared" si="285"/>
        <v>0</v>
      </c>
      <c r="R257" s="12">
        <f t="shared" si="285"/>
        <v>10778600</v>
      </c>
      <c r="S257" s="12">
        <f t="shared" si="285"/>
        <v>0</v>
      </c>
      <c r="T257" s="12">
        <f t="shared" si="285"/>
        <v>10778600</v>
      </c>
      <c r="U257" s="12">
        <f t="shared" si="285"/>
        <v>0</v>
      </c>
      <c r="V257" s="12">
        <f t="shared" si="285"/>
        <v>0</v>
      </c>
      <c r="W257" s="12">
        <f t="shared" si="285"/>
        <v>0</v>
      </c>
      <c r="X257" s="12">
        <f t="shared" si="285"/>
        <v>0</v>
      </c>
      <c r="Y257" s="12">
        <f t="shared" si="285"/>
        <v>0</v>
      </c>
      <c r="Z257" s="12">
        <f t="shared" si="285"/>
        <v>10778600</v>
      </c>
      <c r="AA257" s="12">
        <f t="shared" si="285"/>
        <v>0</v>
      </c>
      <c r="AB257" s="12">
        <f t="shared" si="285"/>
        <v>10778600</v>
      </c>
      <c r="AC257" s="12">
        <f t="shared" si="285"/>
        <v>0</v>
      </c>
      <c r="AD257" s="12">
        <f t="shared" si="285"/>
        <v>0</v>
      </c>
      <c r="AE257" s="12">
        <f t="shared" si="285"/>
        <v>0</v>
      </c>
      <c r="AF257" s="12">
        <f t="shared" si="285"/>
        <v>0</v>
      </c>
      <c r="AG257" s="12">
        <f t="shared" si="285"/>
        <v>0</v>
      </c>
      <c r="AH257" s="12">
        <f t="shared" si="285"/>
        <v>10778600</v>
      </c>
      <c r="AI257" s="12">
        <f t="shared" si="285"/>
        <v>0</v>
      </c>
      <c r="AJ257" s="12">
        <f t="shared" si="285"/>
        <v>10778600</v>
      </c>
      <c r="AK257" s="12">
        <f t="shared" si="285"/>
        <v>0</v>
      </c>
      <c r="AL257" s="12">
        <f t="shared" si="285"/>
        <v>0</v>
      </c>
      <c r="AM257" s="12">
        <f t="shared" si="285"/>
        <v>0</v>
      </c>
      <c r="AN257" s="12">
        <f t="shared" si="285"/>
        <v>0</v>
      </c>
      <c r="AO257" s="12">
        <f t="shared" si="285"/>
        <v>0</v>
      </c>
      <c r="AP257" s="12">
        <f t="shared" si="285"/>
        <v>10778600</v>
      </c>
      <c r="AQ257" s="12">
        <f t="shared" si="285"/>
        <v>0</v>
      </c>
      <c r="AR257" s="12">
        <f t="shared" si="285"/>
        <v>10778600</v>
      </c>
      <c r="AS257" s="12">
        <f t="shared" si="285"/>
        <v>0</v>
      </c>
      <c r="AT257" s="12">
        <f t="shared" si="285"/>
        <v>-458415</v>
      </c>
      <c r="AU257" s="12">
        <f t="shared" si="285"/>
        <v>0</v>
      </c>
      <c r="AV257" s="12">
        <f t="shared" si="285"/>
        <v>-458415</v>
      </c>
      <c r="AW257" s="12">
        <f t="shared" si="285"/>
        <v>0</v>
      </c>
      <c r="AX257" s="12">
        <f t="shared" si="285"/>
        <v>10320185</v>
      </c>
      <c r="AY257" s="12">
        <f t="shared" si="285"/>
        <v>0</v>
      </c>
      <c r="AZ257" s="12">
        <f t="shared" si="285"/>
        <v>10320185</v>
      </c>
      <c r="BA257" s="12">
        <f t="shared" si="285"/>
        <v>0</v>
      </c>
      <c r="BB257" s="12">
        <v>0</v>
      </c>
      <c r="BC257" s="12">
        <v>0</v>
      </c>
    </row>
    <row r="258" spans="1:55" ht="63" x14ac:dyDescent="0.25">
      <c r="A258" s="6" t="s">
        <v>58</v>
      </c>
      <c r="B258" s="9">
        <v>52</v>
      </c>
      <c r="C258" s="9">
        <v>0</v>
      </c>
      <c r="D258" s="10" t="s">
        <v>89</v>
      </c>
      <c r="E258" s="9">
        <v>852</v>
      </c>
      <c r="F258" s="11" t="s">
        <v>110</v>
      </c>
      <c r="G258" s="10" t="s">
        <v>61</v>
      </c>
      <c r="H258" s="10" t="s">
        <v>326</v>
      </c>
      <c r="I258" s="11" t="s">
        <v>116</v>
      </c>
      <c r="J258" s="12">
        <f t="shared" si="285"/>
        <v>10778600</v>
      </c>
      <c r="K258" s="12">
        <f t="shared" si="285"/>
        <v>0</v>
      </c>
      <c r="L258" s="12">
        <f t="shared" si="285"/>
        <v>10778600</v>
      </c>
      <c r="M258" s="12">
        <f t="shared" si="285"/>
        <v>0</v>
      </c>
      <c r="N258" s="12">
        <f t="shared" si="285"/>
        <v>0</v>
      </c>
      <c r="O258" s="12">
        <f t="shared" si="285"/>
        <v>0</v>
      </c>
      <c r="P258" s="12">
        <f t="shared" si="285"/>
        <v>0</v>
      </c>
      <c r="Q258" s="12">
        <f t="shared" si="285"/>
        <v>0</v>
      </c>
      <c r="R258" s="12">
        <f t="shared" si="285"/>
        <v>10778600</v>
      </c>
      <c r="S258" s="12">
        <f t="shared" si="285"/>
        <v>0</v>
      </c>
      <c r="T258" s="12">
        <f t="shared" si="285"/>
        <v>10778600</v>
      </c>
      <c r="U258" s="12">
        <f t="shared" si="285"/>
        <v>0</v>
      </c>
      <c r="V258" s="12">
        <f t="shared" si="285"/>
        <v>0</v>
      </c>
      <c r="W258" s="12">
        <f t="shared" si="285"/>
        <v>0</v>
      </c>
      <c r="X258" s="12">
        <f t="shared" si="285"/>
        <v>0</v>
      </c>
      <c r="Y258" s="12">
        <f t="shared" si="285"/>
        <v>0</v>
      </c>
      <c r="Z258" s="12">
        <f t="shared" si="285"/>
        <v>10778600</v>
      </c>
      <c r="AA258" s="12">
        <f t="shared" si="285"/>
        <v>0</v>
      </c>
      <c r="AB258" s="12">
        <f t="shared" si="285"/>
        <v>10778600</v>
      </c>
      <c r="AC258" s="12">
        <f t="shared" si="285"/>
        <v>0</v>
      </c>
      <c r="AD258" s="12">
        <f t="shared" si="285"/>
        <v>0</v>
      </c>
      <c r="AE258" s="12">
        <f t="shared" si="285"/>
        <v>0</v>
      </c>
      <c r="AF258" s="12">
        <f t="shared" si="285"/>
        <v>0</v>
      </c>
      <c r="AG258" s="12">
        <f t="shared" si="285"/>
        <v>0</v>
      </c>
      <c r="AH258" s="12">
        <f t="shared" si="285"/>
        <v>10778600</v>
      </c>
      <c r="AI258" s="12">
        <f t="shared" si="285"/>
        <v>0</v>
      </c>
      <c r="AJ258" s="12">
        <f t="shared" si="285"/>
        <v>10778600</v>
      </c>
      <c r="AK258" s="12">
        <f t="shared" si="285"/>
        <v>0</v>
      </c>
      <c r="AL258" s="12">
        <f t="shared" si="285"/>
        <v>0</v>
      </c>
      <c r="AM258" s="12">
        <f t="shared" si="285"/>
        <v>0</v>
      </c>
      <c r="AN258" s="12">
        <f t="shared" si="285"/>
        <v>0</v>
      </c>
      <c r="AO258" s="12">
        <f t="shared" si="285"/>
        <v>0</v>
      </c>
      <c r="AP258" s="12">
        <f t="shared" si="285"/>
        <v>10778600</v>
      </c>
      <c r="AQ258" s="12">
        <f t="shared" si="285"/>
        <v>0</v>
      </c>
      <c r="AR258" s="12">
        <f t="shared" si="285"/>
        <v>10778600</v>
      </c>
      <c r="AS258" s="12">
        <f t="shared" si="285"/>
        <v>0</v>
      </c>
      <c r="AT258" s="12">
        <f t="shared" si="285"/>
        <v>-458415</v>
      </c>
      <c r="AU258" s="12">
        <f t="shared" si="285"/>
        <v>0</v>
      </c>
      <c r="AV258" s="12">
        <f t="shared" si="285"/>
        <v>-458415</v>
      </c>
      <c r="AW258" s="12">
        <f t="shared" si="285"/>
        <v>0</v>
      </c>
      <c r="AX258" s="12">
        <f t="shared" si="285"/>
        <v>10320185</v>
      </c>
      <c r="AY258" s="12">
        <f t="shared" si="285"/>
        <v>0</v>
      </c>
      <c r="AZ258" s="12">
        <f t="shared" si="285"/>
        <v>10320185</v>
      </c>
      <c r="BA258" s="12">
        <f t="shared" si="285"/>
        <v>0</v>
      </c>
      <c r="BB258" s="12">
        <v>0</v>
      </c>
      <c r="BC258" s="12">
        <v>0</v>
      </c>
    </row>
    <row r="259" spans="1:55" ht="31.5" x14ac:dyDescent="0.25">
      <c r="A259" s="6" t="s">
        <v>117</v>
      </c>
      <c r="B259" s="9">
        <v>52</v>
      </c>
      <c r="C259" s="9">
        <v>0</v>
      </c>
      <c r="D259" s="10" t="s">
        <v>89</v>
      </c>
      <c r="E259" s="9">
        <v>852</v>
      </c>
      <c r="F259" s="11" t="s">
        <v>110</v>
      </c>
      <c r="G259" s="10" t="s">
        <v>61</v>
      </c>
      <c r="H259" s="10" t="s">
        <v>326</v>
      </c>
      <c r="I259" s="11" t="s">
        <v>118</v>
      </c>
      <c r="J259" s="12">
        <f>'6.ВС'!J295</f>
        <v>10778600</v>
      </c>
      <c r="K259" s="12">
        <f>'6.ВС'!K295</f>
        <v>0</v>
      </c>
      <c r="L259" s="12">
        <f>'6.ВС'!L295</f>
        <v>10778600</v>
      </c>
      <c r="M259" s="12">
        <f>'6.ВС'!M295</f>
        <v>0</v>
      </c>
      <c r="N259" s="12">
        <f>'6.ВС'!N295</f>
        <v>0</v>
      </c>
      <c r="O259" s="12">
        <f>'6.ВС'!O295</f>
        <v>0</v>
      </c>
      <c r="P259" s="12">
        <f>'6.ВС'!P295</f>
        <v>0</v>
      </c>
      <c r="Q259" s="12">
        <f>'6.ВС'!Q295</f>
        <v>0</v>
      </c>
      <c r="R259" s="12">
        <f>'6.ВС'!R295</f>
        <v>10778600</v>
      </c>
      <c r="S259" s="12">
        <f>'6.ВС'!S295</f>
        <v>0</v>
      </c>
      <c r="T259" s="12">
        <f>'6.ВС'!T295</f>
        <v>10778600</v>
      </c>
      <c r="U259" s="12">
        <f>'6.ВС'!U295</f>
        <v>0</v>
      </c>
      <c r="V259" s="12">
        <f>'6.ВС'!V295</f>
        <v>0</v>
      </c>
      <c r="W259" s="12">
        <f>'6.ВС'!W295</f>
        <v>0</v>
      </c>
      <c r="X259" s="12">
        <f>'6.ВС'!X295</f>
        <v>0</v>
      </c>
      <c r="Y259" s="12">
        <f>'6.ВС'!Y295</f>
        <v>0</v>
      </c>
      <c r="Z259" s="12">
        <f>'6.ВС'!Z295</f>
        <v>10778600</v>
      </c>
      <c r="AA259" s="12">
        <f>'6.ВС'!AA295</f>
        <v>0</v>
      </c>
      <c r="AB259" s="12">
        <f>'6.ВС'!AB295</f>
        <v>10778600</v>
      </c>
      <c r="AC259" s="12">
        <f>'6.ВС'!AC295</f>
        <v>0</v>
      </c>
      <c r="AD259" s="12">
        <f>'6.ВС'!AD295</f>
        <v>0</v>
      </c>
      <c r="AE259" s="12">
        <f>'6.ВС'!AE295</f>
        <v>0</v>
      </c>
      <c r="AF259" s="12">
        <f>'6.ВС'!AF295</f>
        <v>0</v>
      </c>
      <c r="AG259" s="12">
        <f>'6.ВС'!AG295</f>
        <v>0</v>
      </c>
      <c r="AH259" s="12">
        <f>'6.ВС'!AH295</f>
        <v>10778600</v>
      </c>
      <c r="AI259" s="12">
        <f>'6.ВС'!AI295</f>
        <v>0</v>
      </c>
      <c r="AJ259" s="12">
        <f>'6.ВС'!AJ295</f>
        <v>10778600</v>
      </c>
      <c r="AK259" s="12">
        <f>'6.ВС'!AK295</f>
        <v>0</v>
      </c>
      <c r="AL259" s="12">
        <f>'6.ВС'!AL295</f>
        <v>0</v>
      </c>
      <c r="AM259" s="12">
        <f>'6.ВС'!AM295</f>
        <v>0</v>
      </c>
      <c r="AN259" s="12">
        <f>'6.ВС'!AN295</f>
        <v>0</v>
      </c>
      <c r="AO259" s="12">
        <f>'6.ВС'!AO295</f>
        <v>0</v>
      </c>
      <c r="AP259" s="12">
        <f>'6.ВС'!AP295</f>
        <v>10778600</v>
      </c>
      <c r="AQ259" s="12">
        <f>'6.ВС'!AQ295</f>
        <v>0</v>
      </c>
      <c r="AR259" s="12">
        <f>'6.ВС'!AR295</f>
        <v>10778600</v>
      </c>
      <c r="AS259" s="12">
        <f>'6.ВС'!AS295</f>
        <v>0</v>
      </c>
      <c r="AT259" s="12">
        <f>'6.ВС'!AT295</f>
        <v>-458415</v>
      </c>
      <c r="AU259" s="12">
        <f>'6.ВС'!AU295</f>
        <v>0</v>
      </c>
      <c r="AV259" s="12">
        <f>'6.ВС'!AV295</f>
        <v>-458415</v>
      </c>
      <c r="AW259" s="12">
        <f>'6.ВС'!AW295</f>
        <v>0</v>
      </c>
      <c r="AX259" s="12">
        <f>'6.ВС'!AX295</f>
        <v>10320185</v>
      </c>
      <c r="AY259" s="12">
        <f>'6.ВС'!AY295</f>
        <v>0</v>
      </c>
      <c r="AZ259" s="12">
        <f>'6.ВС'!AZ295</f>
        <v>10320185</v>
      </c>
      <c r="BA259" s="12">
        <f>'6.ВС'!BA295</f>
        <v>0</v>
      </c>
      <c r="BB259" s="12">
        <v>0</v>
      </c>
      <c r="BC259" s="12">
        <v>0</v>
      </c>
    </row>
    <row r="260" spans="1:55" ht="63" x14ac:dyDescent="0.25">
      <c r="A260" s="4" t="s">
        <v>190</v>
      </c>
      <c r="B260" s="9">
        <v>52</v>
      </c>
      <c r="C260" s="9">
        <v>0</v>
      </c>
      <c r="D260" s="11" t="s">
        <v>89</v>
      </c>
      <c r="E260" s="9">
        <v>852</v>
      </c>
      <c r="F260" s="11" t="s">
        <v>110</v>
      </c>
      <c r="G260" s="11" t="s">
        <v>69</v>
      </c>
      <c r="H260" s="11" t="s">
        <v>328</v>
      </c>
      <c r="I260" s="11"/>
      <c r="J260" s="12">
        <f t="shared" ref="J260" si="286">J261+J263+J265</f>
        <v>11669900</v>
      </c>
      <c r="K260" s="12">
        <f t="shared" ref="K260:M260" si="287">K261+K263+K265</f>
        <v>0</v>
      </c>
      <c r="L260" s="12">
        <f t="shared" si="287"/>
        <v>11669900</v>
      </c>
      <c r="M260" s="12">
        <f t="shared" si="287"/>
        <v>0</v>
      </c>
      <c r="N260" s="12">
        <f t="shared" ref="N260:U260" si="288">N261+N263+N265</f>
        <v>49990</v>
      </c>
      <c r="O260" s="12">
        <f t="shared" si="288"/>
        <v>0</v>
      </c>
      <c r="P260" s="12">
        <f t="shared" si="288"/>
        <v>49990</v>
      </c>
      <c r="Q260" s="12">
        <f t="shared" si="288"/>
        <v>0</v>
      </c>
      <c r="R260" s="12">
        <f t="shared" si="288"/>
        <v>11719890</v>
      </c>
      <c r="S260" s="12">
        <f t="shared" si="288"/>
        <v>0</v>
      </c>
      <c r="T260" s="12">
        <f t="shared" si="288"/>
        <v>11719890</v>
      </c>
      <c r="U260" s="12">
        <f t="shared" si="288"/>
        <v>0</v>
      </c>
      <c r="V260" s="12">
        <f t="shared" ref="V260:AC260" si="289">V261+V263+V265</f>
        <v>700000</v>
      </c>
      <c r="W260" s="12">
        <f t="shared" si="289"/>
        <v>0</v>
      </c>
      <c r="X260" s="12">
        <f t="shared" si="289"/>
        <v>700000</v>
      </c>
      <c r="Y260" s="12">
        <f t="shared" si="289"/>
        <v>0</v>
      </c>
      <c r="Z260" s="12">
        <f t="shared" si="289"/>
        <v>12419890</v>
      </c>
      <c r="AA260" s="12">
        <f t="shared" si="289"/>
        <v>0</v>
      </c>
      <c r="AB260" s="12">
        <f t="shared" si="289"/>
        <v>12419890</v>
      </c>
      <c r="AC260" s="12">
        <f t="shared" si="289"/>
        <v>0</v>
      </c>
      <c r="AD260" s="12">
        <f t="shared" ref="AD260:AK260" si="290">AD261+AD263+AD265</f>
        <v>0</v>
      </c>
      <c r="AE260" s="12">
        <f t="shared" si="290"/>
        <v>0</v>
      </c>
      <c r="AF260" s="12">
        <f t="shared" si="290"/>
        <v>0</v>
      </c>
      <c r="AG260" s="12">
        <f t="shared" si="290"/>
        <v>0</v>
      </c>
      <c r="AH260" s="12">
        <f t="shared" si="290"/>
        <v>12419890</v>
      </c>
      <c r="AI260" s="12">
        <f t="shared" si="290"/>
        <v>0</v>
      </c>
      <c r="AJ260" s="12">
        <f t="shared" si="290"/>
        <v>12419890</v>
      </c>
      <c r="AK260" s="12">
        <f t="shared" si="290"/>
        <v>0</v>
      </c>
      <c r="AL260" s="12">
        <f t="shared" ref="AL260:AS260" si="291">AL261+AL263+AL265</f>
        <v>0</v>
      </c>
      <c r="AM260" s="12">
        <f t="shared" si="291"/>
        <v>0</v>
      </c>
      <c r="AN260" s="12">
        <f t="shared" si="291"/>
        <v>0</v>
      </c>
      <c r="AO260" s="12">
        <f t="shared" si="291"/>
        <v>0</v>
      </c>
      <c r="AP260" s="12">
        <f t="shared" si="291"/>
        <v>12419890</v>
      </c>
      <c r="AQ260" s="12">
        <f t="shared" si="291"/>
        <v>0</v>
      </c>
      <c r="AR260" s="12">
        <f t="shared" si="291"/>
        <v>12419890</v>
      </c>
      <c r="AS260" s="12">
        <f t="shared" si="291"/>
        <v>0</v>
      </c>
      <c r="AT260" s="12">
        <f t="shared" ref="AT260:BA260" si="292">AT261+AT263+AT265</f>
        <v>190681</v>
      </c>
      <c r="AU260" s="12">
        <f t="shared" si="292"/>
        <v>0</v>
      </c>
      <c r="AV260" s="12">
        <f t="shared" si="292"/>
        <v>190681</v>
      </c>
      <c r="AW260" s="12">
        <f t="shared" si="292"/>
        <v>0</v>
      </c>
      <c r="AX260" s="12">
        <f t="shared" si="292"/>
        <v>12610571</v>
      </c>
      <c r="AY260" s="12">
        <f t="shared" si="292"/>
        <v>0</v>
      </c>
      <c r="AZ260" s="12">
        <f t="shared" si="292"/>
        <v>12610571</v>
      </c>
      <c r="BA260" s="12">
        <f t="shared" si="292"/>
        <v>0</v>
      </c>
      <c r="BB260" s="12">
        <v>0</v>
      </c>
      <c r="BC260" s="12">
        <v>0</v>
      </c>
    </row>
    <row r="261" spans="1:55" ht="132" customHeight="1" x14ac:dyDescent="0.25">
      <c r="A261" s="4" t="s">
        <v>21</v>
      </c>
      <c r="B261" s="9">
        <v>52</v>
      </c>
      <c r="C261" s="9">
        <v>0</v>
      </c>
      <c r="D261" s="11" t="s">
        <v>89</v>
      </c>
      <c r="E261" s="9">
        <v>852</v>
      </c>
      <c r="F261" s="11" t="s">
        <v>110</v>
      </c>
      <c r="G261" s="11" t="s">
        <v>69</v>
      </c>
      <c r="H261" s="11" t="s">
        <v>328</v>
      </c>
      <c r="I261" s="11" t="s">
        <v>23</v>
      </c>
      <c r="J261" s="12">
        <f t="shared" ref="J261:BA261" si="293">J262</f>
        <v>10684400</v>
      </c>
      <c r="K261" s="12">
        <f t="shared" si="293"/>
        <v>0</v>
      </c>
      <c r="L261" s="12">
        <f t="shared" si="293"/>
        <v>10684400</v>
      </c>
      <c r="M261" s="12">
        <f t="shared" si="293"/>
        <v>0</v>
      </c>
      <c r="N261" s="12">
        <f t="shared" si="293"/>
        <v>0</v>
      </c>
      <c r="O261" s="12">
        <f t="shared" si="293"/>
        <v>0</v>
      </c>
      <c r="P261" s="12">
        <f t="shared" si="293"/>
        <v>0</v>
      </c>
      <c r="Q261" s="12">
        <f t="shared" si="293"/>
        <v>0</v>
      </c>
      <c r="R261" s="12">
        <f t="shared" si="293"/>
        <v>10684400</v>
      </c>
      <c r="S261" s="12">
        <f t="shared" si="293"/>
        <v>0</v>
      </c>
      <c r="T261" s="12">
        <f t="shared" si="293"/>
        <v>10684400</v>
      </c>
      <c r="U261" s="12">
        <f t="shared" si="293"/>
        <v>0</v>
      </c>
      <c r="V261" s="12">
        <f t="shared" si="293"/>
        <v>700000</v>
      </c>
      <c r="W261" s="12">
        <f t="shared" si="293"/>
        <v>0</v>
      </c>
      <c r="X261" s="12">
        <f t="shared" si="293"/>
        <v>700000</v>
      </c>
      <c r="Y261" s="12">
        <f t="shared" si="293"/>
        <v>0</v>
      </c>
      <c r="Z261" s="12">
        <f t="shared" si="293"/>
        <v>11384400</v>
      </c>
      <c r="AA261" s="12">
        <f t="shared" si="293"/>
        <v>0</v>
      </c>
      <c r="AB261" s="12">
        <f t="shared" si="293"/>
        <v>11384400</v>
      </c>
      <c r="AC261" s="12">
        <f t="shared" si="293"/>
        <v>0</v>
      </c>
      <c r="AD261" s="12">
        <f t="shared" si="293"/>
        <v>0</v>
      </c>
      <c r="AE261" s="12">
        <f t="shared" si="293"/>
        <v>0</v>
      </c>
      <c r="AF261" s="12">
        <f t="shared" si="293"/>
        <v>0</v>
      </c>
      <c r="AG261" s="12">
        <f t="shared" si="293"/>
        <v>0</v>
      </c>
      <c r="AH261" s="12">
        <f t="shared" si="293"/>
        <v>11384400</v>
      </c>
      <c r="AI261" s="12">
        <f t="shared" si="293"/>
        <v>0</v>
      </c>
      <c r="AJ261" s="12">
        <f t="shared" si="293"/>
        <v>11384400</v>
      </c>
      <c r="AK261" s="12">
        <f t="shared" si="293"/>
        <v>0</v>
      </c>
      <c r="AL261" s="12">
        <f t="shared" si="293"/>
        <v>0</v>
      </c>
      <c r="AM261" s="12">
        <f t="shared" si="293"/>
        <v>0</v>
      </c>
      <c r="AN261" s="12">
        <f t="shared" si="293"/>
        <v>0</v>
      </c>
      <c r="AO261" s="12">
        <f t="shared" si="293"/>
        <v>0</v>
      </c>
      <c r="AP261" s="12">
        <f t="shared" si="293"/>
        <v>11384400</v>
      </c>
      <c r="AQ261" s="12">
        <f t="shared" si="293"/>
        <v>0</v>
      </c>
      <c r="AR261" s="12">
        <f t="shared" si="293"/>
        <v>11384400</v>
      </c>
      <c r="AS261" s="12">
        <f t="shared" si="293"/>
        <v>0</v>
      </c>
      <c r="AT261" s="12">
        <f t="shared" si="293"/>
        <v>193208</v>
      </c>
      <c r="AU261" s="12">
        <f t="shared" si="293"/>
        <v>0</v>
      </c>
      <c r="AV261" s="12">
        <f t="shared" si="293"/>
        <v>193208</v>
      </c>
      <c r="AW261" s="12">
        <f t="shared" si="293"/>
        <v>0</v>
      </c>
      <c r="AX261" s="12">
        <f t="shared" si="293"/>
        <v>11577608</v>
      </c>
      <c r="AY261" s="12">
        <f t="shared" si="293"/>
        <v>0</v>
      </c>
      <c r="AZ261" s="12">
        <f t="shared" si="293"/>
        <v>11577608</v>
      </c>
      <c r="BA261" s="12">
        <f t="shared" si="293"/>
        <v>0</v>
      </c>
      <c r="BB261" s="12">
        <v>0</v>
      </c>
      <c r="BC261" s="12">
        <v>0</v>
      </c>
    </row>
    <row r="262" spans="1:55" ht="47.25" x14ac:dyDescent="0.25">
      <c r="A262" s="4" t="s">
        <v>13</v>
      </c>
      <c r="B262" s="9">
        <v>52</v>
      </c>
      <c r="C262" s="9">
        <v>0</v>
      </c>
      <c r="D262" s="10" t="s">
        <v>89</v>
      </c>
      <c r="E262" s="9">
        <v>852</v>
      </c>
      <c r="F262" s="11" t="s">
        <v>110</v>
      </c>
      <c r="G262" s="11" t="s">
        <v>69</v>
      </c>
      <c r="H262" s="11" t="s">
        <v>328</v>
      </c>
      <c r="I262" s="11" t="s">
        <v>24</v>
      </c>
      <c r="J262" s="12">
        <f>'6.ВС'!J320</f>
        <v>10684400</v>
      </c>
      <c r="K262" s="12">
        <f>'6.ВС'!K320</f>
        <v>0</v>
      </c>
      <c r="L262" s="12">
        <f>'6.ВС'!L320</f>
        <v>10684400</v>
      </c>
      <c r="M262" s="12">
        <f>'6.ВС'!M320</f>
        <v>0</v>
      </c>
      <c r="N262" s="12">
        <f>'6.ВС'!N320</f>
        <v>0</v>
      </c>
      <c r="O262" s="12">
        <f>'6.ВС'!O320</f>
        <v>0</v>
      </c>
      <c r="P262" s="12">
        <f>'6.ВС'!P320</f>
        <v>0</v>
      </c>
      <c r="Q262" s="12">
        <f>'6.ВС'!Q320</f>
        <v>0</v>
      </c>
      <c r="R262" s="12">
        <f>'6.ВС'!R320</f>
        <v>10684400</v>
      </c>
      <c r="S262" s="12">
        <f>'6.ВС'!S320</f>
        <v>0</v>
      </c>
      <c r="T262" s="12">
        <f>'6.ВС'!T320</f>
        <v>10684400</v>
      </c>
      <c r="U262" s="12">
        <f>'6.ВС'!U320</f>
        <v>0</v>
      </c>
      <c r="V262" s="12">
        <f>'6.ВС'!V320</f>
        <v>700000</v>
      </c>
      <c r="W262" s="12">
        <f>'6.ВС'!W320</f>
        <v>0</v>
      </c>
      <c r="X262" s="12">
        <f>'6.ВС'!X320</f>
        <v>700000</v>
      </c>
      <c r="Y262" s="12">
        <f>'6.ВС'!Y320</f>
        <v>0</v>
      </c>
      <c r="Z262" s="12">
        <f>'6.ВС'!Z320</f>
        <v>11384400</v>
      </c>
      <c r="AA262" s="12">
        <f>'6.ВС'!AA320</f>
        <v>0</v>
      </c>
      <c r="AB262" s="12">
        <f>'6.ВС'!AB320</f>
        <v>11384400</v>
      </c>
      <c r="AC262" s="12">
        <f>'6.ВС'!AC320</f>
        <v>0</v>
      </c>
      <c r="AD262" s="12">
        <f>'6.ВС'!AD320</f>
        <v>0</v>
      </c>
      <c r="AE262" s="12">
        <f>'6.ВС'!AE320</f>
        <v>0</v>
      </c>
      <c r="AF262" s="12">
        <f>'6.ВС'!AF320</f>
        <v>0</v>
      </c>
      <c r="AG262" s="12">
        <f>'6.ВС'!AG320</f>
        <v>0</v>
      </c>
      <c r="AH262" s="12">
        <f>'6.ВС'!AH320</f>
        <v>11384400</v>
      </c>
      <c r="AI262" s="12">
        <f>'6.ВС'!AI320</f>
        <v>0</v>
      </c>
      <c r="AJ262" s="12">
        <f>'6.ВС'!AJ320</f>
        <v>11384400</v>
      </c>
      <c r="AK262" s="12">
        <f>'6.ВС'!AK320</f>
        <v>0</v>
      </c>
      <c r="AL262" s="12">
        <f>'6.ВС'!AL320</f>
        <v>0</v>
      </c>
      <c r="AM262" s="12">
        <f>'6.ВС'!AM320</f>
        <v>0</v>
      </c>
      <c r="AN262" s="12">
        <f>'6.ВС'!AN320</f>
        <v>0</v>
      </c>
      <c r="AO262" s="12">
        <f>'6.ВС'!AO320</f>
        <v>0</v>
      </c>
      <c r="AP262" s="12">
        <f>'6.ВС'!AP320</f>
        <v>11384400</v>
      </c>
      <c r="AQ262" s="12">
        <f>'6.ВС'!AQ320</f>
        <v>0</v>
      </c>
      <c r="AR262" s="12">
        <f>'6.ВС'!AR320</f>
        <v>11384400</v>
      </c>
      <c r="AS262" s="12">
        <f>'6.ВС'!AS320</f>
        <v>0</v>
      </c>
      <c r="AT262" s="12">
        <f>'6.ВС'!AT320</f>
        <v>193208</v>
      </c>
      <c r="AU262" s="12">
        <f>'6.ВС'!AU320</f>
        <v>0</v>
      </c>
      <c r="AV262" s="12">
        <f>'6.ВС'!AV320</f>
        <v>193208</v>
      </c>
      <c r="AW262" s="12">
        <f>'6.ВС'!AW320</f>
        <v>0</v>
      </c>
      <c r="AX262" s="12">
        <f>'6.ВС'!AX320</f>
        <v>11577608</v>
      </c>
      <c r="AY262" s="12">
        <f>'6.ВС'!AY320</f>
        <v>0</v>
      </c>
      <c r="AZ262" s="12">
        <f>'6.ВС'!AZ320</f>
        <v>11577608</v>
      </c>
      <c r="BA262" s="12">
        <f>'6.ВС'!BA320</f>
        <v>0</v>
      </c>
      <c r="BB262" s="12">
        <v>0</v>
      </c>
      <c r="BC262" s="12">
        <v>0</v>
      </c>
    </row>
    <row r="263" spans="1:55" ht="48.75" customHeight="1" x14ac:dyDescent="0.25">
      <c r="A263" s="6" t="s">
        <v>27</v>
      </c>
      <c r="B263" s="9">
        <v>52</v>
      </c>
      <c r="C263" s="9">
        <v>0</v>
      </c>
      <c r="D263" s="10" t="s">
        <v>89</v>
      </c>
      <c r="E263" s="9">
        <v>852</v>
      </c>
      <c r="F263" s="11" t="s">
        <v>110</v>
      </c>
      <c r="G263" s="11" t="s">
        <v>69</v>
      </c>
      <c r="H263" s="11" t="s">
        <v>328</v>
      </c>
      <c r="I263" s="11" t="s">
        <v>28</v>
      </c>
      <c r="J263" s="12">
        <f t="shared" ref="J263:BA263" si="294">J264</f>
        <v>940600</v>
      </c>
      <c r="K263" s="12">
        <f t="shared" si="294"/>
        <v>0</v>
      </c>
      <c r="L263" s="12">
        <f t="shared" si="294"/>
        <v>940600</v>
      </c>
      <c r="M263" s="12">
        <f t="shared" si="294"/>
        <v>0</v>
      </c>
      <c r="N263" s="12">
        <f t="shared" si="294"/>
        <v>49990</v>
      </c>
      <c r="O263" s="12">
        <f t="shared" si="294"/>
        <v>0</v>
      </c>
      <c r="P263" s="12">
        <f t="shared" si="294"/>
        <v>49990</v>
      </c>
      <c r="Q263" s="12">
        <f t="shared" si="294"/>
        <v>0</v>
      </c>
      <c r="R263" s="12">
        <f t="shared" si="294"/>
        <v>990590</v>
      </c>
      <c r="S263" s="12">
        <f t="shared" si="294"/>
        <v>0</v>
      </c>
      <c r="T263" s="12">
        <f t="shared" si="294"/>
        <v>990590</v>
      </c>
      <c r="U263" s="12">
        <f t="shared" si="294"/>
        <v>0</v>
      </c>
      <c r="V263" s="12">
        <f t="shared" si="294"/>
        <v>0</v>
      </c>
      <c r="W263" s="12">
        <f t="shared" si="294"/>
        <v>0</v>
      </c>
      <c r="X263" s="12">
        <f t="shared" si="294"/>
        <v>0</v>
      </c>
      <c r="Y263" s="12">
        <f t="shared" si="294"/>
        <v>0</v>
      </c>
      <c r="Z263" s="12">
        <f t="shared" si="294"/>
        <v>990590</v>
      </c>
      <c r="AA263" s="12">
        <f t="shared" si="294"/>
        <v>0</v>
      </c>
      <c r="AB263" s="12">
        <f t="shared" si="294"/>
        <v>990590</v>
      </c>
      <c r="AC263" s="12">
        <f t="shared" si="294"/>
        <v>0</v>
      </c>
      <c r="AD263" s="12">
        <f t="shared" si="294"/>
        <v>0</v>
      </c>
      <c r="AE263" s="12">
        <f t="shared" si="294"/>
        <v>0</v>
      </c>
      <c r="AF263" s="12">
        <f t="shared" si="294"/>
        <v>0</v>
      </c>
      <c r="AG263" s="12">
        <f t="shared" si="294"/>
        <v>0</v>
      </c>
      <c r="AH263" s="12">
        <f t="shared" si="294"/>
        <v>990590</v>
      </c>
      <c r="AI263" s="12">
        <f t="shared" si="294"/>
        <v>0</v>
      </c>
      <c r="AJ263" s="12">
        <f t="shared" si="294"/>
        <v>990590</v>
      </c>
      <c r="AK263" s="12">
        <f t="shared" si="294"/>
        <v>0</v>
      </c>
      <c r="AL263" s="12">
        <f t="shared" si="294"/>
        <v>0</v>
      </c>
      <c r="AM263" s="12">
        <f t="shared" si="294"/>
        <v>0</v>
      </c>
      <c r="AN263" s="12">
        <f t="shared" si="294"/>
        <v>0</v>
      </c>
      <c r="AO263" s="12">
        <f t="shared" si="294"/>
        <v>0</v>
      </c>
      <c r="AP263" s="12">
        <f t="shared" si="294"/>
        <v>990590</v>
      </c>
      <c r="AQ263" s="12">
        <f t="shared" si="294"/>
        <v>0</v>
      </c>
      <c r="AR263" s="12">
        <f t="shared" si="294"/>
        <v>990590</v>
      </c>
      <c r="AS263" s="12">
        <f t="shared" si="294"/>
        <v>0</v>
      </c>
      <c r="AT263" s="12">
        <f t="shared" si="294"/>
        <v>-1500</v>
      </c>
      <c r="AU263" s="12">
        <f t="shared" si="294"/>
        <v>0</v>
      </c>
      <c r="AV263" s="12">
        <f t="shared" si="294"/>
        <v>-1500</v>
      </c>
      <c r="AW263" s="12">
        <f t="shared" si="294"/>
        <v>0</v>
      </c>
      <c r="AX263" s="12">
        <f t="shared" si="294"/>
        <v>989090</v>
      </c>
      <c r="AY263" s="12">
        <f t="shared" si="294"/>
        <v>0</v>
      </c>
      <c r="AZ263" s="12">
        <f t="shared" si="294"/>
        <v>989090</v>
      </c>
      <c r="BA263" s="12">
        <f t="shared" si="294"/>
        <v>0</v>
      </c>
      <c r="BB263" s="12">
        <v>0</v>
      </c>
      <c r="BC263" s="12">
        <v>0</v>
      </c>
    </row>
    <row r="264" spans="1:55" ht="63" x14ac:dyDescent="0.25">
      <c r="A264" s="6" t="s">
        <v>14</v>
      </c>
      <c r="B264" s="9">
        <v>52</v>
      </c>
      <c r="C264" s="9">
        <v>0</v>
      </c>
      <c r="D264" s="10" t="s">
        <v>89</v>
      </c>
      <c r="E264" s="9">
        <v>852</v>
      </c>
      <c r="F264" s="11" t="s">
        <v>110</v>
      </c>
      <c r="G264" s="11" t="s">
        <v>69</v>
      </c>
      <c r="H264" s="11" t="s">
        <v>328</v>
      </c>
      <c r="I264" s="11" t="s">
        <v>29</v>
      </c>
      <c r="J264" s="12">
        <f>'6.ВС'!J322</f>
        <v>940600</v>
      </c>
      <c r="K264" s="12">
        <f>'6.ВС'!K322</f>
        <v>0</v>
      </c>
      <c r="L264" s="12">
        <f>'6.ВС'!L322</f>
        <v>940600</v>
      </c>
      <c r="M264" s="12">
        <f>'6.ВС'!M322</f>
        <v>0</v>
      </c>
      <c r="N264" s="12">
        <f>'6.ВС'!N322</f>
        <v>49990</v>
      </c>
      <c r="O264" s="12">
        <f>'6.ВС'!O322</f>
        <v>0</v>
      </c>
      <c r="P264" s="12">
        <f>'6.ВС'!P322</f>
        <v>49990</v>
      </c>
      <c r="Q264" s="12">
        <f>'6.ВС'!Q322</f>
        <v>0</v>
      </c>
      <c r="R264" s="12">
        <f>'6.ВС'!R322</f>
        <v>990590</v>
      </c>
      <c r="S264" s="12">
        <f>'6.ВС'!S322</f>
        <v>0</v>
      </c>
      <c r="T264" s="12">
        <f>'6.ВС'!T322</f>
        <v>990590</v>
      </c>
      <c r="U264" s="12">
        <f>'6.ВС'!U322</f>
        <v>0</v>
      </c>
      <c r="V264" s="12">
        <f>'6.ВС'!V322</f>
        <v>0</v>
      </c>
      <c r="W264" s="12">
        <f>'6.ВС'!W322</f>
        <v>0</v>
      </c>
      <c r="X264" s="12">
        <f>'6.ВС'!X322</f>
        <v>0</v>
      </c>
      <c r="Y264" s="12">
        <f>'6.ВС'!Y322</f>
        <v>0</v>
      </c>
      <c r="Z264" s="12">
        <f>'6.ВС'!Z322</f>
        <v>990590</v>
      </c>
      <c r="AA264" s="12">
        <f>'6.ВС'!AA322</f>
        <v>0</v>
      </c>
      <c r="AB264" s="12">
        <f>'6.ВС'!AB322</f>
        <v>990590</v>
      </c>
      <c r="AC264" s="12">
        <f>'6.ВС'!AC322</f>
        <v>0</v>
      </c>
      <c r="AD264" s="12">
        <f>'6.ВС'!AD322</f>
        <v>0</v>
      </c>
      <c r="AE264" s="12">
        <f>'6.ВС'!AE322</f>
        <v>0</v>
      </c>
      <c r="AF264" s="12">
        <f>'6.ВС'!AF322</f>
        <v>0</v>
      </c>
      <c r="AG264" s="12">
        <f>'6.ВС'!AG322</f>
        <v>0</v>
      </c>
      <c r="AH264" s="12">
        <f>'6.ВС'!AH322</f>
        <v>990590</v>
      </c>
      <c r="AI264" s="12">
        <f>'6.ВС'!AI322</f>
        <v>0</v>
      </c>
      <c r="AJ264" s="12">
        <f>'6.ВС'!AJ322</f>
        <v>990590</v>
      </c>
      <c r="AK264" s="12">
        <f>'6.ВС'!AK322</f>
        <v>0</v>
      </c>
      <c r="AL264" s="12">
        <f>'6.ВС'!AL322</f>
        <v>0</v>
      </c>
      <c r="AM264" s="12">
        <f>'6.ВС'!AM322</f>
        <v>0</v>
      </c>
      <c r="AN264" s="12">
        <f>'6.ВС'!AN322</f>
        <v>0</v>
      </c>
      <c r="AO264" s="12">
        <f>'6.ВС'!AO322</f>
        <v>0</v>
      </c>
      <c r="AP264" s="12">
        <f>'6.ВС'!AP322</f>
        <v>990590</v>
      </c>
      <c r="AQ264" s="12">
        <f>'6.ВС'!AQ322</f>
        <v>0</v>
      </c>
      <c r="AR264" s="12">
        <f>'6.ВС'!AR322</f>
        <v>990590</v>
      </c>
      <c r="AS264" s="12">
        <f>'6.ВС'!AS322</f>
        <v>0</v>
      </c>
      <c r="AT264" s="12">
        <f>'6.ВС'!AT322</f>
        <v>-1500</v>
      </c>
      <c r="AU264" s="12">
        <f>'6.ВС'!AU322</f>
        <v>0</v>
      </c>
      <c r="AV264" s="12">
        <f>'6.ВС'!AV322</f>
        <v>-1500</v>
      </c>
      <c r="AW264" s="12">
        <f>'6.ВС'!AW322</f>
        <v>0</v>
      </c>
      <c r="AX264" s="12">
        <f>'6.ВС'!AX322</f>
        <v>989090</v>
      </c>
      <c r="AY264" s="12">
        <f>'6.ВС'!AY322</f>
        <v>0</v>
      </c>
      <c r="AZ264" s="12">
        <f>'6.ВС'!AZ322</f>
        <v>989090</v>
      </c>
      <c r="BA264" s="12">
        <f>'6.ВС'!BA322</f>
        <v>0</v>
      </c>
      <c r="BB264" s="12">
        <v>0</v>
      </c>
      <c r="BC264" s="12">
        <v>0</v>
      </c>
    </row>
    <row r="265" spans="1:55" ht="21" customHeight="1" x14ac:dyDescent="0.25">
      <c r="A265" s="6" t="s">
        <v>30</v>
      </c>
      <c r="B265" s="9">
        <v>52</v>
      </c>
      <c r="C265" s="9">
        <v>0</v>
      </c>
      <c r="D265" s="11" t="s">
        <v>89</v>
      </c>
      <c r="E265" s="9">
        <v>852</v>
      </c>
      <c r="F265" s="11" t="s">
        <v>110</v>
      </c>
      <c r="G265" s="11" t="s">
        <v>69</v>
      </c>
      <c r="H265" s="11" t="s">
        <v>328</v>
      </c>
      <c r="I265" s="11" t="s">
        <v>31</v>
      </c>
      <c r="J265" s="12">
        <f t="shared" ref="J265:BA265" si="295">J266</f>
        <v>44900</v>
      </c>
      <c r="K265" s="12">
        <f t="shared" si="295"/>
        <v>0</v>
      </c>
      <c r="L265" s="12">
        <f t="shared" si="295"/>
        <v>44900</v>
      </c>
      <c r="M265" s="12">
        <f t="shared" si="295"/>
        <v>0</v>
      </c>
      <c r="N265" s="12">
        <f t="shared" si="295"/>
        <v>0</v>
      </c>
      <c r="O265" s="12">
        <f t="shared" si="295"/>
        <v>0</v>
      </c>
      <c r="P265" s="12">
        <f t="shared" si="295"/>
        <v>0</v>
      </c>
      <c r="Q265" s="12">
        <f t="shared" si="295"/>
        <v>0</v>
      </c>
      <c r="R265" s="12">
        <f t="shared" si="295"/>
        <v>44900</v>
      </c>
      <c r="S265" s="12">
        <f t="shared" si="295"/>
        <v>0</v>
      </c>
      <c r="T265" s="12">
        <f t="shared" si="295"/>
        <v>44900</v>
      </c>
      <c r="U265" s="12">
        <f t="shared" si="295"/>
        <v>0</v>
      </c>
      <c r="V265" s="12">
        <f t="shared" si="295"/>
        <v>0</v>
      </c>
      <c r="W265" s="12">
        <f t="shared" si="295"/>
        <v>0</v>
      </c>
      <c r="X265" s="12">
        <f t="shared" si="295"/>
        <v>0</v>
      </c>
      <c r="Y265" s="12">
        <f t="shared" si="295"/>
        <v>0</v>
      </c>
      <c r="Z265" s="12">
        <f t="shared" si="295"/>
        <v>44900</v>
      </c>
      <c r="AA265" s="12">
        <f t="shared" si="295"/>
        <v>0</v>
      </c>
      <c r="AB265" s="12">
        <f t="shared" si="295"/>
        <v>44900</v>
      </c>
      <c r="AC265" s="12">
        <f t="shared" si="295"/>
        <v>0</v>
      </c>
      <c r="AD265" s="12">
        <f t="shared" si="295"/>
        <v>0</v>
      </c>
      <c r="AE265" s="12">
        <f t="shared" si="295"/>
        <v>0</v>
      </c>
      <c r="AF265" s="12">
        <f t="shared" si="295"/>
        <v>0</v>
      </c>
      <c r="AG265" s="12">
        <f t="shared" si="295"/>
        <v>0</v>
      </c>
      <c r="AH265" s="12">
        <f t="shared" si="295"/>
        <v>44900</v>
      </c>
      <c r="AI265" s="12">
        <f t="shared" si="295"/>
        <v>0</v>
      </c>
      <c r="AJ265" s="12">
        <f t="shared" si="295"/>
        <v>44900</v>
      </c>
      <c r="AK265" s="12">
        <f t="shared" si="295"/>
        <v>0</v>
      </c>
      <c r="AL265" s="12">
        <f t="shared" si="295"/>
        <v>0</v>
      </c>
      <c r="AM265" s="12">
        <f t="shared" si="295"/>
        <v>0</v>
      </c>
      <c r="AN265" s="12">
        <f t="shared" si="295"/>
        <v>0</v>
      </c>
      <c r="AO265" s="12">
        <f t="shared" si="295"/>
        <v>0</v>
      </c>
      <c r="AP265" s="12">
        <f t="shared" si="295"/>
        <v>44900</v>
      </c>
      <c r="AQ265" s="12">
        <f t="shared" si="295"/>
        <v>0</v>
      </c>
      <c r="AR265" s="12">
        <f t="shared" si="295"/>
        <v>44900</v>
      </c>
      <c r="AS265" s="12">
        <f t="shared" si="295"/>
        <v>0</v>
      </c>
      <c r="AT265" s="12">
        <f t="shared" si="295"/>
        <v>-1027</v>
      </c>
      <c r="AU265" s="12">
        <f t="shared" si="295"/>
        <v>0</v>
      </c>
      <c r="AV265" s="12">
        <f t="shared" si="295"/>
        <v>-1027</v>
      </c>
      <c r="AW265" s="12">
        <f t="shared" si="295"/>
        <v>0</v>
      </c>
      <c r="AX265" s="12">
        <f t="shared" si="295"/>
        <v>43873</v>
      </c>
      <c r="AY265" s="12">
        <f t="shared" si="295"/>
        <v>0</v>
      </c>
      <c r="AZ265" s="12">
        <f t="shared" si="295"/>
        <v>43873</v>
      </c>
      <c r="BA265" s="12">
        <f t="shared" si="295"/>
        <v>0</v>
      </c>
      <c r="BB265" s="12">
        <v>0</v>
      </c>
      <c r="BC265" s="12">
        <v>0</v>
      </c>
    </row>
    <row r="266" spans="1:55" ht="31.5" x14ac:dyDescent="0.25">
      <c r="A266" s="6" t="s">
        <v>32</v>
      </c>
      <c r="B266" s="9">
        <v>52</v>
      </c>
      <c r="C266" s="9">
        <v>0</v>
      </c>
      <c r="D266" s="11" t="s">
        <v>89</v>
      </c>
      <c r="E266" s="9">
        <v>852</v>
      </c>
      <c r="F266" s="11" t="s">
        <v>110</v>
      </c>
      <c r="G266" s="11" t="s">
        <v>69</v>
      </c>
      <c r="H266" s="11" t="s">
        <v>328</v>
      </c>
      <c r="I266" s="11" t="s">
        <v>33</v>
      </c>
      <c r="J266" s="12">
        <f>'6.ВС'!J324</f>
        <v>44900</v>
      </c>
      <c r="K266" s="12">
        <f>'6.ВС'!K324</f>
        <v>0</v>
      </c>
      <c r="L266" s="12">
        <f>'6.ВС'!L324</f>
        <v>44900</v>
      </c>
      <c r="M266" s="12">
        <f>'6.ВС'!M324</f>
        <v>0</v>
      </c>
      <c r="N266" s="12">
        <f>'6.ВС'!N324</f>
        <v>0</v>
      </c>
      <c r="O266" s="12">
        <f>'6.ВС'!O324</f>
        <v>0</v>
      </c>
      <c r="P266" s="12">
        <f>'6.ВС'!P324</f>
        <v>0</v>
      </c>
      <c r="Q266" s="12">
        <f>'6.ВС'!Q324</f>
        <v>0</v>
      </c>
      <c r="R266" s="12">
        <f>'6.ВС'!R324</f>
        <v>44900</v>
      </c>
      <c r="S266" s="12">
        <f>'6.ВС'!S324</f>
        <v>0</v>
      </c>
      <c r="T266" s="12">
        <f>'6.ВС'!T324</f>
        <v>44900</v>
      </c>
      <c r="U266" s="12">
        <f>'6.ВС'!U324</f>
        <v>0</v>
      </c>
      <c r="V266" s="12">
        <f>'6.ВС'!V324</f>
        <v>0</v>
      </c>
      <c r="W266" s="12">
        <f>'6.ВС'!W324</f>
        <v>0</v>
      </c>
      <c r="X266" s="12">
        <f>'6.ВС'!X324</f>
        <v>0</v>
      </c>
      <c r="Y266" s="12">
        <f>'6.ВС'!Y324</f>
        <v>0</v>
      </c>
      <c r="Z266" s="12">
        <f>'6.ВС'!Z324</f>
        <v>44900</v>
      </c>
      <c r="AA266" s="12">
        <f>'6.ВС'!AA324</f>
        <v>0</v>
      </c>
      <c r="AB266" s="12">
        <f>'6.ВС'!AB324</f>
        <v>44900</v>
      </c>
      <c r="AC266" s="12">
        <f>'6.ВС'!AC324</f>
        <v>0</v>
      </c>
      <c r="AD266" s="12">
        <f>'6.ВС'!AD324</f>
        <v>0</v>
      </c>
      <c r="AE266" s="12">
        <f>'6.ВС'!AE324</f>
        <v>0</v>
      </c>
      <c r="AF266" s="12">
        <f>'6.ВС'!AF324</f>
        <v>0</v>
      </c>
      <c r="AG266" s="12">
        <f>'6.ВС'!AG324</f>
        <v>0</v>
      </c>
      <c r="AH266" s="12">
        <f>'6.ВС'!AH324</f>
        <v>44900</v>
      </c>
      <c r="AI266" s="12">
        <f>'6.ВС'!AI324</f>
        <v>0</v>
      </c>
      <c r="AJ266" s="12">
        <f>'6.ВС'!AJ324</f>
        <v>44900</v>
      </c>
      <c r="AK266" s="12">
        <f>'6.ВС'!AK324</f>
        <v>0</v>
      </c>
      <c r="AL266" s="12">
        <f>'6.ВС'!AL324</f>
        <v>0</v>
      </c>
      <c r="AM266" s="12">
        <f>'6.ВС'!AM324</f>
        <v>0</v>
      </c>
      <c r="AN266" s="12">
        <f>'6.ВС'!AN324</f>
        <v>0</v>
      </c>
      <c r="AO266" s="12">
        <f>'6.ВС'!AO324</f>
        <v>0</v>
      </c>
      <c r="AP266" s="12">
        <f>'6.ВС'!AP324</f>
        <v>44900</v>
      </c>
      <c r="AQ266" s="12">
        <f>'6.ВС'!AQ324</f>
        <v>0</v>
      </c>
      <c r="AR266" s="12">
        <f>'6.ВС'!AR324</f>
        <v>44900</v>
      </c>
      <c r="AS266" s="12">
        <f>'6.ВС'!AS324</f>
        <v>0</v>
      </c>
      <c r="AT266" s="12">
        <f>'6.ВС'!AT324</f>
        <v>-1027</v>
      </c>
      <c r="AU266" s="12">
        <f>'6.ВС'!AU324</f>
        <v>0</v>
      </c>
      <c r="AV266" s="12">
        <f>'6.ВС'!AV324</f>
        <v>-1027</v>
      </c>
      <c r="AW266" s="12">
        <f>'6.ВС'!AW324</f>
        <v>0</v>
      </c>
      <c r="AX266" s="12">
        <f>'6.ВС'!AX324</f>
        <v>43873</v>
      </c>
      <c r="AY266" s="12">
        <f>'6.ВС'!AY324</f>
        <v>0</v>
      </c>
      <c r="AZ266" s="12">
        <f>'6.ВС'!AZ324</f>
        <v>43873</v>
      </c>
      <c r="BA266" s="12">
        <f>'6.ВС'!BA324</f>
        <v>0</v>
      </c>
      <c r="BB266" s="12">
        <v>0</v>
      </c>
      <c r="BC266" s="12">
        <v>0</v>
      </c>
    </row>
    <row r="267" spans="1:55" ht="31.5" x14ac:dyDescent="0.25">
      <c r="A267" s="4" t="s">
        <v>322</v>
      </c>
      <c r="B267" s="9">
        <v>52</v>
      </c>
      <c r="C267" s="9">
        <v>0</v>
      </c>
      <c r="D267" s="11" t="s">
        <v>89</v>
      </c>
      <c r="E267" s="9">
        <v>852</v>
      </c>
      <c r="F267" s="10" t="s">
        <v>110</v>
      </c>
      <c r="G267" s="11" t="s">
        <v>16</v>
      </c>
      <c r="H267" s="11" t="s">
        <v>323</v>
      </c>
      <c r="I267" s="11"/>
      <c r="J267" s="12">
        <f t="shared" ref="J267:BA268" si="296">J268</f>
        <v>318020</v>
      </c>
      <c r="K267" s="12">
        <f t="shared" si="296"/>
        <v>0</v>
      </c>
      <c r="L267" s="12">
        <f t="shared" si="296"/>
        <v>318020</v>
      </c>
      <c r="M267" s="12">
        <f t="shared" si="296"/>
        <v>0</v>
      </c>
      <c r="N267" s="12">
        <f t="shared" si="296"/>
        <v>7528811</v>
      </c>
      <c r="O267" s="12">
        <f t="shared" si="296"/>
        <v>0</v>
      </c>
      <c r="P267" s="12">
        <f t="shared" si="296"/>
        <v>7528811</v>
      </c>
      <c r="Q267" s="12">
        <f t="shared" si="296"/>
        <v>0</v>
      </c>
      <c r="R267" s="12">
        <f t="shared" si="296"/>
        <v>7846831</v>
      </c>
      <c r="S267" s="12">
        <f t="shared" si="296"/>
        <v>0</v>
      </c>
      <c r="T267" s="12">
        <f t="shared" si="296"/>
        <v>7846831</v>
      </c>
      <c r="U267" s="12">
        <f t="shared" si="296"/>
        <v>0</v>
      </c>
      <c r="V267" s="12">
        <f t="shared" si="296"/>
        <v>6508986</v>
      </c>
      <c r="W267" s="12">
        <f t="shared" si="296"/>
        <v>0</v>
      </c>
      <c r="X267" s="12">
        <f t="shared" si="296"/>
        <v>6508986</v>
      </c>
      <c r="Y267" s="12">
        <f t="shared" si="296"/>
        <v>0</v>
      </c>
      <c r="Z267" s="12">
        <f t="shared" si="296"/>
        <v>14355817</v>
      </c>
      <c r="AA267" s="12">
        <f t="shared" si="296"/>
        <v>0</v>
      </c>
      <c r="AB267" s="12">
        <f t="shared" si="296"/>
        <v>14355817</v>
      </c>
      <c r="AC267" s="12">
        <f t="shared" si="296"/>
        <v>0</v>
      </c>
      <c r="AD267" s="12">
        <f t="shared" si="296"/>
        <v>0</v>
      </c>
      <c r="AE267" s="12">
        <f t="shared" si="296"/>
        <v>0</v>
      </c>
      <c r="AF267" s="12">
        <f t="shared" si="296"/>
        <v>0</v>
      </c>
      <c r="AG267" s="12">
        <f t="shared" si="296"/>
        <v>0</v>
      </c>
      <c r="AH267" s="12">
        <f t="shared" si="296"/>
        <v>14355817</v>
      </c>
      <c r="AI267" s="12">
        <f t="shared" si="296"/>
        <v>0</v>
      </c>
      <c r="AJ267" s="12">
        <f t="shared" si="296"/>
        <v>14355817</v>
      </c>
      <c r="AK267" s="12">
        <f t="shared" si="296"/>
        <v>0</v>
      </c>
      <c r="AL267" s="12">
        <f t="shared" si="296"/>
        <v>2499203</v>
      </c>
      <c r="AM267" s="12">
        <f t="shared" si="296"/>
        <v>0</v>
      </c>
      <c r="AN267" s="12">
        <f t="shared" si="296"/>
        <v>2499203</v>
      </c>
      <c r="AO267" s="12">
        <f t="shared" si="296"/>
        <v>0</v>
      </c>
      <c r="AP267" s="12">
        <f t="shared" si="296"/>
        <v>16855020</v>
      </c>
      <c r="AQ267" s="12">
        <f t="shared" si="296"/>
        <v>0</v>
      </c>
      <c r="AR267" s="12">
        <f t="shared" si="296"/>
        <v>16855020</v>
      </c>
      <c r="AS267" s="12">
        <f t="shared" si="296"/>
        <v>0</v>
      </c>
      <c r="AT267" s="12">
        <f t="shared" si="296"/>
        <v>-563672</v>
      </c>
      <c r="AU267" s="12">
        <f t="shared" si="296"/>
        <v>0</v>
      </c>
      <c r="AV267" s="12">
        <f t="shared" si="296"/>
        <v>-563672</v>
      </c>
      <c r="AW267" s="12">
        <f t="shared" si="296"/>
        <v>0</v>
      </c>
      <c r="AX267" s="12">
        <f t="shared" si="296"/>
        <v>16291348</v>
      </c>
      <c r="AY267" s="12">
        <f t="shared" si="296"/>
        <v>0</v>
      </c>
      <c r="AZ267" s="12">
        <f t="shared" si="296"/>
        <v>16291348</v>
      </c>
      <c r="BA267" s="12">
        <f t="shared" si="296"/>
        <v>0</v>
      </c>
      <c r="BB267" s="12">
        <v>0</v>
      </c>
      <c r="BC267" s="12">
        <v>0</v>
      </c>
    </row>
    <row r="268" spans="1:55" ht="63" x14ac:dyDescent="0.25">
      <c r="A268" s="6" t="s">
        <v>58</v>
      </c>
      <c r="B268" s="9">
        <v>52</v>
      </c>
      <c r="C268" s="9">
        <v>0</v>
      </c>
      <c r="D268" s="11" t="s">
        <v>89</v>
      </c>
      <c r="E268" s="9">
        <v>852</v>
      </c>
      <c r="F268" s="11" t="s">
        <v>110</v>
      </c>
      <c r="G268" s="11" t="s">
        <v>16</v>
      </c>
      <c r="H268" s="11" t="s">
        <v>323</v>
      </c>
      <c r="I268" s="11" t="s">
        <v>116</v>
      </c>
      <c r="J268" s="12">
        <f t="shared" si="296"/>
        <v>318020</v>
      </c>
      <c r="K268" s="12">
        <f t="shared" si="296"/>
        <v>0</v>
      </c>
      <c r="L268" s="12">
        <f t="shared" si="296"/>
        <v>318020</v>
      </c>
      <c r="M268" s="12">
        <f t="shared" si="296"/>
        <v>0</v>
      </c>
      <c r="N268" s="12">
        <f t="shared" si="296"/>
        <v>7528811</v>
      </c>
      <c r="O268" s="12">
        <f t="shared" si="296"/>
        <v>0</v>
      </c>
      <c r="P268" s="12">
        <f t="shared" si="296"/>
        <v>7528811</v>
      </c>
      <c r="Q268" s="12">
        <f t="shared" si="296"/>
        <v>0</v>
      </c>
      <c r="R268" s="12">
        <f t="shared" si="296"/>
        <v>7846831</v>
      </c>
      <c r="S268" s="12">
        <f t="shared" si="296"/>
        <v>0</v>
      </c>
      <c r="T268" s="12">
        <f t="shared" si="296"/>
        <v>7846831</v>
      </c>
      <c r="U268" s="12">
        <f t="shared" si="296"/>
        <v>0</v>
      </c>
      <c r="V268" s="12">
        <f t="shared" si="296"/>
        <v>6508986</v>
      </c>
      <c r="W268" s="12">
        <f t="shared" si="296"/>
        <v>0</v>
      </c>
      <c r="X268" s="12">
        <f t="shared" si="296"/>
        <v>6508986</v>
      </c>
      <c r="Y268" s="12">
        <f t="shared" si="296"/>
        <v>0</v>
      </c>
      <c r="Z268" s="12">
        <f t="shared" si="296"/>
        <v>14355817</v>
      </c>
      <c r="AA268" s="12">
        <f t="shared" si="296"/>
        <v>0</v>
      </c>
      <c r="AB268" s="12">
        <f t="shared" si="296"/>
        <v>14355817</v>
      </c>
      <c r="AC268" s="12">
        <f t="shared" si="296"/>
        <v>0</v>
      </c>
      <c r="AD268" s="12">
        <f t="shared" si="296"/>
        <v>0</v>
      </c>
      <c r="AE268" s="12">
        <f t="shared" si="296"/>
        <v>0</v>
      </c>
      <c r="AF268" s="12">
        <f t="shared" si="296"/>
        <v>0</v>
      </c>
      <c r="AG268" s="12">
        <f t="shared" si="296"/>
        <v>0</v>
      </c>
      <c r="AH268" s="12">
        <f t="shared" si="296"/>
        <v>14355817</v>
      </c>
      <c r="AI268" s="12">
        <f t="shared" si="296"/>
        <v>0</v>
      </c>
      <c r="AJ268" s="12">
        <f t="shared" si="296"/>
        <v>14355817</v>
      </c>
      <c r="AK268" s="12">
        <f t="shared" si="296"/>
        <v>0</v>
      </c>
      <c r="AL268" s="12">
        <f t="shared" si="296"/>
        <v>2499203</v>
      </c>
      <c r="AM268" s="12">
        <f t="shared" si="296"/>
        <v>0</v>
      </c>
      <c r="AN268" s="12">
        <f t="shared" si="296"/>
        <v>2499203</v>
      </c>
      <c r="AO268" s="12">
        <f t="shared" si="296"/>
        <v>0</v>
      </c>
      <c r="AP268" s="12">
        <f t="shared" si="296"/>
        <v>16855020</v>
      </c>
      <c r="AQ268" s="12">
        <f t="shared" si="296"/>
        <v>0</v>
      </c>
      <c r="AR268" s="12">
        <f t="shared" si="296"/>
        <v>16855020</v>
      </c>
      <c r="AS268" s="12">
        <f t="shared" si="296"/>
        <v>0</v>
      </c>
      <c r="AT268" s="12">
        <f t="shared" si="296"/>
        <v>-563672</v>
      </c>
      <c r="AU268" s="12">
        <f t="shared" si="296"/>
        <v>0</v>
      </c>
      <c r="AV268" s="12">
        <f t="shared" si="296"/>
        <v>-563672</v>
      </c>
      <c r="AW268" s="12">
        <f t="shared" si="296"/>
        <v>0</v>
      </c>
      <c r="AX268" s="12">
        <f t="shared" si="296"/>
        <v>16291348</v>
      </c>
      <c r="AY268" s="12">
        <f t="shared" si="296"/>
        <v>0</v>
      </c>
      <c r="AZ268" s="12">
        <f t="shared" si="296"/>
        <v>16291348</v>
      </c>
      <c r="BA268" s="12">
        <f t="shared" si="296"/>
        <v>0</v>
      </c>
      <c r="BB268" s="12">
        <v>0</v>
      </c>
      <c r="BC268" s="12">
        <v>0</v>
      </c>
    </row>
    <row r="269" spans="1:55" ht="31.5" x14ac:dyDescent="0.25">
      <c r="A269" s="6" t="s">
        <v>117</v>
      </c>
      <c r="B269" s="9">
        <v>52</v>
      </c>
      <c r="C269" s="9">
        <v>0</v>
      </c>
      <c r="D269" s="11" t="s">
        <v>89</v>
      </c>
      <c r="E269" s="9">
        <v>852</v>
      </c>
      <c r="F269" s="11" t="s">
        <v>110</v>
      </c>
      <c r="G269" s="11" t="s">
        <v>16</v>
      </c>
      <c r="H269" s="11" t="s">
        <v>323</v>
      </c>
      <c r="I269" s="11" t="s">
        <v>118</v>
      </c>
      <c r="J269" s="12">
        <f>'6.ВС'!J254+'6.ВС'!J273+'6.ВС'!J298</f>
        <v>318020</v>
      </c>
      <c r="K269" s="12">
        <f>'6.ВС'!K254+'6.ВС'!K273+'6.ВС'!K298</f>
        <v>0</v>
      </c>
      <c r="L269" s="12">
        <f>'6.ВС'!L254+'6.ВС'!L273+'6.ВС'!L298</f>
        <v>318020</v>
      </c>
      <c r="M269" s="12">
        <f>'6.ВС'!M254+'6.ВС'!M273+'6.ВС'!M298</f>
        <v>0</v>
      </c>
      <c r="N269" s="12">
        <f>'6.ВС'!N254+'6.ВС'!N273+'6.ВС'!N298</f>
        <v>7528811</v>
      </c>
      <c r="O269" s="12">
        <f>'6.ВС'!O254+'6.ВС'!O273+'6.ВС'!O298</f>
        <v>0</v>
      </c>
      <c r="P269" s="12">
        <f>'6.ВС'!P254+'6.ВС'!P273+'6.ВС'!P298</f>
        <v>7528811</v>
      </c>
      <c r="Q269" s="12">
        <f>'6.ВС'!Q254+'6.ВС'!Q273+'6.ВС'!Q298</f>
        <v>0</v>
      </c>
      <c r="R269" s="12">
        <f>'6.ВС'!R254+'6.ВС'!R273+'6.ВС'!R298</f>
        <v>7846831</v>
      </c>
      <c r="S269" s="12">
        <f>'6.ВС'!S254+'6.ВС'!S273+'6.ВС'!S298</f>
        <v>0</v>
      </c>
      <c r="T269" s="12">
        <f>'6.ВС'!T254+'6.ВС'!T273+'6.ВС'!T298</f>
        <v>7846831</v>
      </c>
      <c r="U269" s="12">
        <f>'6.ВС'!U254+'6.ВС'!U273+'6.ВС'!U298</f>
        <v>0</v>
      </c>
      <c r="V269" s="12">
        <f>'6.ВС'!V254+'6.ВС'!V273+'6.ВС'!V298</f>
        <v>6508986</v>
      </c>
      <c r="W269" s="12">
        <f>'6.ВС'!W254+'6.ВС'!W273+'6.ВС'!W298</f>
        <v>0</v>
      </c>
      <c r="X269" s="12">
        <f>'6.ВС'!X254+'6.ВС'!X273+'6.ВС'!X298</f>
        <v>6508986</v>
      </c>
      <c r="Y269" s="12">
        <f>'6.ВС'!Y254+'6.ВС'!Y273+'6.ВС'!Y298</f>
        <v>0</v>
      </c>
      <c r="Z269" s="12">
        <f>'6.ВС'!Z254+'6.ВС'!Z273+'6.ВС'!Z298</f>
        <v>14355817</v>
      </c>
      <c r="AA269" s="12">
        <f>'6.ВС'!AA254+'6.ВС'!AA273+'6.ВС'!AA298</f>
        <v>0</v>
      </c>
      <c r="AB269" s="12">
        <f>'6.ВС'!AB254+'6.ВС'!AB273+'6.ВС'!AB298</f>
        <v>14355817</v>
      </c>
      <c r="AC269" s="12">
        <f>'6.ВС'!AC254+'6.ВС'!AC273+'6.ВС'!AC298</f>
        <v>0</v>
      </c>
      <c r="AD269" s="12">
        <f>'6.ВС'!AD254+'6.ВС'!AD273+'6.ВС'!AD298</f>
        <v>0</v>
      </c>
      <c r="AE269" s="12">
        <f>'6.ВС'!AE254+'6.ВС'!AE273+'6.ВС'!AE298</f>
        <v>0</v>
      </c>
      <c r="AF269" s="12">
        <f>'6.ВС'!AF254+'6.ВС'!AF273+'6.ВС'!AF298</f>
        <v>0</v>
      </c>
      <c r="AG269" s="12">
        <f>'6.ВС'!AG254+'6.ВС'!AG273+'6.ВС'!AG298</f>
        <v>0</v>
      </c>
      <c r="AH269" s="12">
        <f>'6.ВС'!AH254+'6.ВС'!AH273+'6.ВС'!AH298</f>
        <v>14355817</v>
      </c>
      <c r="AI269" s="12">
        <f>'6.ВС'!AI254+'6.ВС'!AI273+'6.ВС'!AI298</f>
        <v>0</v>
      </c>
      <c r="AJ269" s="12">
        <f>'6.ВС'!AJ254+'6.ВС'!AJ273+'6.ВС'!AJ298</f>
        <v>14355817</v>
      </c>
      <c r="AK269" s="12">
        <f>'6.ВС'!AK254+'6.ВС'!AK273+'6.ВС'!AK298</f>
        <v>0</v>
      </c>
      <c r="AL269" s="12">
        <f>'6.ВС'!AL254+'6.ВС'!AL273+'6.ВС'!AL298</f>
        <v>2499203</v>
      </c>
      <c r="AM269" s="12">
        <f>'6.ВС'!AM254+'6.ВС'!AM273+'6.ВС'!AM298</f>
        <v>0</v>
      </c>
      <c r="AN269" s="12">
        <f>'6.ВС'!AN254+'6.ВС'!AN273+'6.ВС'!AN298</f>
        <v>2499203</v>
      </c>
      <c r="AO269" s="12">
        <f>'6.ВС'!AO254+'6.ВС'!AO273+'6.ВС'!AO298</f>
        <v>0</v>
      </c>
      <c r="AP269" s="12">
        <f>'6.ВС'!AP254+'6.ВС'!AP273+'6.ВС'!AP298</f>
        <v>16855020</v>
      </c>
      <c r="AQ269" s="12">
        <f>'6.ВС'!AQ254+'6.ВС'!AQ273+'6.ВС'!AQ298</f>
        <v>0</v>
      </c>
      <c r="AR269" s="12">
        <f>'6.ВС'!AR254+'6.ВС'!AR273+'6.ВС'!AR298</f>
        <v>16855020</v>
      </c>
      <c r="AS269" s="12">
        <f>'6.ВС'!AS254+'6.ВС'!AS273+'6.ВС'!AS298</f>
        <v>0</v>
      </c>
      <c r="AT269" s="12">
        <f>'6.ВС'!AT254+'6.ВС'!AT273+'6.ВС'!AT298</f>
        <v>-563672</v>
      </c>
      <c r="AU269" s="12">
        <f>'6.ВС'!AU254+'6.ВС'!AU273+'6.ВС'!AU298</f>
        <v>0</v>
      </c>
      <c r="AV269" s="12">
        <f>'6.ВС'!AV254+'6.ВС'!AV273+'6.ВС'!AV298</f>
        <v>-563672</v>
      </c>
      <c r="AW269" s="12">
        <f>'6.ВС'!AW254+'6.ВС'!AW273+'6.ВС'!AW298</f>
        <v>0</v>
      </c>
      <c r="AX269" s="12">
        <f>'6.ВС'!AX254+'6.ВС'!AX273+'6.ВС'!AX298</f>
        <v>16291348</v>
      </c>
      <c r="AY269" s="12">
        <f>'6.ВС'!AY254+'6.ВС'!AY273+'6.ВС'!AY298</f>
        <v>0</v>
      </c>
      <c r="AZ269" s="12">
        <f>'6.ВС'!AZ254+'6.ВС'!AZ273+'6.ВС'!AZ298</f>
        <v>16291348</v>
      </c>
      <c r="BA269" s="12">
        <f>'6.ВС'!BA254+'6.ВС'!BA273+'6.ВС'!BA298</f>
        <v>0</v>
      </c>
      <c r="BB269" s="12">
        <v>0</v>
      </c>
      <c r="BC269" s="12">
        <v>0</v>
      </c>
    </row>
    <row r="270" spans="1:55" ht="31.5" x14ac:dyDescent="0.25">
      <c r="A270" s="4" t="s">
        <v>165</v>
      </c>
      <c r="B270" s="9">
        <v>52</v>
      </c>
      <c r="C270" s="9">
        <v>0</v>
      </c>
      <c r="D270" s="11" t="s">
        <v>89</v>
      </c>
      <c r="E270" s="9">
        <v>852</v>
      </c>
      <c r="F270" s="11" t="s">
        <v>110</v>
      </c>
      <c r="G270" s="11" t="s">
        <v>61</v>
      </c>
      <c r="H270" s="11" t="s">
        <v>321</v>
      </c>
      <c r="I270" s="11"/>
      <c r="J270" s="12">
        <f t="shared" ref="J270:BA271" si="297">J271</f>
        <v>5984300</v>
      </c>
      <c r="K270" s="12">
        <f t="shared" si="297"/>
        <v>0</v>
      </c>
      <c r="L270" s="12">
        <f t="shared" si="297"/>
        <v>5984300</v>
      </c>
      <c r="M270" s="12">
        <f t="shared" si="297"/>
        <v>0</v>
      </c>
      <c r="N270" s="12">
        <f t="shared" si="297"/>
        <v>0</v>
      </c>
      <c r="O270" s="12">
        <f t="shared" si="297"/>
        <v>0</v>
      </c>
      <c r="P270" s="12">
        <f t="shared" si="297"/>
        <v>0</v>
      </c>
      <c r="Q270" s="12">
        <f t="shared" si="297"/>
        <v>0</v>
      </c>
      <c r="R270" s="12">
        <f t="shared" si="297"/>
        <v>5984300</v>
      </c>
      <c r="S270" s="12">
        <f t="shared" si="297"/>
        <v>0</v>
      </c>
      <c r="T270" s="12">
        <f t="shared" si="297"/>
        <v>5984300</v>
      </c>
      <c r="U270" s="12">
        <f t="shared" si="297"/>
        <v>0</v>
      </c>
      <c r="V270" s="12">
        <f t="shared" si="297"/>
        <v>0</v>
      </c>
      <c r="W270" s="12">
        <f t="shared" si="297"/>
        <v>0</v>
      </c>
      <c r="X270" s="12">
        <f t="shared" si="297"/>
        <v>0</v>
      </c>
      <c r="Y270" s="12">
        <f t="shared" si="297"/>
        <v>0</v>
      </c>
      <c r="Z270" s="12">
        <f t="shared" si="297"/>
        <v>5984300</v>
      </c>
      <c r="AA270" s="12">
        <f t="shared" si="297"/>
        <v>0</v>
      </c>
      <c r="AB270" s="12">
        <f t="shared" si="297"/>
        <v>5984300</v>
      </c>
      <c r="AC270" s="12">
        <f t="shared" si="297"/>
        <v>0</v>
      </c>
      <c r="AD270" s="12">
        <f t="shared" si="297"/>
        <v>0</v>
      </c>
      <c r="AE270" s="12">
        <f t="shared" si="297"/>
        <v>0</v>
      </c>
      <c r="AF270" s="12">
        <f t="shared" si="297"/>
        <v>0</v>
      </c>
      <c r="AG270" s="12">
        <f t="shared" si="297"/>
        <v>0</v>
      </c>
      <c r="AH270" s="12">
        <f t="shared" si="297"/>
        <v>5984300</v>
      </c>
      <c r="AI270" s="12">
        <f t="shared" si="297"/>
        <v>0</v>
      </c>
      <c r="AJ270" s="12">
        <f t="shared" si="297"/>
        <v>5984300</v>
      </c>
      <c r="AK270" s="12">
        <f t="shared" si="297"/>
        <v>0</v>
      </c>
      <c r="AL270" s="12">
        <f t="shared" si="297"/>
        <v>0</v>
      </c>
      <c r="AM270" s="12">
        <f t="shared" si="297"/>
        <v>0</v>
      </c>
      <c r="AN270" s="12">
        <f t="shared" si="297"/>
        <v>0</v>
      </c>
      <c r="AO270" s="12">
        <f t="shared" si="297"/>
        <v>0</v>
      </c>
      <c r="AP270" s="12">
        <f t="shared" si="297"/>
        <v>5984300</v>
      </c>
      <c r="AQ270" s="12">
        <f t="shared" si="297"/>
        <v>0</v>
      </c>
      <c r="AR270" s="12">
        <f t="shared" si="297"/>
        <v>5984300</v>
      </c>
      <c r="AS270" s="12">
        <f t="shared" si="297"/>
        <v>0</v>
      </c>
      <c r="AT270" s="12">
        <f t="shared" si="297"/>
        <v>-513791</v>
      </c>
      <c r="AU270" s="12">
        <f t="shared" si="297"/>
        <v>0</v>
      </c>
      <c r="AV270" s="12">
        <f t="shared" si="297"/>
        <v>-513791</v>
      </c>
      <c r="AW270" s="12">
        <f t="shared" si="297"/>
        <v>0</v>
      </c>
      <c r="AX270" s="12">
        <f t="shared" si="297"/>
        <v>5470509</v>
      </c>
      <c r="AY270" s="12">
        <f t="shared" si="297"/>
        <v>0</v>
      </c>
      <c r="AZ270" s="12">
        <f t="shared" si="297"/>
        <v>5470509</v>
      </c>
      <c r="BA270" s="12">
        <f t="shared" si="297"/>
        <v>0</v>
      </c>
      <c r="BB270" s="12">
        <v>0</v>
      </c>
      <c r="BC270" s="12">
        <v>0</v>
      </c>
    </row>
    <row r="271" spans="1:55" ht="63" x14ac:dyDescent="0.25">
      <c r="A271" s="6" t="s">
        <v>58</v>
      </c>
      <c r="B271" s="9">
        <v>52</v>
      </c>
      <c r="C271" s="9">
        <v>0</v>
      </c>
      <c r="D271" s="10" t="s">
        <v>89</v>
      </c>
      <c r="E271" s="9">
        <v>852</v>
      </c>
      <c r="F271" s="11" t="s">
        <v>110</v>
      </c>
      <c r="G271" s="10" t="s">
        <v>61</v>
      </c>
      <c r="H271" s="11" t="s">
        <v>321</v>
      </c>
      <c r="I271" s="11" t="s">
        <v>116</v>
      </c>
      <c r="J271" s="12">
        <f t="shared" si="297"/>
        <v>5984300</v>
      </c>
      <c r="K271" s="12">
        <f t="shared" si="297"/>
        <v>0</v>
      </c>
      <c r="L271" s="12">
        <f t="shared" si="297"/>
        <v>5984300</v>
      </c>
      <c r="M271" s="12">
        <f t="shared" si="297"/>
        <v>0</v>
      </c>
      <c r="N271" s="12">
        <f t="shared" si="297"/>
        <v>0</v>
      </c>
      <c r="O271" s="12">
        <f t="shared" si="297"/>
        <v>0</v>
      </c>
      <c r="P271" s="12">
        <f t="shared" si="297"/>
        <v>0</v>
      </c>
      <c r="Q271" s="12">
        <f t="shared" si="297"/>
        <v>0</v>
      </c>
      <c r="R271" s="12">
        <f t="shared" si="297"/>
        <v>5984300</v>
      </c>
      <c r="S271" s="12">
        <f t="shared" si="297"/>
        <v>0</v>
      </c>
      <c r="T271" s="12">
        <f t="shared" si="297"/>
        <v>5984300</v>
      </c>
      <c r="U271" s="12">
        <f t="shared" si="297"/>
        <v>0</v>
      </c>
      <c r="V271" s="12">
        <f t="shared" si="297"/>
        <v>0</v>
      </c>
      <c r="W271" s="12">
        <f t="shared" si="297"/>
        <v>0</v>
      </c>
      <c r="X271" s="12">
        <f t="shared" si="297"/>
        <v>0</v>
      </c>
      <c r="Y271" s="12">
        <f t="shared" si="297"/>
        <v>0</v>
      </c>
      <c r="Z271" s="12">
        <f t="shared" si="297"/>
        <v>5984300</v>
      </c>
      <c r="AA271" s="12">
        <f t="shared" si="297"/>
        <v>0</v>
      </c>
      <c r="AB271" s="12">
        <f t="shared" si="297"/>
        <v>5984300</v>
      </c>
      <c r="AC271" s="12">
        <f t="shared" si="297"/>
        <v>0</v>
      </c>
      <c r="AD271" s="12">
        <f t="shared" si="297"/>
        <v>0</v>
      </c>
      <c r="AE271" s="12">
        <f t="shared" si="297"/>
        <v>0</v>
      </c>
      <c r="AF271" s="12">
        <f t="shared" si="297"/>
        <v>0</v>
      </c>
      <c r="AG271" s="12">
        <f t="shared" si="297"/>
        <v>0</v>
      </c>
      <c r="AH271" s="12">
        <f t="shared" si="297"/>
        <v>5984300</v>
      </c>
      <c r="AI271" s="12">
        <f t="shared" si="297"/>
        <v>0</v>
      </c>
      <c r="AJ271" s="12">
        <f t="shared" si="297"/>
        <v>5984300</v>
      </c>
      <c r="AK271" s="12">
        <f t="shared" si="297"/>
        <v>0</v>
      </c>
      <c r="AL271" s="12">
        <f t="shared" si="297"/>
        <v>0</v>
      </c>
      <c r="AM271" s="12">
        <f t="shared" si="297"/>
        <v>0</v>
      </c>
      <c r="AN271" s="12">
        <f t="shared" si="297"/>
        <v>0</v>
      </c>
      <c r="AO271" s="12">
        <f t="shared" si="297"/>
        <v>0</v>
      </c>
      <c r="AP271" s="12">
        <f t="shared" si="297"/>
        <v>5984300</v>
      </c>
      <c r="AQ271" s="12">
        <f t="shared" si="297"/>
        <v>0</v>
      </c>
      <c r="AR271" s="12">
        <f t="shared" si="297"/>
        <v>5984300</v>
      </c>
      <c r="AS271" s="12">
        <f t="shared" si="297"/>
        <v>0</v>
      </c>
      <c r="AT271" s="12">
        <f t="shared" si="297"/>
        <v>-513791</v>
      </c>
      <c r="AU271" s="12">
        <f t="shared" si="297"/>
        <v>0</v>
      </c>
      <c r="AV271" s="12">
        <f t="shared" si="297"/>
        <v>-513791</v>
      </c>
      <c r="AW271" s="12">
        <f t="shared" si="297"/>
        <v>0</v>
      </c>
      <c r="AX271" s="12">
        <f t="shared" si="297"/>
        <v>5470509</v>
      </c>
      <c r="AY271" s="12">
        <f t="shared" si="297"/>
        <v>0</v>
      </c>
      <c r="AZ271" s="12">
        <f t="shared" si="297"/>
        <v>5470509</v>
      </c>
      <c r="BA271" s="12">
        <f t="shared" si="297"/>
        <v>0</v>
      </c>
      <c r="BB271" s="12">
        <v>0</v>
      </c>
      <c r="BC271" s="12">
        <v>0</v>
      </c>
    </row>
    <row r="272" spans="1:55" ht="31.5" x14ac:dyDescent="0.25">
      <c r="A272" s="6" t="s">
        <v>117</v>
      </c>
      <c r="B272" s="9">
        <v>52</v>
      </c>
      <c r="C272" s="9">
        <v>0</v>
      </c>
      <c r="D272" s="10" t="s">
        <v>89</v>
      </c>
      <c r="E272" s="9">
        <v>852</v>
      </c>
      <c r="F272" s="11" t="s">
        <v>110</v>
      </c>
      <c r="G272" s="10" t="s">
        <v>61</v>
      </c>
      <c r="H272" s="11" t="s">
        <v>321</v>
      </c>
      <c r="I272" s="11" t="s">
        <v>118</v>
      </c>
      <c r="J272" s="12">
        <f>'6.ВС'!J257+'6.ВС'!J276</f>
        <v>5984300</v>
      </c>
      <c r="K272" s="12">
        <f>'6.ВС'!K257+'6.ВС'!K276</f>
        <v>0</v>
      </c>
      <c r="L272" s="12">
        <f>'6.ВС'!L257+'6.ВС'!L276</f>
        <v>5984300</v>
      </c>
      <c r="M272" s="12">
        <f>'6.ВС'!M257+'6.ВС'!M276</f>
        <v>0</v>
      </c>
      <c r="N272" s="12">
        <f>'6.ВС'!N257+'6.ВС'!N276</f>
        <v>0</v>
      </c>
      <c r="O272" s="12">
        <f>'6.ВС'!O257+'6.ВС'!O276</f>
        <v>0</v>
      </c>
      <c r="P272" s="12">
        <f>'6.ВС'!P257+'6.ВС'!P276</f>
        <v>0</v>
      </c>
      <c r="Q272" s="12">
        <f>'6.ВС'!Q257+'6.ВС'!Q276</f>
        <v>0</v>
      </c>
      <c r="R272" s="12">
        <f>'6.ВС'!R257+'6.ВС'!R276</f>
        <v>5984300</v>
      </c>
      <c r="S272" s="12">
        <f>'6.ВС'!S257+'6.ВС'!S276</f>
        <v>0</v>
      </c>
      <c r="T272" s="12">
        <f>'6.ВС'!T257+'6.ВС'!T276</f>
        <v>5984300</v>
      </c>
      <c r="U272" s="12">
        <f>'6.ВС'!U257+'6.ВС'!U276</f>
        <v>0</v>
      </c>
      <c r="V272" s="12">
        <f>'6.ВС'!V257+'6.ВС'!V276</f>
        <v>0</v>
      </c>
      <c r="W272" s="12">
        <f>'6.ВС'!W257+'6.ВС'!W276</f>
        <v>0</v>
      </c>
      <c r="X272" s="12">
        <f>'6.ВС'!X257+'6.ВС'!X276</f>
        <v>0</v>
      </c>
      <c r="Y272" s="12">
        <f>'6.ВС'!Y257+'6.ВС'!Y276</f>
        <v>0</v>
      </c>
      <c r="Z272" s="12">
        <f>'6.ВС'!Z257+'6.ВС'!Z276</f>
        <v>5984300</v>
      </c>
      <c r="AA272" s="12">
        <f>'6.ВС'!AA257+'6.ВС'!AA276</f>
        <v>0</v>
      </c>
      <c r="AB272" s="12">
        <f>'6.ВС'!AB257+'6.ВС'!AB276</f>
        <v>5984300</v>
      </c>
      <c r="AC272" s="12">
        <f>'6.ВС'!AC257+'6.ВС'!AC276</f>
        <v>0</v>
      </c>
      <c r="AD272" s="12">
        <f>'6.ВС'!AD257+'6.ВС'!AD276</f>
        <v>0</v>
      </c>
      <c r="AE272" s="12">
        <f>'6.ВС'!AE257+'6.ВС'!AE276</f>
        <v>0</v>
      </c>
      <c r="AF272" s="12">
        <f>'6.ВС'!AF257+'6.ВС'!AF276</f>
        <v>0</v>
      </c>
      <c r="AG272" s="12">
        <f>'6.ВС'!AG257+'6.ВС'!AG276</f>
        <v>0</v>
      </c>
      <c r="AH272" s="12">
        <f>'6.ВС'!AH257+'6.ВС'!AH276</f>
        <v>5984300</v>
      </c>
      <c r="AI272" s="12">
        <f>'6.ВС'!AI257+'6.ВС'!AI276</f>
        <v>0</v>
      </c>
      <c r="AJ272" s="12">
        <f>'6.ВС'!AJ257+'6.ВС'!AJ276</f>
        <v>5984300</v>
      </c>
      <c r="AK272" s="12">
        <f>'6.ВС'!AK257+'6.ВС'!AK276</f>
        <v>0</v>
      </c>
      <c r="AL272" s="12">
        <f>'6.ВС'!AL257+'6.ВС'!AL276</f>
        <v>0</v>
      </c>
      <c r="AM272" s="12">
        <f>'6.ВС'!AM257+'6.ВС'!AM276</f>
        <v>0</v>
      </c>
      <c r="AN272" s="12">
        <f>'6.ВС'!AN257+'6.ВС'!AN276</f>
        <v>0</v>
      </c>
      <c r="AO272" s="12">
        <f>'6.ВС'!AO257+'6.ВС'!AO276</f>
        <v>0</v>
      </c>
      <c r="AP272" s="12">
        <f>'6.ВС'!AP257+'6.ВС'!AP276</f>
        <v>5984300</v>
      </c>
      <c r="AQ272" s="12">
        <f>'6.ВС'!AQ257+'6.ВС'!AQ276</f>
        <v>0</v>
      </c>
      <c r="AR272" s="12">
        <f>'6.ВС'!AR257+'6.ВС'!AR276</f>
        <v>5984300</v>
      </c>
      <c r="AS272" s="12">
        <f>'6.ВС'!AS257+'6.ВС'!AS276</f>
        <v>0</v>
      </c>
      <c r="AT272" s="12">
        <f>'6.ВС'!AT257+'6.ВС'!AT276</f>
        <v>-513791</v>
      </c>
      <c r="AU272" s="12">
        <f>'6.ВС'!AU257+'6.ВС'!AU276</f>
        <v>0</v>
      </c>
      <c r="AV272" s="12">
        <f>'6.ВС'!AV257+'6.ВС'!AV276</f>
        <v>-513791</v>
      </c>
      <c r="AW272" s="12">
        <f>'6.ВС'!AW257+'6.ВС'!AW276</f>
        <v>0</v>
      </c>
      <c r="AX272" s="12">
        <f>'6.ВС'!AX257+'6.ВС'!AX276</f>
        <v>5470509</v>
      </c>
      <c r="AY272" s="12">
        <f>'6.ВС'!AY257+'6.ВС'!AY276</f>
        <v>0</v>
      </c>
      <c r="AZ272" s="12">
        <f>'6.ВС'!AZ257+'6.ВС'!AZ276</f>
        <v>5470509</v>
      </c>
      <c r="BA272" s="12">
        <f>'6.ВС'!BA257+'6.ВС'!BA276</f>
        <v>0</v>
      </c>
      <c r="BB272" s="12">
        <v>0</v>
      </c>
      <c r="BC272" s="12">
        <v>0</v>
      </c>
    </row>
    <row r="273" spans="1:55" ht="47.25" x14ac:dyDescent="0.25">
      <c r="A273" s="4" t="s">
        <v>171</v>
      </c>
      <c r="B273" s="9">
        <v>52</v>
      </c>
      <c r="C273" s="9">
        <v>0</v>
      </c>
      <c r="D273" s="10" t="s">
        <v>89</v>
      </c>
      <c r="E273" s="9">
        <v>852</v>
      </c>
      <c r="F273" s="10" t="s">
        <v>110</v>
      </c>
      <c r="G273" s="10" t="s">
        <v>16</v>
      </c>
      <c r="H273" s="10" t="s">
        <v>324</v>
      </c>
      <c r="I273" s="11"/>
      <c r="J273" s="12">
        <f t="shared" ref="J273:AY280" si="298">J274</f>
        <v>115350</v>
      </c>
      <c r="K273" s="12">
        <f t="shared" si="298"/>
        <v>0</v>
      </c>
      <c r="L273" s="12">
        <f t="shared" si="298"/>
        <v>115350</v>
      </c>
      <c r="M273" s="12">
        <f t="shared" si="298"/>
        <v>0</v>
      </c>
      <c r="N273" s="12">
        <f t="shared" si="298"/>
        <v>358800</v>
      </c>
      <c r="O273" s="12">
        <f t="shared" si="298"/>
        <v>0</v>
      </c>
      <c r="P273" s="12">
        <f t="shared" si="298"/>
        <v>358800</v>
      </c>
      <c r="Q273" s="12">
        <f t="shared" si="298"/>
        <v>0</v>
      </c>
      <c r="R273" s="12">
        <f t="shared" si="298"/>
        <v>474150</v>
      </c>
      <c r="S273" s="12">
        <f t="shared" si="298"/>
        <v>0</v>
      </c>
      <c r="T273" s="12">
        <f t="shared" si="298"/>
        <v>474150</v>
      </c>
      <c r="U273" s="12">
        <f t="shared" si="298"/>
        <v>0</v>
      </c>
      <c r="V273" s="12">
        <f t="shared" si="298"/>
        <v>1592773</v>
      </c>
      <c r="W273" s="12">
        <f t="shared" si="298"/>
        <v>0</v>
      </c>
      <c r="X273" s="12">
        <f t="shared" si="298"/>
        <v>1592773</v>
      </c>
      <c r="Y273" s="12">
        <f t="shared" si="298"/>
        <v>0</v>
      </c>
      <c r="Z273" s="12">
        <f t="shared" si="298"/>
        <v>2066923</v>
      </c>
      <c r="AA273" s="12">
        <f t="shared" si="298"/>
        <v>0</v>
      </c>
      <c r="AB273" s="12">
        <f t="shared" si="298"/>
        <v>2066923</v>
      </c>
      <c r="AC273" s="12">
        <f t="shared" si="298"/>
        <v>0</v>
      </c>
      <c r="AD273" s="12">
        <f t="shared" si="298"/>
        <v>0</v>
      </c>
      <c r="AE273" s="12">
        <f t="shared" si="298"/>
        <v>0</v>
      </c>
      <c r="AF273" s="12">
        <f t="shared" si="298"/>
        <v>0</v>
      </c>
      <c r="AG273" s="12">
        <f t="shared" si="298"/>
        <v>0</v>
      </c>
      <c r="AH273" s="12">
        <f t="shared" si="298"/>
        <v>2066923</v>
      </c>
      <c r="AI273" s="12">
        <f t="shared" si="298"/>
        <v>0</v>
      </c>
      <c r="AJ273" s="12">
        <f t="shared" si="298"/>
        <v>2066923</v>
      </c>
      <c r="AK273" s="12">
        <f t="shared" si="298"/>
        <v>0</v>
      </c>
      <c r="AL273" s="12">
        <f t="shared" si="298"/>
        <v>127234</v>
      </c>
      <c r="AM273" s="12">
        <f t="shared" si="298"/>
        <v>0</v>
      </c>
      <c r="AN273" s="12">
        <f t="shared" si="298"/>
        <v>127234</v>
      </c>
      <c r="AO273" s="12">
        <f t="shared" si="298"/>
        <v>0</v>
      </c>
      <c r="AP273" s="12">
        <f t="shared" si="298"/>
        <v>2194157</v>
      </c>
      <c r="AQ273" s="12">
        <f t="shared" si="298"/>
        <v>0</v>
      </c>
      <c r="AR273" s="12">
        <f t="shared" si="298"/>
        <v>2194157</v>
      </c>
      <c r="AS273" s="12">
        <f t="shared" si="298"/>
        <v>0</v>
      </c>
      <c r="AT273" s="12">
        <f t="shared" si="298"/>
        <v>-9010</v>
      </c>
      <c r="AU273" s="12">
        <f t="shared" si="298"/>
        <v>0</v>
      </c>
      <c r="AV273" s="12">
        <f t="shared" si="298"/>
        <v>-9010</v>
      </c>
      <c r="AW273" s="12">
        <f t="shared" si="298"/>
        <v>0</v>
      </c>
      <c r="AX273" s="12">
        <f t="shared" si="298"/>
        <v>2185147</v>
      </c>
      <c r="AY273" s="12">
        <f t="shared" si="298"/>
        <v>0</v>
      </c>
      <c r="AZ273" s="12">
        <f t="shared" ref="AT273:BA280" si="299">AZ274</f>
        <v>2185147</v>
      </c>
      <c r="BA273" s="12">
        <f t="shared" si="299"/>
        <v>0</v>
      </c>
      <c r="BB273" s="12">
        <v>0</v>
      </c>
      <c r="BC273" s="12">
        <v>0</v>
      </c>
    </row>
    <row r="274" spans="1:55" ht="63" x14ac:dyDescent="0.25">
      <c r="A274" s="6" t="s">
        <v>58</v>
      </c>
      <c r="B274" s="9">
        <v>52</v>
      </c>
      <c r="C274" s="9">
        <v>0</v>
      </c>
      <c r="D274" s="11" t="s">
        <v>89</v>
      </c>
      <c r="E274" s="9">
        <v>852</v>
      </c>
      <c r="F274" s="11" t="s">
        <v>110</v>
      </c>
      <c r="G274" s="11" t="s">
        <v>16</v>
      </c>
      <c r="H274" s="11" t="s">
        <v>324</v>
      </c>
      <c r="I274" s="11" t="s">
        <v>116</v>
      </c>
      <c r="J274" s="12">
        <f t="shared" si="298"/>
        <v>115350</v>
      </c>
      <c r="K274" s="12">
        <f t="shared" si="298"/>
        <v>0</v>
      </c>
      <c r="L274" s="12">
        <f t="shared" si="298"/>
        <v>115350</v>
      </c>
      <c r="M274" s="12">
        <f t="shared" si="298"/>
        <v>0</v>
      </c>
      <c r="N274" s="12">
        <f t="shared" si="298"/>
        <v>358800</v>
      </c>
      <c r="O274" s="12">
        <f t="shared" si="298"/>
        <v>0</v>
      </c>
      <c r="P274" s="12">
        <f t="shared" si="298"/>
        <v>358800</v>
      </c>
      <c r="Q274" s="12">
        <f t="shared" si="298"/>
        <v>0</v>
      </c>
      <c r="R274" s="12">
        <f t="shared" si="298"/>
        <v>474150</v>
      </c>
      <c r="S274" s="12">
        <f t="shared" si="298"/>
        <v>0</v>
      </c>
      <c r="T274" s="12">
        <f t="shared" si="298"/>
        <v>474150</v>
      </c>
      <c r="U274" s="12">
        <f t="shared" si="298"/>
        <v>0</v>
      </c>
      <c r="V274" s="12">
        <f t="shared" si="298"/>
        <v>1592773</v>
      </c>
      <c r="W274" s="12">
        <f t="shared" si="298"/>
        <v>0</v>
      </c>
      <c r="X274" s="12">
        <f t="shared" si="298"/>
        <v>1592773</v>
      </c>
      <c r="Y274" s="12">
        <f t="shared" si="298"/>
        <v>0</v>
      </c>
      <c r="Z274" s="12">
        <f t="shared" si="298"/>
        <v>2066923</v>
      </c>
      <c r="AA274" s="12">
        <f t="shared" si="298"/>
        <v>0</v>
      </c>
      <c r="AB274" s="12">
        <f t="shared" si="298"/>
        <v>2066923</v>
      </c>
      <c r="AC274" s="12">
        <f t="shared" si="298"/>
        <v>0</v>
      </c>
      <c r="AD274" s="12">
        <f t="shared" si="298"/>
        <v>0</v>
      </c>
      <c r="AE274" s="12">
        <f t="shared" si="298"/>
        <v>0</v>
      </c>
      <c r="AF274" s="12">
        <f t="shared" si="298"/>
        <v>0</v>
      </c>
      <c r="AG274" s="12">
        <f t="shared" si="298"/>
        <v>0</v>
      </c>
      <c r="AH274" s="12">
        <f t="shared" si="298"/>
        <v>2066923</v>
      </c>
      <c r="AI274" s="12">
        <f t="shared" si="298"/>
        <v>0</v>
      </c>
      <c r="AJ274" s="12">
        <f t="shared" si="298"/>
        <v>2066923</v>
      </c>
      <c r="AK274" s="12">
        <f t="shared" si="298"/>
        <v>0</v>
      </c>
      <c r="AL274" s="12">
        <f t="shared" si="298"/>
        <v>127234</v>
      </c>
      <c r="AM274" s="12">
        <f t="shared" si="298"/>
        <v>0</v>
      </c>
      <c r="AN274" s="12">
        <f t="shared" si="298"/>
        <v>127234</v>
      </c>
      <c r="AO274" s="12">
        <f t="shared" si="298"/>
        <v>0</v>
      </c>
      <c r="AP274" s="12">
        <f t="shared" si="298"/>
        <v>2194157</v>
      </c>
      <c r="AQ274" s="12">
        <f t="shared" si="298"/>
        <v>0</v>
      </c>
      <c r="AR274" s="12">
        <f t="shared" si="298"/>
        <v>2194157</v>
      </c>
      <c r="AS274" s="12">
        <f t="shared" si="298"/>
        <v>0</v>
      </c>
      <c r="AT274" s="12">
        <f t="shared" si="299"/>
        <v>-9010</v>
      </c>
      <c r="AU274" s="12">
        <f t="shared" si="299"/>
        <v>0</v>
      </c>
      <c r="AV274" s="12">
        <f t="shared" si="299"/>
        <v>-9010</v>
      </c>
      <c r="AW274" s="12">
        <f t="shared" si="299"/>
        <v>0</v>
      </c>
      <c r="AX274" s="12">
        <f t="shared" si="299"/>
        <v>2185147</v>
      </c>
      <c r="AY274" s="12">
        <f t="shared" si="299"/>
        <v>0</v>
      </c>
      <c r="AZ274" s="12">
        <f t="shared" si="299"/>
        <v>2185147</v>
      </c>
      <c r="BA274" s="12">
        <f t="shared" si="299"/>
        <v>0</v>
      </c>
      <c r="BB274" s="12">
        <v>0</v>
      </c>
      <c r="BC274" s="12">
        <v>0</v>
      </c>
    </row>
    <row r="275" spans="1:55" ht="31.5" x14ac:dyDescent="0.25">
      <c r="A275" s="6" t="s">
        <v>117</v>
      </c>
      <c r="B275" s="9">
        <v>52</v>
      </c>
      <c r="C275" s="9">
        <v>0</v>
      </c>
      <c r="D275" s="11" t="s">
        <v>89</v>
      </c>
      <c r="E275" s="9">
        <v>852</v>
      </c>
      <c r="F275" s="11" t="s">
        <v>110</v>
      </c>
      <c r="G275" s="11" t="s">
        <v>16</v>
      </c>
      <c r="H275" s="11" t="s">
        <v>324</v>
      </c>
      <c r="I275" s="11" t="s">
        <v>118</v>
      </c>
      <c r="J275" s="12">
        <f>'6.ВС'!J260+'6.ВС'!J279+'6.ВС'!J301</f>
        <v>115350</v>
      </c>
      <c r="K275" s="12">
        <f>'6.ВС'!K260+'6.ВС'!K279+'6.ВС'!K301</f>
        <v>0</v>
      </c>
      <c r="L275" s="12">
        <f>'6.ВС'!L260+'6.ВС'!L279+'6.ВС'!L301</f>
        <v>115350</v>
      </c>
      <c r="M275" s="12">
        <f>'6.ВС'!M260+'6.ВС'!M279+'6.ВС'!M301</f>
        <v>0</v>
      </c>
      <c r="N275" s="12">
        <f>'6.ВС'!N260+'6.ВС'!N279+'6.ВС'!N301</f>
        <v>358800</v>
      </c>
      <c r="O275" s="12">
        <f>'6.ВС'!O260+'6.ВС'!O279+'6.ВС'!O301</f>
        <v>0</v>
      </c>
      <c r="P275" s="12">
        <f>'6.ВС'!P260+'6.ВС'!P279+'6.ВС'!P301</f>
        <v>358800</v>
      </c>
      <c r="Q275" s="12">
        <f>'6.ВС'!Q260+'6.ВС'!Q279+'6.ВС'!Q301</f>
        <v>0</v>
      </c>
      <c r="R275" s="12">
        <f>'6.ВС'!R260+'6.ВС'!R279+'6.ВС'!R301</f>
        <v>474150</v>
      </c>
      <c r="S275" s="12">
        <f>'6.ВС'!S260+'6.ВС'!S279+'6.ВС'!S301</f>
        <v>0</v>
      </c>
      <c r="T275" s="12">
        <f>'6.ВС'!T260+'6.ВС'!T279+'6.ВС'!T301</f>
        <v>474150</v>
      </c>
      <c r="U275" s="12">
        <f>'6.ВС'!U260+'6.ВС'!U279+'6.ВС'!U301</f>
        <v>0</v>
      </c>
      <c r="V275" s="12">
        <f>'6.ВС'!V260+'6.ВС'!V279+'6.ВС'!V301</f>
        <v>1592773</v>
      </c>
      <c r="W275" s="12">
        <f>'6.ВС'!W260+'6.ВС'!W279+'6.ВС'!W301</f>
        <v>0</v>
      </c>
      <c r="X275" s="12">
        <f>'6.ВС'!X260+'6.ВС'!X279+'6.ВС'!X301</f>
        <v>1592773</v>
      </c>
      <c r="Y275" s="12">
        <f>'6.ВС'!Y260+'6.ВС'!Y279+'6.ВС'!Y301</f>
        <v>0</v>
      </c>
      <c r="Z275" s="12">
        <f>'6.ВС'!Z260+'6.ВС'!Z279+'6.ВС'!Z301</f>
        <v>2066923</v>
      </c>
      <c r="AA275" s="12">
        <f>'6.ВС'!AA260+'6.ВС'!AA279+'6.ВС'!AA301</f>
        <v>0</v>
      </c>
      <c r="AB275" s="12">
        <f>'6.ВС'!AB260+'6.ВС'!AB279+'6.ВС'!AB301</f>
        <v>2066923</v>
      </c>
      <c r="AC275" s="12">
        <f>'6.ВС'!AC260+'6.ВС'!AC279+'6.ВС'!AC301</f>
        <v>0</v>
      </c>
      <c r="AD275" s="12">
        <f>'6.ВС'!AD260+'6.ВС'!AD279+'6.ВС'!AD301</f>
        <v>0</v>
      </c>
      <c r="AE275" s="12">
        <f>'6.ВС'!AE260+'6.ВС'!AE279+'6.ВС'!AE301</f>
        <v>0</v>
      </c>
      <c r="AF275" s="12">
        <f>'6.ВС'!AF260+'6.ВС'!AF279+'6.ВС'!AF301</f>
        <v>0</v>
      </c>
      <c r="AG275" s="12">
        <f>'6.ВС'!AG260+'6.ВС'!AG279+'6.ВС'!AG301</f>
        <v>0</v>
      </c>
      <c r="AH275" s="12">
        <f>'6.ВС'!AH260+'6.ВС'!AH279+'6.ВС'!AH301</f>
        <v>2066923</v>
      </c>
      <c r="AI275" s="12">
        <f>'6.ВС'!AI260+'6.ВС'!AI279+'6.ВС'!AI301</f>
        <v>0</v>
      </c>
      <c r="AJ275" s="12">
        <f>'6.ВС'!AJ260+'6.ВС'!AJ279+'6.ВС'!AJ301</f>
        <v>2066923</v>
      </c>
      <c r="AK275" s="12">
        <f>'6.ВС'!AK260+'6.ВС'!AK279+'6.ВС'!AK301</f>
        <v>0</v>
      </c>
      <c r="AL275" s="12">
        <f>'6.ВС'!AL260+'6.ВС'!AL279+'6.ВС'!AL301</f>
        <v>127234</v>
      </c>
      <c r="AM275" s="12">
        <f>'6.ВС'!AM260+'6.ВС'!AM279+'6.ВС'!AM301</f>
        <v>0</v>
      </c>
      <c r="AN275" s="12">
        <f>'6.ВС'!AN260+'6.ВС'!AN279+'6.ВС'!AN301</f>
        <v>127234</v>
      </c>
      <c r="AO275" s="12">
        <f>'6.ВС'!AO260+'6.ВС'!AO279+'6.ВС'!AO301</f>
        <v>0</v>
      </c>
      <c r="AP275" s="12">
        <f>'6.ВС'!AP260+'6.ВС'!AP279+'6.ВС'!AP301</f>
        <v>2194157</v>
      </c>
      <c r="AQ275" s="12">
        <f>'6.ВС'!AQ260+'6.ВС'!AQ279+'6.ВС'!AQ301</f>
        <v>0</v>
      </c>
      <c r="AR275" s="12">
        <f>'6.ВС'!AR260+'6.ВС'!AR279+'6.ВС'!AR301</f>
        <v>2194157</v>
      </c>
      <c r="AS275" s="12">
        <f>'6.ВС'!AS260+'6.ВС'!AS279+'6.ВС'!AS301</f>
        <v>0</v>
      </c>
      <c r="AT275" s="12">
        <f>'6.ВС'!AT260+'6.ВС'!AT279+'6.ВС'!AT301</f>
        <v>-9010</v>
      </c>
      <c r="AU275" s="12">
        <f>'6.ВС'!AU260+'6.ВС'!AU279+'6.ВС'!AU301</f>
        <v>0</v>
      </c>
      <c r="AV275" s="12">
        <f>'6.ВС'!AV260+'6.ВС'!AV279+'6.ВС'!AV301</f>
        <v>-9010</v>
      </c>
      <c r="AW275" s="12">
        <f>'6.ВС'!AW260+'6.ВС'!AW279+'6.ВС'!AW301</f>
        <v>0</v>
      </c>
      <c r="AX275" s="12">
        <f>'6.ВС'!AX260+'6.ВС'!AX279+'6.ВС'!AX301</f>
        <v>2185147</v>
      </c>
      <c r="AY275" s="12">
        <f>'6.ВС'!AY260+'6.ВС'!AY279+'6.ВС'!AY301</f>
        <v>0</v>
      </c>
      <c r="AZ275" s="12">
        <f>'6.ВС'!AZ260+'6.ВС'!AZ279+'6.ВС'!AZ301</f>
        <v>2185147</v>
      </c>
      <c r="BA275" s="12">
        <f>'6.ВС'!BA260+'6.ВС'!BA279+'6.ВС'!BA301</f>
        <v>0</v>
      </c>
      <c r="BB275" s="12">
        <v>0</v>
      </c>
      <c r="BC275" s="12">
        <v>0</v>
      </c>
    </row>
    <row r="276" spans="1:55" ht="94.5" hidden="1" x14ac:dyDescent="0.25">
      <c r="A276" s="6" t="s">
        <v>400</v>
      </c>
      <c r="B276" s="9">
        <v>52</v>
      </c>
      <c r="C276" s="9">
        <v>0</v>
      </c>
      <c r="D276" s="10" t="s">
        <v>89</v>
      </c>
      <c r="E276" s="9">
        <v>852</v>
      </c>
      <c r="F276" s="11"/>
      <c r="G276" s="11"/>
      <c r="H276" s="11" t="s">
        <v>398</v>
      </c>
      <c r="I276" s="11"/>
      <c r="J276" s="12">
        <f t="shared" si="298"/>
        <v>0</v>
      </c>
      <c r="K276" s="12">
        <f t="shared" si="298"/>
        <v>0</v>
      </c>
      <c r="L276" s="12">
        <f t="shared" si="298"/>
        <v>0</v>
      </c>
      <c r="M276" s="12">
        <f t="shared" si="298"/>
        <v>0</v>
      </c>
      <c r="N276" s="12">
        <f t="shared" si="298"/>
        <v>108755</v>
      </c>
      <c r="O276" s="12">
        <f t="shared" si="298"/>
        <v>0</v>
      </c>
      <c r="P276" s="12">
        <f t="shared" si="298"/>
        <v>108755</v>
      </c>
      <c r="Q276" s="12">
        <f t="shared" si="298"/>
        <v>0</v>
      </c>
      <c r="R276" s="12">
        <f t="shared" si="298"/>
        <v>108755</v>
      </c>
      <c r="S276" s="12">
        <f t="shared" si="298"/>
        <v>0</v>
      </c>
      <c r="T276" s="12">
        <f t="shared" si="298"/>
        <v>108755</v>
      </c>
      <c r="U276" s="12">
        <f t="shared" si="298"/>
        <v>0</v>
      </c>
      <c r="V276" s="12">
        <f t="shared" si="298"/>
        <v>1943217.39</v>
      </c>
      <c r="W276" s="12">
        <f t="shared" si="298"/>
        <v>1943217.39</v>
      </c>
      <c r="X276" s="12">
        <f t="shared" si="298"/>
        <v>0</v>
      </c>
      <c r="Y276" s="12">
        <f t="shared" si="298"/>
        <v>0</v>
      </c>
      <c r="Z276" s="12">
        <f t="shared" si="298"/>
        <v>2051972.39</v>
      </c>
      <c r="AA276" s="12">
        <f t="shared" si="298"/>
        <v>1943217.39</v>
      </c>
      <c r="AB276" s="12">
        <f t="shared" si="298"/>
        <v>108755</v>
      </c>
      <c r="AC276" s="12">
        <f t="shared" si="298"/>
        <v>0</v>
      </c>
      <c r="AD276" s="12">
        <f t="shared" si="298"/>
        <v>0</v>
      </c>
      <c r="AE276" s="12">
        <f t="shared" si="298"/>
        <v>0</v>
      </c>
      <c r="AF276" s="12">
        <f t="shared" si="298"/>
        <v>0</v>
      </c>
      <c r="AG276" s="12">
        <f t="shared" si="298"/>
        <v>0</v>
      </c>
      <c r="AH276" s="12">
        <f t="shared" si="298"/>
        <v>2051972.39</v>
      </c>
      <c r="AI276" s="12">
        <f t="shared" si="298"/>
        <v>1943217.39</v>
      </c>
      <c r="AJ276" s="12">
        <f t="shared" si="298"/>
        <v>108755</v>
      </c>
      <c r="AK276" s="12">
        <f t="shared" si="298"/>
        <v>0</v>
      </c>
      <c r="AL276" s="12">
        <f t="shared" si="298"/>
        <v>0</v>
      </c>
      <c r="AM276" s="12">
        <f t="shared" si="298"/>
        <v>0</v>
      </c>
      <c r="AN276" s="12">
        <f t="shared" si="298"/>
        <v>0</v>
      </c>
      <c r="AO276" s="12">
        <f t="shared" si="298"/>
        <v>0</v>
      </c>
      <c r="AP276" s="12">
        <f t="shared" si="298"/>
        <v>2051972.39</v>
      </c>
      <c r="AQ276" s="12">
        <f t="shared" si="298"/>
        <v>1943217.39</v>
      </c>
      <c r="AR276" s="12">
        <f t="shared" si="298"/>
        <v>108755</v>
      </c>
      <c r="AS276" s="12">
        <f t="shared" si="298"/>
        <v>0</v>
      </c>
      <c r="AT276" s="12">
        <f t="shared" si="299"/>
        <v>0</v>
      </c>
      <c r="AU276" s="12">
        <f t="shared" si="299"/>
        <v>0</v>
      </c>
      <c r="AV276" s="12">
        <f t="shared" si="299"/>
        <v>0</v>
      </c>
      <c r="AW276" s="12">
        <f t="shared" si="299"/>
        <v>0</v>
      </c>
      <c r="AX276" s="12">
        <f t="shared" si="299"/>
        <v>2051972.39</v>
      </c>
      <c r="AY276" s="12">
        <f t="shared" si="299"/>
        <v>1943217.39</v>
      </c>
      <c r="AZ276" s="12">
        <f t="shared" si="299"/>
        <v>108755</v>
      </c>
      <c r="BA276" s="12">
        <f t="shared" si="299"/>
        <v>0</v>
      </c>
      <c r="BB276" s="12">
        <v>0</v>
      </c>
      <c r="BC276" s="12">
        <v>0</v>
      </c>
    </row>
    <row r="277" spans="1:55" ht="63" hidden="1" x14ac:dyDescent="0.25">
      <c r="A277" s="6" t="s">
        <v>58</v>
      </c>
      <c r="B277" s="9">
        <v>52</v>
      </c>
      <c r="C277" s="9">
        <v>0</v>
      </c>
      <c r="D277" s="11" t="s">
        <v>89</v>
      </c>
      <c r="E277" s="9">
        <v>852</v>
      </c>
      <c r="F277" s="11"/>
      <c r="G277" s="11"/>
      <c r="H277" s="11" t="s">
        <v>398</v>
      </c>
      <c r="I277" s="11" t="s">
        <v>116</v>
      </c>
      <c r="J277" s="12">
        <f t="shared" si="298"/>
        <v>0</v>
      </c>
      <c r="K277" s="12">
        <f t="shared" si="298"/>
        <v>0</v>
      </c>
      <c r="L277" s="12">
        <f t="shared" si="298"/>
        <v>0</v>
      </c>
      <c r="M277" s="12">
        <f t="shared" si="298"/>
        <v>0</v>
      </c>
      <c r="N277" s="12">
        <f t="shared" si="298"/>
        <v>108755</v>
      </c>
      <c r="O277" s="12">
        <f t="shared" si="298"/>
        <v>0</v>
      </c>
      <c r="P277" s="12">
        <f t="shared" si="298"/>
        <v>108755</v>
      </c>
      <c r="Q277" s="12">
        <f t="shared" si="298"/>
        <v>0</v>
      </c>
      <c r="R277" s="12">
        <f t="shared" si="298"/>
        <v>108755</v>
      </c>
      <c r="S277" s="12">
        <f t="shared" si="298"/>
        <v>0</v>
      </c>
      <c r="T277" s="12">
        <f t="shared" si="298"/>
        <v>108755</v>
      </c>
      <c r="U277" s="12">
        <f t="shared" si="298"/>
        <v>0</v>
      </c>
      <c r="V277" s="12">
        <f t="shared" si="298"/>
        <v>1943217.39</v>
      </c>
      <c r="W277" s="12">
        <f t="shared" si="298"/>
        <v>1943217.39</v>
      </c>
      <c r="X277" s="12">
        <f t="shared" si="298"/>
        <v>0</v>
      </c>
      <c r="Y277" s="12">
        <f t="shared" si="298"/>
        <v>0</v>
      </c>
      <c r="Z277" s="12">
        <f t="shared" si="298"/>
        <v>2051972.39</v>
      </c>
      <c r="AA277" s="12">
        <f t="shared" si="298"/>
        <v>1943217.39</v>
      </c>
      <c r="AB277" s="12">
        <f t="shared" si="298"/>
        <v>108755</v>
      </c>
      <c r="AC277" s="12">
        <f t="shared" si="298"/>
        <v>0</v>
      </c>
      <c r="AD277" s="12">
        <f t="shared" si="298"/>
        <v>0</v>
      </c>
      <c r="AE277" s="12">
        <f t="shared" si="298"/>
        <v>0</v>
      </c>
      <c r="AF277" s="12">
        <f t="shared" si="298"/>
        <v>0</v>
      </c>
      <c r="AG277" s="12">
        <f t="shared" si="298"/>
        <v>0</v>
      </c>
      <c r="AH277" s="12">
        <f t="shared" si="298"/>
        <v>2051972.39</v>
      </c>
      <c r="AI277" s="12">
        <f t="shared" si="298"/>
        <v>1943217.39</v>
      </c>
      <c r="AJ277" s="12">
        <f t="shared" si="298"/>
        <v>108755</v>
      </c>
      <c r="AK277" s="12">
        <f t="shared" si="298"/>
        <v>0</v>
      </c>
      <c r="AL277" s="12">
        <f t="shared" si="298"/>
        <v>0</v>
      </c>
      <c r="AM277" s="12">
        <f t="shared" si="298"/>
        <v>0</v>
      </c>
      <c r="AN277" s="12">
        <f t="shared" si="298"/>
        <v>0</v>
      </c>
      <c r="AO277" s="12">
        <f t="shared" si="298"/>
        <v>0</v>
      </c>
      <c r="AP277" s="12">
        <f t="shared" si="298"/>
        <v>2051972.39</v>
      </c>
      <c r="AQ277" s="12">
        <f t="shared" si="298"/>
        <v>1943217.39</v>
      </c>
      <c r="AR277" s="12">
        <f t="shared" si="298"/>
        <v>108755</v>
      </c>
      <c r="AS277" s="12">
        <f t="shared" si="298"/>
        <v>0</v>
      </c>
      <c r="AT277" s="12">
        <f t="shared" si="299"/>
        <v>0</v>
      </c>
      <c r="AU277" s="12">
        <f t="shared" si="299"/>
        <v>0</v>
      </c>
      <c r="AV277" s="12">
        <f t="shared" si="299"/>
        <v>0</v>
      </c>
      <c r="AW277" s="12">
        <f t="shared" si="299"/>
        <v>0</v>
      </c>
      <c r="AX277" s="12">
        <f t="shared" si="299"/>
        <v>2051972.39</v>
      </c>
      <c r="AY277" s="12">
        <f t="shared" si="299"/>
        <v>1943217.39</v>
      </c>
      <c r="AZ277" s="12">
        <f t="shared" si="299"/>
        <v>108755</v>
      </c>
      <c r="BA277" s="12">
        <f t="shared" si="299"/>
        <v>0</v>
      </c>
      <c r="BB277" s="12">
        <v>0</v>
      </c>
      <c r="BC277" s="12">
        <v>0</v>
      </c>
    </row>
    <row r="278" spans="1:55" ht="31.5" hidden="1" x14ac:dyDescent="0.25">
      <c r="A278" s="6" t="s">
        <v>59</v>
      </c>
      <c r="B278" s="9">
        <v>52</v>
      </c>
      <c r="C278" s="9">
        <v>0</v>
      </c>
      <c r="D278" s="11" t="s">
        <v>89</v>
      </c>
      <c r="E278" s="9">
        <v>852</v>
      </c>
      <c r="F278" s="11"/>
      <c r="G278" s="11"/>
      <c r="H278" s="11" t="s">
        <v>398</v>
      </c>
      <c r="I278" s="11" t="s">
        <v>118</v>
      </c>
      <c r="J278" s="12">
        <f>'6.ВС'!J282</f>
        <v>0</v>
      </c>
      <c r="K278" s="12">
        <f>'6.ВС'!K282</f>
        <v>0</v>
      </c>
      <c r="L278" s="12">
        <f>'6.ВС'!L282</f>
        <v>0</v>
      </c>
      <c r="M278" s="12">
        <f>'6.ВС'!M282</f>
        <v>0</v>
      </c>
      <c r="N278" s="12">
        <f>'6.ВС'!N282</f>
        <v>108755</v>
      </c>
      <c r="O278" s="12">
        <f>'6.ВС'!O282</f>
        <v>0</v>
      </c>
      <c r="P278" s="12">
        <f>'6.ВС'!P282</f>
        <v>108755</v>
      </c>
      <c r="Q278" s="12">
        <f>'6.ВС'!Q282</f>
        <v>0</v>
      </c>
      <c r="R278" s="12">
        <f>'6.ВС'!R282</f>
        <v>108755</v>
      </c>
      <c r="S278" s="12">
        <f>'6.ВС'!S282</f>
        <v>0</v>
      </c>
      <c r="T278" s="12">
        <f>'6.ВС'!T282</f>
        <v>108755</v>
      </c>
      <c r="U278" s="12">
        <f>'6.ВС'!U282</f>
        <v>0</v>
      </c>
      <c r="V278" s="12">
        <f>'6.ВС'!V282</f>
        <v>1943217.39</v>
      </c>
      <c r="W278" s="12">
        <f>'6.ВС'!W282</f>
        <v>1943217.39</v>
      </c>
      <c r="X278" s="12">
        <f>'6.ВС'!X282</f>
        <v>0</v>
      </c>
      <c r="Y278" s="12">
        <f>'6.ВС'!Y282</f>
        <v>0</v>
      </c>
      <c r="Z278" s="12">
        <f>'6.ВС'!Z282</f>
        <v>2051972.39</v>
      </c>
      <c r="AA278" s="12">
        <f>'6.ВС'!AA282</f>
        <v>1943217.39</v>
      </c>
      <c r="AB278" s="12">
        <f>'6.ВС'!AB282</f>
        <v>108755</v>
      </c>
      <c r="AC278" s="12">
        <f>'6.ВС'!AC282</f>
        <v>0</v>
      </c>
      <c r="AD278" s="12">
        <f>'6.ВС'!AD282</f>
        <v>0</v>
      </c>
      <c r="AE278" s="12">
        <f>'6.ВС'!AE282</f>
        <v>0</v>
      </c>
      <c r="AF278" s="12">
        <f>'6.ВС'!AF282</f>
        <v>0</v>
      </c>
      <c r="AG278" s="12">
        <f>'6.ВС'!AG282</f>
        <v>0</v>
      </c>
      <c r="AH278" s="12">
        <f>'6.ВС'!AH282</f>
        <v>2051972.39</v>
      </c>
      <c r="AI278" s="12">
        <f>'6.ВС'!AI282</f>
        <v>1943217.39</v>
      </c>
      <c r="AJ278" s="12">
        <f>'6.ВС'!AJ282</f>
        <v>108755</v>
      </c>
      <c r="AK278" s="12">
        <f>'6.ВС'!AK282</f>
        <v>0</v>
      </c>
      <c r="AL278" s="12">
        <f>'6.ВС'!AL282</f>
        <v>0</v>
      </c>
      <c r="AM278" s="12">
        <f>'6.ВС'!AM282</f>
        <v>0</v>
      </c>
      <c r="AN278" s="12">
        <f>'6.ВС'!AN282</f>
        <v>0</v>
      </c>
      <c r="AO278" s="12">
        <f>'6.ВС'!AO282</f>
        <v>0</v>
      </c>
      <c r="AP278" s="12">
        <f>'6.ВС'!AP282</f>
        <v>2051972.39</v>
      </c>
      <c r="AQ278" s="12">
        <f>'6.ВС'!AQ282</f>
        <v>1943217.39</v>
      </c>
      <c r="AR278" s="12">
        <f>'6.ВС'!AR282</f>
        <v>108755</v>
      </c>
      <c r="AS278" s="12">
        <f>'6.ВС'!AS282</f>
        <v>0</v>
      </c>
      <c r="AT278" s="12">
        <f>'6.ВС'!AT282</f>
        <v>0</v>
      </c>
      <c r="AU278" s="12">
        <f>'6.ВС'!AU282</f>
        <v>0</v>
      </c>
      <c r="AV278" s="12">
        <f>'6.ВС'!AV282</f>
        <v>0</v>
      </c>
      <c r="AW278" s="12">
        <f>'6.ВС'!AW282</f>
        <v>0</v>
      </c>
      <c r="AX278" s="12">
        <f>'6.ВС'!AX282</f>
        <v>2051972.39</v>
      </c>
      <c r="AY278" s="12">
        <f>'6.ВС'!AY282</f>
        <v>1943217.39</v>
      </c>
      <c r="AZ278" s="12">
        <f>'6.ВС'!AZ282</f>
        <v>108755</v>
      </c>
      <c r="BA278" s="12">
        <f>'6.ВС'!BA282</f>
        <v>0</v>
      </c>
      <c r="BB278" s="12">
        <v>0</v>
      </c>
      <c r="BC278" s="12">
        <v>0</v>
      </c>
    </row>
    <row r="279" spans="1:55" ht="31.5" hidden="1" x14ac:dyDescent="0.25">
      <c r="A279" s="6" t="s">
        <v>414</v>
      </c>
      <c r="B279" s="9">
        <v>52</v>
      </c>
      <c r="C279" s="9">
        <v>0</v>
      </c>
      <c r="D279" s="10" t="s">
        <v>89</v>
      </c>
      <c r="E279" s="9">
        <v>852</v>
      </c>
      <c r="F279" s="11"/>
      <c r="G279" s="11"/>
      <c r="H279" s="11" t="s">
        <v>415</v>
      </c>
      <c r="I279" s="11"/>
      <c r="J279" s="12">
        <f t="shared" si="298"/>
        <v>0</v>
      </c>
      <c r="K279" s="12">
        <f t="shared" si="298"/>
        <v>0</v>
      </c>
      <c r="L279" s="12">
        <f t="shared" si="298"/>
        <v>0</v>
      </c>
      <c r="M279" s="12">
        <f t="shared" si="298"/>
        <v>0</v>
      </c>
      <c r="N279" s="12">
        <f t="shared" si="298"/>
        <v>0</v>
      </c>
      <c r="O279" s="12">
        <f t="shared" si="298"/>
        <v>0</v>
      </c>
      <c r="P279" s="12">
        <f t="shared" si="298"/>
        <v>0</v>
      </c>
      <c r="Q279" s="12">
        <f t="shared" si="298"/>
        <v>0</v>
      </c>
      <c r="R279" s="12">
        <f t="shared" si="298"/>
        <v>0</v>
      </c>
      <c r="S279" s="12">
        <f t="shared" si="298"/>
        <v>0</v>
      </c>
      <c r="T279" s="12">
        <f t="shared" si="298"/>
        <v>0</v>
      </c>
      <c r="U279" s="12">
        <f t="shared" si="298"/>
        <v>0</v>
      </c>
      <c r="V279" s="12">
        <f t="shared" si="298"/>
        <v>100000</v>
      </c>
      <c r="W279" s="12">
        <f t="shared" si="298"/>
        <v>70000</v>
      </c>
      <c r="X279" s="12">
        <f t="shared" si="298"/>
        <v>30000</v>
      </c>
      <c r="Y279" s="12">
        <f t="shared" si="298"/>
        <v>0</v>
      </c>
      <c r="Z279" s="12">
        <f t="shared" si="298"/>
        <v>100000</v>
      </c>
      <c r="AA279" s="12">
        <f t="shared" si="298"/>
        <v>70000</v>
      </c>
      <c r="AB279" s="12">
        <f t="shared" si="298"/>
        <v>30000</v>
      </c>
      <c r="AC279" s="12">
        <f t="shared" si="298"/>
        <v>0</v>
      </c>
      <c r="AD279" s="12">
        <f t="shared" si="298"/>
        <v>0</v>
      </c>
      <c r="AE279" s="12">
        <f t="shared" si="298"/>
        <v>0</v>
      </c>
      <c r="AF279" s="12">
        <f t="shared" si="298"/>
        <v>0</v>
      </c>
      <c r="AG279" s="12">
        <f t="shared" si="298"/>
        <v>0</v>
      </c>
      <c r="AH279" s="12">
        <f t="shared" si="298"/>
        <v>100000</v>
      </c>
      <c r="AI279" s="12">
        <f t="shared" si="298"/>
        <v>70000</v>
      </c>
      <c r="AJ279" s="12">
        <f t="shared" si="298"/>
        <v>30000</v>
      </c>
      <c r="AK279" s="12">
        <f t="shared" si="298"/>
        <v>0</v>
      </c>
      <c r="AL279" s="12">
        <f t="shared" si="298"/>
        <v>0</v>
      </c>
      <c r="AM279" s="12">
        <f t="shared" si="298"/>
        <v>0</v>
      </c>
      <c r="AN279" s="12">
        <f t="shared" si="298"/>
        <v>0</v>
      </c>
      <c r="AO279" s="12">
        <f t="shared" si="298"/>
        <v>0</v>
      </c>
      <c r="AP279" s="12">
        <f t="shared" si="298"/>
        <v>100000</v>
      </c>
      <c r="AQ279" s="12">
        <f t="shared" si="298"/>
        <v>70000</v>
      </c>
      <c r="AR279" s="12">
        <f t="shared" si="298"/>
        <v>30000</v>
      </c>
      <c r="AS279" s="12">
        <f t="shared" si="298"/>
        <v>0</v>
      </c>
      <c r="AT279" s="12">
        <f t="shared" si="299"/>
        <v>0</v>
      </c>
      <c r="AU279" s="12">
        <f t="shared" si="299"/>
        <v>0</v>
      </c>
      <c r="AV279" s="12">
        <f t="shared" si="299"/>
        <v>0</v>
      </c>
      <c r="AW279" s="12">
        <f t="shared" si="299"/>
        <v>0</v>
      </c>
      <c r="AX279" s="12">
        <f t="shared" si="299"/>
        <v>100000</v>
      </c>
      <c r="AY279" s="12">
        <f t="shared" si="299"/>
        <v>70000</v>
      </c>
      <c r="AZ279" s="12">
        <f t="shared" si="299"/>
        <v>30000</v>
      </c>
      <c r="BA279" s="12">
        <f t="shared" si="299"/>
        <v>0</v>
      </c>
      <c r="BB279" s="12">
        <v>0</v>
      </c>
      <c r="BC279" s="12">
        <v>0</v>
      </c>
    </row>
    <row r="280" spans="1:55" ht="63" hidden="1" x14ac:dyDescent="0.25">
      <c r="A280" s="6" t="s">
        <v>58</v>
      </c>
      <c r="B280" s="9">
        <v>52</v>
      </c>
      <c r="C280" s="9">
        <v>0</v>
      </c>
      <c r="D280" s="11" t="s">
        <v>89</v>
      </c>
      <c r="E280" s="9">
        <v>852</v>
      </c>
      <c r="F280" s="11"/>
      <c r="G280" s="11"/>
      <c r="H280" s="11" t="s">
        <v>415</v>
      </c>
      <c r="I280" s="11" t="s">
        <v>116</v>
      </c>
      <c r="J280" s="12">
        <f t="shared" si="298"/>
        <v>0</v>
      </c>
      <c r="K280" s="12">
        <f t="shared" si="298"/>
        <v>0</v>
      </c>
      <c r="L280" s="12">
        <f t="shared" si="298"/>
        <v>0</v>
      </c>
      <c r="M280" s="12">
        <f t="shared" si="298"/>
        <v>0</v>
      </c>
      <c r="N280" s="12">
        <f t="shared" si="298"/>
        <v>0</v>
      </c>
      <c r="O280" s="12">
        <f t="shared" si="298"/>
        <v>0</v>
      </c>
      <c r="P280" s="12">
        <f t="shared" si="298"/>
        <v>0</v>
      </c>
      <c r="Q280" s="12">
        <f t="shared" si="298"/>
        <v>0</v>
      </c>
      <c r="R280" s="12">
        <f t="shared" si="298"/>
        <v>0</v>
      </c>
      <c r="S280" s="12">
        <f t="shared" si="298"/>
        <v>0</v>
      </c>
      <c r="T280" s="12">
        <f t="shared" si="298"/>
        <v>0</v>
      </c>
      <c r="U280" s="12">
        <f t="shared" si="298"/>
        <v>0</v>
      </c>
      <c r="V280" s="12">
        <f t="shared" si="298"/>
        <v>100000</v>
      </c>
      <c r="W280" s="12">
        <f t="shared" si="298"/>
        <v>70000</v>
      </c>
      <c r="X280" s="12">
        <f t="shared" si="298"/>
        <v>30000</v>
      </c>
      <c r="Y280" s="12">
        <f t="shared" si="298"/>
        <v>0</v>
      </c>
      <c r="Z280" s="12">
        <f t="shared" si="298"/>
        <v>100000</v>
      </c>
      <c r="AA280" s="12">
        <f t="shared" si="298"/>
        <v>70000</v>
      </c>
      <c r="AB280" s="12">
        <f t="shared" si="298"/>
        <v>30000</v>
      </c>
      <c r="AC280" s="12">
        <f t="shared" si="298"/>
        <v>0</v>
      </c>
      <c r="AD280" s="12">
        <f t="shared" si="298"/>
        <v>0</v>
      </c>
      <c r="AE280" s="12">
        <f t="shared" si="298"/>
        <v>0</v>
      </c>
      <c r="AF280" s="12">
        <f t="shared" si="298"/>
        <v>0</v>
      </c>
      <c r="AG280" s="12">
        <f t="shared" si="298"/>
        <v>0</v>
      </c>
      <c r="AH280" s="12">
        <f t="shared" si="298"/>
        <v>100000</v>
      </c>
      <c r="AI280" s="12">
        <f t="shared" si="298"/>
        <v>70000</v>
      </c>
      <c r="AJ280" s="12">
        <f t="shared" si="298"/>
        <v>30000</v>
      </c>
      <c r="AK280" s="12">
        <f t="shared" si="298"/>
        <v>0</v>
      </c>
      <c r="AL280" s="12">
        <f t="shared" si="298"/>
        <v>0</v>
      </c>
      <c r="AM280" s="12">
        <f t="shared" si="298"/>
        <v>0</v>
      </c>
      <c r="AN280" s="12">
        <f t="shared" si="298"/>
        <v>0</v>
      </c>
      <c r="AO280" s="12">
        <f t="shared" si="298"/>
        <v>0</v>
      </c>
      <c r="AP280" s="12">
        <f t="shared" si="298"/>
        <v>100000</v>
      </c>
      <c r="AQ280" s="12">
        <f t="shared" si="298"/>
        <v>70000</v>
      </c>
      <c r="AR280" s="12">
        <f t="shared" si="298"/>
        <v>30000</v>
      </c>
      <c r="AS280" s="12">
        <f t="shared" si="298"/>
        <v>0</v>
      </c>
      <c r="AT280" s="12">
        <f t="shared" si="299"/>
        <v>0</v>
      </c>
      <c r="AU280" s="12">
        <f t="shared" si="299"/>
        <v>0</v>
      </c>
      <c r="AV280" s="12">
        <f t="shared" si="299"/>
        <v>0</v>
      </c>
      <c r="AW280" s="12">
        <f t="shared" si="299"/>
        <v>0</v>
      </c>
      <c r="AX280" s="12">
        <f t="shared" si="299"/>
        <v>100000</v>
      </c>
      <c r="AY280" s="12">
        <f t="shared" si="299"/>
        <v>70000</v>
      </c>
      <c r="AZ280" s="12">
        <f t="shared" si="299"/>
        <v>30000</v>
      </c>
      <c r="BA280" s="12">
        <f t="shared" si="299"/>
        <v>0</v>
      </c>
      <c r="BB280" s="12">
        <v>0</v>
      </c>
      <c r="BC280" s="12">
        <v>0</v>
      </c>
    </row>
    <row r="281" spans="1:55" ht="31.5" hidden="1" x14ac:dyDescent="0.25">
      <c r="A281" s="6" t="s">
        <v>117</v>
      </c>
      <c r="B281" s="9">
        <v>52</v>
      </c>
      <c r="C281" s="9">
        <v>0</v>
      </c>
      <c r="D281" s="11" t="s">
        <v>89</v>
      </c>
      <c r="E281" s="9">
        <v>852</v>
      </c>
      <c r="F281" s="11"/>
      <c r="G281" s="11"/>
      <c r="H281" s="11" t="s">
        <v>415</v>
      </c>
      <c r="I281" s="11" t="s">
        <v>118</v>
      </c>
      <c r="J281" s="12"/>
      <c r="K281" s="12"/>
      <c r="L281" s="12"/>
      <c r="M281" s="12"/>
      <c r="N281" s="12"/>
      <c r="O281" s="12"/>
      <c r="P281" s="12"/>
      <c r="Q281" s="12"/>
      <c r="R281" s="12">
        <f>'6.ВС'!R304</f>
        <v>0</v>
      </c>
      <c r="S281" s="12">
        <f>'6.ВС'!S304</f>
        <v>0</v>
      </c>
      <c r="T281" s="12">
        <f>'6.ВС'!T304</f>
        <v>0</v>
      </c>
      <c r="U281" s="12">
        <f>'6.ВС'!U304</f>
        <v>0</v>
      </c>
      <c r="V281" s="12">
        <f>'6.ВС'!V304</f>
        <v>100000</v>
      </c>
      <c r="W281" s="12">
        <f>'6.ВС'!W304</f>
        <v>70000</v>
      </c>
      <c r="X281" s="12">
        <f>'6.ВС'!X304</f>
        <v>30000</v>
      </c>
      <c r="Y281" s="12">
        <f>'6.ВС'!Y304</f>
        <v>0</v>
      </c>
      <c r="Z281" s="12">
        <f>'6.ВС'!Z304</f>
        <v>100000</v>
      </c>
      <c r="AA281" s="12">
        <f>'6.ВС'!AA304</f>
        <v>70000</v>
      </c>
      <c r="AB281" s="12">
        <f>'6.ВС'!AB304</f>
        <v>30000</v>
      </c>
      <c r="AC281" s="12">
        <f>'6.ВС'!AC304</f>
        <v>0</v>
      </c>
      <c r="AD281" s="12">
        <f>'6.ВС'!AD304</f>
        <v>0</v>
      </c>
      <c r="AE281" s="12">
        <f>'6.ВС'!AE304</f>
        <v>0</v>
      </c>
      <c r="AF281" s="12">
        <f>'6.ВС'!AF304</f>
        <v>0</v>
      </c>
      <c r="AG281" s="12">
        <f>'6.ВС'!AG304</f>
        <v>0</v>
      </c>
      <c r="AH281" s="12">
        <f>'6.ВС'!AH304</f>
        <v>100000</v>
      </c>
      <c r="AI281" s="12">
        <f>'6.ВС'!AI304</f>
        <v>70000</v>
      </c>
      <c r="AJ281" s="12">
        <f>'6.ВС'!AJ304</f>
        <v>30000</v>
      </c>
      <c r="AK281" s="12">
        <f>'6.ВС'!AK304</f>
        <v>0</v>
      </c>
      <c r="AL281" s="12">
        <f>'6.ВС'!AL304</f>
        <v>0</v>
      </c>
      <c r="AM281" s="12">
        <f>'6.ВС'!AM304</f>
        <v>0</v>
      </c>
      <c r="AN281" s="12">
        <f>'6.ВС'!AN304</f>
        <v>0</v>
      </c>
      <c r="AO281" s="12">
        <f>'6.ВС'!AO304</f>
        <v>0</v>
      </c>
      <c r="AP281" s="12">
        <f>'6.ВС'!AP304</f>
        <v>100000</v>
      </c>
      <c r="AQ281" s="12">
        <f>'6.ВС'!AQ304</f>
        <v>70000</v>
      </c>
      <c r="AR281" s="12">
        <f>'6.ВС'!AR304</f>
        <v>30000</v>
      </c>
      <c r="AS281" s="12">
        <f>'6.ВС'!AS304</f>
        <v>0</v>
      </c>
      <c r="AT281" s="12">
        <f>'6.ВС'!AT304</f>
        <v>0</v>
      </c>
      <c r="AU281" s="12">
        <f>'6.ВС'!AU304</f>
        <v>0</v>
      </c>
      <c r="AV281" s="12">
        <f>'6.ВС'!AV304</f>
        <v>0</v>
      </c>
      <c r="AW281" s="12">
        <f>'6.ВС'!AW304</f>
        <v>0</v>
      </c>
      <c r="AX281" s="12">
        <f>'6.ВС'!AX304</f>
        <v>100000</v>
      </c>
      <c r="AY281" s="12">
        <f>'6.ВС'!AY304</f>
        <v>70000</v>
      </c>
      <c r="AZ281" s="12">
        <f>'6.ВС'!AZ304</f>
        <v>30000</v>
      </c>
      <c r="BA281" s="12">
        <f>'6.ВС'!BA304</f>
        <v>0</v>
      </c>
      <c r="BB281" s="12">
        <v>0</v>
      </c>
      <c r="BC281" s="12">
        <v>0</v>
      </c>
    </row>
    <row r="282" spans="1:55" ht="47.25" x14ac:dyDescent="0.25">
      <c r="A282" s="4" t="s">
        <v>267</v>
      </c>
      <c r="B282" s="9">
        <v>52</v>
      </c>
      <c r="C282" s="9">
        <v>0</v>
      </c>
      <c r="D282" s="11" t="s">
        <v>44</v>
      </c>
      <c r="E282" s="9"/>
      <c r="F282" s="11"/>
      <c r="G282" s="11"/>
      <c r="H282" s="11"/>
      <c r="I282" s="11"/>
      <c r="J282" s="12">
        <f t="shared" ref="J282:BA283" si="300">J283</f>
        <v>4354380</v>
      </c>
      <c r="K282" s="12">
        <f t="shared" si="300"/>
        <v>4354380</v>
      </c>
      <c r="L282" s="12">
        <f t="shared" si="300"/>
        <v>0</v>
      </c>
      <c r="M282" s="12">
        <f t="shared" si="300"/>
        <v>0</v>
      </c>
      <c r="N282" s="12">
        <f t="shared" si="300"/>
        <v>0</v>
      </c>
      <c r="O282" s="12">
        <f t="shared" si="300"/>
        <v>0</v>
      </c>
      <c r="P282" s="12">
        <f t="shared" si="300"/>
        <v>0</v>
      </c>
      <c r="Q282" s="12">
        <f t="shared" si="300"/>
        <v>0</v>
      </c>
      <c r="R282" s="12">
        <f t="shared" si="300"/>
        <v>4354380</v>
      </c>
      <c r="S282" s="12">
        <f t="shared" si="300"/>
        <v>4354380</v>
      </c>
      <c r="T282" s="12">
        <f t="shared" si="300"/>
        <v>0</v>
      </c>
      <c r="U282" s="12">
        <f t="shared" si="300"/>
        <v>0</v>
      </c>
      <c r="V282" s="12">
        <f t="shared" si="300"/>
        <v>0</v>
      </c>
      <c r="W282" s="12">
        <f t="shared" si="300"/>
        <v>0</v>
      </c>
      <c r="X282" s="12">
        <f t="shared" si="300"/>
        <v>0</v>
      </c>
      <c r="Y282" s="12">
        <f t="shared" si="300"/>
        <v>0</v>
      </c>
      <c r="Z282" s="12">
        <f t="shared" si="300"/>
        <v>4354380</v>
      </c>
      <c r="AA282" s="12">
        <f t="shared" si="300"/>
        <v>4354380</v>
      </c>
      <c r="AB282" s="12">
        <f t="shared" si="300"/>
        <v>0</v>
      </c>
      <c r="AC282" s="12">
        <f t="shared" si="300"/>
        <v>0</v>
      </c>
      <c r="AD282" s="12">
        <f t="shared" si="300"/>
        <v>0</v>
      </c>
      <c r="AE282" s="12">
        <f t="shared" si="300"/>
        <v>0</v>
      </c>
      <c r="AF282" s="12">
        <f t="shared" si="300"/>
        <v>0</v>
      </c>
      <c r="AG282" s="12">
        <f t="shared" si="300"/>
        <v>0</v>
      </c>
      <c r="AH282" s="12">
        <f t="shared" si="300"/>
        <v>4354380</v>
      </c>
      <c r="AI282" s="12">
        <f t="shared" si="300"/>
        <v>4354380</v>
      </c>
      <c r="AJ282" s="12">
        <f t="shared" si="300"/>
        <v>0</v>
      </c>
      <c r="AK282" s="12">
        <f t="shared" si="300"/>
        <v>0</v>
      </c>
      <c r="AL282" s="12">
        <f t="shared" si="300"/>
        <v>0</v>
      </c>
      <c r="AM282" s="12">
        <f t="shared" si="300"/>
        <v>0</v>
      </c>
      <c r="AN282" s="12">
        <f t="shared" si="300"/>
        <v>0</v>
      </c>
      <c r="AO282" s="12">
        <f t="shared" si="300"/>
        <v>0</v>
      </c>
      <c r="AP282" s="12">
        <f t="shared" si="300"/>
        <v>4354380</v>
      </c>
      <c r="AQ282" s="12">
        <f t="shared" si="300"/>
        <v>4354380</v>
      </c>
      <c r="AR282" s="12">
        <f t="shared" si="300"/>
        <v>0</v>
      </c>
      <c r="AS282" s="12">
        <f t="shared" si="300"/>
        <v>0</v>
      </c>
      <c r="AT282" s="12">
        <f t="shared" si="300"/>
        <v>-215000</v>
      </c>
      <c r="AU282" s="12">
        <f t="shared" si="300"/>
        <v>-215000</v>
      </c>
      <c r="AV282" s="12">
        <f t="shared" si="300"/>
        <v>0</v>
      </c>
      <c r="AW282" s="12">
        <f t="shared" si="300"/>
        <v>0</v>
      </c>
      <c r="AX282" s="12">
        <f t="shared" si="300"/>
        <v>4139380</v>
      </c>
      <c r="AY282" s="12">
        <f t="shared" si="300"/>
        <v>4139380</v>
      </c>
      <c r="AZ282" s="12">
        <f t="shared" si="300"/>
        <v>0</v>
      </c>
      <c r="BA282" s="12">
        <f t="shared" si="300"/>
        <v>0</v>
      </c>
      <c r="BB282" s="12">
        <v>0</v>
      </c>
      <c r="BC282" s="12">
        <v>0</v>
      </c>
    </row>
    <row r="283" spans="1:55" ht="47.25" x14ac:dyDescent="0.25">
      <c r="A283" s="4" t="s">
        <v>161</v>
      </c>
      <c r="B283" s="9">
        <v>52</v>
      </c>
      <c r="C283" s="9">
        <v>0</v>
      </c>
      <c r="D283" s="10" t="s">
        <v>44</v>
      </c>
      <c r="E283" s="9">
        <v>852</v>
      </c>
      <c r="F283" s="10"/>
      <c r="G283" s="10"/>
      <c r="H283" s="10"/>
      <c r="I283" s="11"/>
      <c r="J283" s="12">
        <f t="shared" si="300"/>
        <v>4354380</v>
      </c>
      <c r="K283" s="12">
        <f t="shared" si="300"/>
        <v>4354380</v>
      </c>
      <c r="L283" s="12">
        <f t="shared" si="300"/>
        <v>0</v>
      </c>
      <c r="M283" s="12">
        <f t="shared" si="300"/>
        <v>0</v>
      </c>
      <c r="N283" s="12">
        <f t="shared" si="300"/>
        <v>0</v>
      </c>
      <c r="O283" s="12">
        <f t="shared" si="300"/>
        <v>0</v>
      </c>
      <c r="P283" s="12">
        <f t="shared" si="300"/>
        <v>0</v>
      </c>
      <c r="Q283" s="12">
        <f t="shared" si="300"/>
        <v>0</v>
      </c>
      <c r="R283" s="12">
        <f t="shared" si="300"/>
        <v>4354380</v>
      </c>
      <c r="S283" s="12">
        <f t="shared" si="300"/>
        <v>4354380</v>
      </c>
      <c r="T283" s="12">
        <f t="shared" si="300"/>
        <v>0</v>
      </c>
      <c r="U283" s="12">
        <f t="shared" si="300"/>
        <v>0</v>
      </c>
      <c r="V283" s="12">
        <f t="shared" si="300"/>
        <v>0</v>
      </c>
      <c r="W283" s="12">
        <f t="shared" si="300"/>
        <v>0</v>
      </c>
      <c r="X283" s="12">
        <f t="shared" si="300"/>
        <v>0</v>
      </c>
      <c r="Y283" s="12">
        <f t="shared" si="300"/>
        <v>0</v>
      </c>
      <c r="Z283" s="12">
        <f t="shared" si="300"/>
        <v>4354380</v>
      </c>
      <c r="AA283" s="12">
        <f t="shared" si="300"/>
        <v>4354380</v>
      </c>
      <c r="AB283" s="12">
        <f t="shared" si="300"/>
        <v>0</v>
      </c>
      <c r="AC283" s="12">
        <f t="shared" si="300"/>
        <v>0</v>
      </c>
      <c r="AD283" s="12">
        <f t="shared" si="300"/>
        <v>0</v>
      </c>
      <c r="AE283" s="12">
        <f t="shared" si="300"/>
        <v>0</v>
      </c>
      <c r="AF283" s="12">
        <f t="shared" si="300"/>
        <v>0</v>
      </c>
      <c r="AG283" s="12">
        <f t="shared" si="300"/>
        <v>0</v>
      </c>
      <c r="AH283" s="12">
        <f t="shared" si="300"/>
        <v>4354380</v>
      </c>
      <c r="AI283" s="12">
        <f t="shared" si="300"/>
        <v>4354380</v>
      </c>
      <c r="AJ283" s="12">
        <f t="shared" si="300"/>
        <v>0</v>
      </c>
      <c r="AK283" s="12">
        <f t="shared" si="300"/>
        <v>0</v>
      </c>
      <c r="AL283" s="12">
        <f t="shared" si="300"/>
        <v>0</v>
      </c>
      <c r="AM283" s="12">
        <f t="shared" si="300"/>
        <v>0</v>
      </c>
      <c r="AN283" s="12">
        <f t="shared" si="300"/>
        <v>0</v>
      </c>
      <c r="AO283" s="12">
        <f t="shared" si="300"/>
        <v>0</v>
      </c>
      <c r="AP283" s="12">
        <f t="shared" si="300"/>
        <v>4354380</v>
      </c>
      <c r="AQ283" s="12">
        <f t="shared" si="300"/>
        <v>4354380</v>
      </c>
      <c r="AR283" s="12">
        <f t="shared" si="300"/>
        <v>0</v>
      </c>
      <c r="AS283" s="12">
        <f t="shared" si="300"/>
        <v>0</v>
      </c>
      <c r="AT283" s="12">
        <f t="shared" si="300"/>
        <v>-215000</v>
      </c>
      <c r="AU283" s="12">
        <f t="shared" si="300"/>
        <v>-215000</v>
      </c>
      <c r="AV283" s="12">
        <f t="shared" si="300"/>
        <v>0</v>
      </c>
      <c r="AW283" s="12">
        <f t="shared" si="300"/>
        <v>0</v>
      </c>
      <c r="AX283" s="12">
        <f t="shared" si="300"/>
        <v>4139380</v>
      </c>
      <c r="AY283" s="12">
        <f t="shared" si="300"/>
        <v>4139380</v>
      </c>
      <c r="AZ283" s="12">
        <f t="shared" si="300"/>
        <v>0</v>
      </c>
      <c r="BA283" s="12">
        <f t="shared" si="300"/>
        <v>0</v>
      </c>
      <c r="BB283" s="12">
        <v>0</v>
      </c>
      <c r="BC283" s="12">
        <v>0</v>
      </c>
    </row>
    <row r="284" spans="1:55" ht="110.25" x14ac:dyDescent="0.25">
      <c r="A284" s="4" t="s">
        <v>173</v>
      </c>
      <c r="B284" s="9">
        <v>52</v>
      </c>
      <c r="C284" s="9">
        <v>0</v>
      </c>
      <c r="D284" s="11" t="s">
        <v>44</v>
      </c>
      <c r="E284" s="9">
        <v>852</v>
      </c>
      <c r="F284" s="11" t="s">
        <v>110</v>
      </c>
      <c r="G284" s="11" t="s">
        <v>268</v>
      </c>
      <c r="H284" s="11" t="s">
        <v>269</v>
      </c>
      <c r="I284" s="11"/>
      <c r="J284" s="12">
        <f t="shared" ref="J284" si="301">J285+J287</f>
        <v>4354380</v>
      </c>
      <c r="K284" s="12">
        <f t="shared" ref="K284:M284" si="302">K285+K287</f>
        <v>4354380</v>
      </c>
      <c r="L284" s="12">
        <f t="shared" si="302"/>
        <v>0</v>
      </c>
      <c r="M284" s="12">
        <f t="shared" si="302"/>
        <v>0</v>
      </c>
      <c r="N284" s="12">
        <f t="shared" ref="N284:U284" si="303">N285+N287</f>
        <v>0</v>
      </c>
      <c r="O284" s="12">
        <f t="shared" si="303"/>
        <v>0</v>
      </c>
      <c r="P284" s="12">
        <f t="shared" si="303"/>
        <v>0</v>
      </c>
      <c r="Q284" s="12">
        <f t="shared" si="303"/>
        <v>0</v>
      </c>
      <c r="R284" s="12">
        <f t="shared" si="303"/>
        <v>4354380</v>
      </c>
      <c r="S284" s="12">
        <f t="shared" si="303"/>
        <v>4354380</v>
      </c>
      <c r="T284" s="12">
        <f t="shared" si="303"/>
        <v>0</v>
      </c>
      <c r="U284" s="12">
        <f t="shared" si="303"/>
        <v>0</v>
      </c>
      <c r="V284" s="12">
        <f t="shared" ref="V284:AC284" si="304">V285+V287</f>
        <v>0</v>
      </c>
      <c r="W284" s="12">
        <f t="shared" si="304"/>
        <v>0</v>
      </c>
      <c r="X284" s="12">
        <f t="shared" si="304"/>
        <v>0</v>
      </c>
      <c r="Y284" s="12">
        <f t="shared" si="304"/>
        <v>0</v>
      </c>
      <c r="Z284" s="12">
        <f t="shared" si="304"/>
        <v>4354380</v>
      </c>
      <c r="AA284" s="12">
        <f t="shared" si="304"/>
        <v>4354380</v>
      </c>
      <c r="AB284" s="12">
        <f t="shared" si="304"/>
        <v>0</v>
      </c>
      <c r="AC284" s="12">
        <f t="shared" si="304"/>
        <v>0</v>
      </c>
      <c r="AD284" s="12">
        <f t="shared" ref="AD284:AK284" si="305">AD285+AD287</f>
        <v>0</v>
      </c>
      <c r="AE284" s="12">
        <f t="shared" si="305"/>
        <v>0</v>
      </c>
      <c r="AF284" s="12">
        <f t="shared" si="305"/>
        <v>0</v>
      </c>
      <c r="AG284" s="12">
        <f t="shared" si="305"/>
        <v>0</v>
      </c>
      <c r="AH284" s="12">
        <f t="shared" si="305"/>
        <v>4354380</v>
      </c>
      <c r="AI284" s="12">
        <f t="shared" si="305"/>
        <v>4354380</v>
      </c>
      <c r="AJ284" s="12">
        <f t="shared" si="305"/>
        <v>0</v>
      </c>
      <c r="AK284" s="12">
        <f t="shared" si="305"/>
        <v>0</v>
      </c>
      <c r="AL284" s="12">
        <f t="shared" ref="AL284:AS284" si="306">AL285+AL287</f>
        <v>0</v>
      </c>
      <c r="AM284" s="12">
        <f t="shared" si="306"/>
        <v>0</v>
      </c>
      <c r="AN284" s="12">
        <f t="shared" si="306"/>
        <v>0</v>
      </c>
      <c r="AO284" s="12">
        <f t="shared" si="306"/>
        <v>0</v>
      </c>
      <c r="AP284" s="12">
        <f t="shared" si="306"/>
        <v>4354380</v>
      </c>
      <c r="AQ284" s="12">
        <f t="shared" si="306"/>
        <v>4354380</v>
      </c>
      <c r="AR284" s="12">
        <f t="shared" si="306"/>
        <v>0</v>
      </c>
      <c r="AS284" s="12">
        <f t="shared" si="306"/>
        <v>0</v>
      </c>
      <c r="AT284" s="12">
        <f t="shared" ref="AT284:BA284" si="307">AT285+AT287</f>
        <v>-215000</v>
      </c>
      <c r="AU284" s="12">
        <f t="shared" si="307"/>
        <v>-215000</v>
      </c>
      <c r="AV284" s="12">
        <f t="shared" si="307"/>
        <v>0</v>
      </c>
      <c r="AW284" s="12">
        <f t="shared" si="307"/>
        <v>0</v>
      </c>
      <c r="AX284" s="12">
        <f t="shared" si="307"/>
        <v>4139380</v>
      </c>
      <c r="AY284" s="12">
        <f t="shared" si="307"/>
        <v>4139380</v>
      </c>
      <c r="AZ284" s="12">
        <f t="shared" si="307"/>
        <v>0</v>
      </c>
      <c r="BA284" s="12">
        <f t="shared" si="307"/>
        <v>0</v>
      </c>
      <c r="BB284" s="12">
        <v>0</v>
      </c>
      <c r="BC284" s="12">
        <v>0</v>
      </c>
    </row>
    <row r="285" spans="1:55" ht="63" x14ac:dyDescent="0.25">
      <c r="A285" s="6" t="s">
        <v>58</v>
      </c>
      <c r="B285" s="9">
        <v>52</v>
      </c>
      <c r="C285" s="9">
        <v>0</v>
      </c>
      <c r="D285" s="10" t="s">
        <v>44</v>
      </c>
      <c r="E285" s="9">
        <v>852</v>
      </c>
      <c r="F285" s="11" t="s">
        <v>110</v>
      </c>
      <c r="G285" s="11" t="s">
        <v>268</v>
      </c>
      <c r="H285" s="11" t="s">
        <v>269</v>
      </c>
      <c r="I285" s="11" t="s">
        <v>116</v>
      </c>
      <c r="J285" s="12">
        <f t="shared" ref="J285:BA285" si="308">J286</f>
        <v>2943180</v>
      </c>
      <c r="K285" s="12">
        <f t="shared" si="308"/>
        <v>2943180</v>
      </c>
      <c r="L285" s="12">
        <f t="shared" si="308"/>
        <v>0</v>
      </c>
      <c r="M285" s="12">
        <f t="shared" si="308"/>
        <v>0</v>
      </c>
      <c r="N285" s="12">
        <f t="shared" si="308"/>
        <v>0</v>
      </c>
      <c r="O285" s="12">
        <f t="shared" si="308"/>
        <v>0</v>
      </c>
      <c r="P285" s="12">
        <f t="shared" si="308"/>
        <v>0</v>
      </c>
      <c r="Q285" s="12">
        <f t="shared" si="308"/>
        <v>0</v>
      </c>
      <c r="R285" s="12">
        <f t="shared" si="308"/>
        <v>2943180</v>
      </c>
      <c r="S285" s="12">
        <f t="shared" si="308"/>
        <v>2943180</v>
      </c>
      <c r="T285" s="12">
        <f t="shared" si="308"/>
        <v>0</v>
      </c>
      <c r="U285" s="12">
        <f t="shared" si="308"/>
        <v>0</v>
      </c>
      <c r="V285" s="12">
        <f t="shared" si="308"/>
        <v>0</v>
      </c>
      <c r="W285" s="12">
        <f t="shared" si="308"/>
        <v>0</v>
      </c>
      <c r="X285" s="12">
        <f t="shared" si="308"/>
        <v>0</v>
      </c>
      <c r="Y285" s="12">
        <f t="shared" si="308"/>
        <v>0</v>
      </c>
      <c r="Z285" s="12">
        <f t="shared" si="308"/>
        <v>2943180</v>
      </c>
      <c r="AA285" s="12">
        <f t="shared" si="308"/>
        <v>2943180</v>
      </c>
      <c r="AB285" s="12">
        <f t="shared" si="308"/>
        <v>0</v>
      </c>
      <c r="AC285" s="12">
        <f t="shared" si="308"/>
        <v>0</v>
      </c>
      <c r="AD285" s="12">
        <f t="shared" si="308"/>
        <v>0</v>
      </c>
      <c r="AE285" s="12">
        <f t="shared" si="308"/>
        <v>0</v>
      </c>
      <c r="AF285" s="12">
        <f t="shared" si="308"/>
        <v>0</v>
      </c>
      <c r="AG285" s="12">
        <f t="shared" si="308"/>
        <v>0</v>
      </c>
      <c r="AH285" s="12">
        <f t="shared" si="308"/>
        <v>2943180</v>
      </c>
      <c r="AI285" s="12">
        <f t="shared" si="308"/>
        <v>2943180</v>
      </c>
      <c r="AJ285" s="12">
        <f t="shared" si="308"/>
        <v>0</v>
      </c>
      <c r="AK285" s="12">
        <f t="shared" si="308"/>
        <v>0</v>
      </c>
      <c r="AL285" s="12">
        <f t="shared" si="308"/>
        <v>0</v>
      </c>
      <c r="AM285" s="12">
        <f t="shared" si="308"/>
        <v>0</v>
      </c>
      <c r="AN285" s="12">
        <f t="shared" si="308"/>
        <v>0</v>
      </c>
      <c r="AO285" s="12">
        <f t="shared" si="308"/>
        <v>0</v>
      </c>
      <c r="AP285" s="12">
        <f t="shared" si="308"/>
        <v>2943180</v>
      </c>
      <c r="AQ285" s="12">
        <f t="shared" si="308"/>
        <v>2943180</v>
      </c>
      <c r="AR285" s="12">
        <f t="shared" si="308"/>
        <v>0</v>
      </c>
      <c r="AS285" s="12">
        <f t="shared" si="308"/>
        <v>0</v>
      </c>
      <c r="AT285" s="12">
        <f t="shared" si="308"/>
        <v>-211410</v>
      </c>
      <c r="AU285" s="12">
        <f t="shared" si="308"/>
        <v>-211410</v>
      </c>
      <c r="AV285" s="12">
        <f t="shared" si="308"/>
        <v>0</v>
      </c>
      <c r="AW285" s="12">
        <f t="shared" si="308"/>
        <v>0</v>
      </c>
      <c r="AX285" s="12">
        <f t="shared" si="308"/>
        <v>2731770</v>
      </c>
      <c r="AY285" s="12">
        <f t="shared" si="308"/>
        <v>2731770</v>
      </c>
      <c r="AZ285" s="12">
        <f t="shared" si="308"/>
        <v>0</v>
      </c>
      <c r="BA285" s="12">
        <f t="shared" si="308"/>
        <v>0</v>
      </c>
      <c r="BB285" s="12">
        <v>0</v>
      </c>
      <c r="BC285" s="12">
        <v>0</v>
      </c>
    </row>
    <row r="286" spans="1:55" ht="31.5" x14ac:dyDescent="0.25">
      <c r="A286" s="6" t="s">
        <v>117</v>
      </c>
      <c r="B286" s="9">
        <v>52</v>
      </c>
      <c r="C286" s="9">
        <v>0</v>
      </c>
      <c r="D286" s="11" t="s">
        <v>89</v>
      </c>
      <c r="E286" s="9">
        <v>852</v>
      </c>
      <c r="F286" s="11" t="s">
        <v>110</v>
      </c>
      <c r="G286" s="11" t="s">
        <v>16</v>
      </c>
      <c r="H286" s="11" t="s">
        <v>269</v>
      </c>
      <c r="I286" s="11" t="s">
        <v>118</v>
      </c>
      <c r="J286" s="12">
        <f>'6.ВС'!J307+'6.ВС'!J285+'6.ВС'!J263</f>
        <v>2943180</v>
      </c>
      <c r="K286" s="12">
        <f>'6.ВС'!K307+'6.ВС'!K285+'6.ВС'!K263</f>
        <v>2943180</v>
      </c>
      <c r="L286" s="12">
        <f>'6.ВС'!L307+'6.ВС'!L285+'6.ВС'!L263</f>
        <v>0</v>
      </c>
      <c r="M286" s="12">
        <f>'6.ВС'!M307+'6.ВС'!M285+'6.ВС'!M263</f>
        <v>0</v>
      </c>
      <c r="N286" s="12">
        <f>'6.ВС'!N307+'6.ВС'!N285+'6.ВС'!N263</f>
        <v>0</v>
      </c>
      <c r="O286" s="12">
        <f>'6.ВС'!O307+'6.ВС'!O285+'6.ВС'!O263</f>
        <v>0</v>
      </c>
      <c r="P286" s="12">
        <f>'6.ВС'!P307+'6.ВС'!P285+'6.ВС'!P263</f>
        <v>0</v>
      </c>
      <c r="Q286" s="12">
        <f>'6.ВС'!Q307+'6.ВС'!Q285+'6.ВС'!Q263</f>
        <v>0</v>
      </c>
      <c r="R286" s="12">
        <f>'6.ВС'!R307+'6.ВС'!R285+'6.ВС'!R263</f>
        <v>2943180</v>
      </c>
      <c r="S286" s="12">
        <f>'6.ВС'!S307+'6.ВС'!S285+'6.ВС'!S263</f>
        <v>2943180</v>
      </c>
      <c r="T286" s="12">
        <f>'6.ВС'!T307+'6.ВС'!T285+'6.ВС'!T263</f>
        <v>0</v>
      </c>
      <c r="U286" s="12">
        <f>'6.ВС'!U307+'6.ВС'!U285+'6.ВС'!U263</f>
        <v>0</v>
      </c>
      <c r="V286" s="12">
        <f>'6.ВС'!V307+'6.ВС'!V285+'6.ВС'!V263</f>
        <v>0</v>
      </c>
      <c r="W286" s="12">
        <f>'6.ВС'!W307+'6.ВС'!W285+'6.ВС'!W263</f>
        <v>0</v>
      </c>
      <c r="X286" s="12">
        <f>'6.ВС'!X307+'6.ВС'!X285+'6.ВС'!X263</f>
        <v>0</v>
      </c>
      <c r="Y286" s="12">
        <f>'6.ВС'!Y307+'6.ВС'!Y285+'6.ВС'!Y263</f>
        <v>0</v>
      </c>
      <c r="Z286" s="12">
        <f>'6.ВС'!Z307+'6.ВС'!Z285+'6.ВС'!Z263</f>
        <v>2943180</v>
      </c>
      <c r="AA286" s="12">
        <f>'6.ВС'!AA307+'6.ВС'!AA285+'6.ВС'!AA263</f>
        <v>2943180</v>
      </c>
      <c r="AB286" s="12">
        <f>'6.ВС'!AB307+'6.ВС'!AB285+'6.ВС'!AB263</f>
        <v>0</v>
      </c>
      <c r="AC286" s="12">
        <f>'6.ВС'!AC307+'6.ВС'!AC285+'6.ВС'!AC263</f>
        <v>0</v>
      </c>
      <c r="AD286" s="12">
        <f>'6.ВС'!AD307+'6.ВС'!AD285+'6.ВС'!AD263</f>
        <v>0</v>
      </c>
      <c r="AE286" s="12">
        <f>'6.ВС'!AE307+'6.ВС'!AE285+'6.ВС'!AE263</f>
        <v>0</v>
      </c>
      <c r="AF286" s="12">
        <f>'6.ВС'!AF307+'6.ВС'!AF285+'6.ВС'!AF263</f>
        <v>0</v>
      </c>
      <c r="AG286" s="12">
        <f>'6.ВС'!AG307+'6.ВС'!AG285+'6.ВС'!AG263</f>
        <v>0</v>
      </c>
      <c r="AH286" s="12">
        <f>'6.ВС'!AH307+'6.ВС'!AH285+'6.ВС'!AH263</f>
        <v>2943180</v>
      </c>
      <c r="AI286" s="12">
        <f>'6.ВС'!AI307+'6.ВС'!AI285+'6.ВС'!AI263</f>
        <v>2943180</v>
      </c>
      <c r="AJ286" s="12">
        <f>'6.ВС'!AJ307+'6.ВС'!AJ285+'6.ВС'!AJ263</f>
        <v>0</v>
      </c>
      <c r="AK286" s="12">
        <f>'6.ВС'!AK307+'6.ВС'!AK285+'6.ВС'!AK263</f>
        <v>0</v>
      </c>
      <c r="AL286" s="12">
        <f>'6.ВС'!AL307+'6.ВС'!AL285+'6.ВС'!AL263</f>
        <v>0</v>
      </c>
      <c r="AM286" s="12">
        <f>'6.ВС'!AM307+'6.ВС'!AM285+'6.ВС'!AM263</f>
        <v>0</v>
      </c>
      <c r="AN286" s="12">
        <f>'6.ВС'!AN307+'6.ВС'!AN285+'6.ВС'!AN263</f>
        <v>0</v>
      </c>
      <c r="AO286" s="12">
        <f>'6.ВС'!AO307+'6.ВС'!AO285+'6.ВС'!AO263</f>
        <v>0</v>
      </c>
      <c r="AP286" s="12">
        <f>'6.ВС'!AP307+'6.ВС'!AP285+'6.ВС'!AP263</f>
        <v>2943180</v>
      </c>
      <c r="AQ286" s="12">
        <f>'6.ВС'!AQ307+'6.ВС'!AQ285+'6.ВС'!AQ263</f>
        <v>2943180</v>
      </c>
      <c r="AR286" s="12">
        <f>'6.ВС'!AR307+'6.ВС'!AR285+'6.ВС'!AR263</f>
        <v>0</v>
      </c>
      <c r="AS286" s="12">
        <f>'6.ВС'!AS307+'6.ВС'!AS285+'6.ВС'!AS263</f>
        <v>0</v>
      </c>
      <c r="AT286" s="12">
        <f>'6.ВС'!AT307+'6.ВС'!AT285+'6.ВС'!AT263</f>
        <v>-211410</v>
      </c>
      <c r="AU286" s="12">
        <f>'6.ВС'!AU307+'6.ВС'!AU285+'6.ВС'!AU263</f>
        <v>-211410</v>
      </c>
      <c r="AV286" s="12">
        <f>'6.ВС'!AV307+'6.ВС'!AV285+'6.ВС'!AV263</f>
        <v>0</v>
      </c>
      <c r="AW286" s="12">
        <f>'6.ВС'!AW307+'6.ВС'!AW285+'6.ВС'!AW263</f>
        <v>0</v>
      </c>
      <c r="AX286" s="12">
        <f>'6.ВС'!AX307+'6.ВС'!AX285+'6.ВС'!AX263</f>
        <v>2731770</v>
      </c>
      <c r="AY286" s="12">
        <f>'6.ВС'!AY307+'6.ВС'!AY285+'6.ВС'!AY263</f>
        <v>2731770</v>
      </c>
      <c r="AZ286" s="12">
        <f>'6.ВС'!AZ307+'6.ВС'!AZ285+'6.ВС'!AZ263</f>
        <v>0</v>
      </c>
      <c r="BA286" s="12">
        <f>'6.ВС'!BA307+'6.ВС'!BA285+'6.ВС'!BA263</f>
        <v>0</v>
      </c>
      <c r="BB286" s="12">
        <v>0</v>
      </c>
      <c r="BC286" s="12">
        <v>0</v>
      </c>
    </row>
    <row r="287" spans="1:55" ht="31.5" x14ac:dyDescent="0.25">
      <c r="A287" s="4" t="s">
        <v>135</v>
      </c>
      <c r="B287" s="9">
        <v>52</v>
      </c>
      <c r="C287" s="9">
        <v>0</v>
      </c>
      <c r="D287" s="11" t="s">
        <v>44</v>
      </c>
      <c r="E287" s="9">
        <v>852</v>
      </c>
      <c r="F287" s="11" t="s">
        <v>110</v>
      </c>
      <c r="G287" s="11" t="s">
        <v>69</v>
      </c>
      <c r="H287" s="11" t="s">
        <v>269</v>
      </c>
      <c r="I287" s="11" t="s">
        <v>136</v>
      </c>
      <c r="J287" s="12">
        <f t="shared" ref="J287:BA287" si="309">J288</f>
        <v>1411200</v>
      </c>
      <c r="K287" s="12">
        <f t="shared" si="309"/>
        <v>1411200</v>
      </c>
      <c r="L287" s="12">
        <f t="shared" si="309"/>
        <v>0</v>
      </c>
      <c r="M287" s="12">
        <f t="shared" si="309"/>
        <v>0</v>
      </c>
      <c r="N287" s="12">
        <f t="shared" si="309"/>
        <v>0</v>
      </c>
      <c r="O287" s="12">
        <f t="shared" si="309"/>
        <v>0</v>
      </c>
      <c r="P287" s="12">
        <f t="shared" si="309"/>
        <v>0</v>
      </c>
      <c r="Q287" s="12">
        <f t="shared" si="309"/>
        <v>0</v>
      </c>
      <c r="R287" s="12">
        <f t="shared" si="309"/>
        <v>1411200</v>
      </c>
      <c r="S287" s="12">
        <f t="shared" si="309"/>
        <v>1411200</v>
      </c>
      <c r="T287" s="12">
        <f t="shared" si="309"/>
        <v>0</v>
      </c>
      <c r="U287" s="12">
        <f t="shared" si="309"/>
        <v>0</v>
      </c>
      <c r="V287" s="12">
        <f t="shared" si="309"/>
        <v>0</v>
      </c>
      <c r="W287" s="12">
        <f t="shared" si="309"/>
        <v>0</v>
      </c>
      <c r="X287" s="12">
        <f t="shared" si="309"/>
        <v>0</v>
      </c>
      <c r="Y287" s="12">
        <f t="shared" si="309"/>
        <v>0</v>
      </c>
      <c r="Z287" s="12">
        <f t="shared" si="309"/>
        <v>1411200</v>
      </c>
      <c r="AA287" s="12">
        <f t="shared" si="309"/>
        <v>1411200</v>
      </c>
      <c r="AB287" s="12">
        <f t="shared" si="309"/>
        <v>0</v>
      </c>
      <c r="AC287" s="12">
        <f t="shared" si="309"/>
        <v>0</v>
      </c>
      <c r="AD287" s="12">
        <f t="shared" si="309"/>
        <v>0</v>
      </c>
      <c r="AE287" s="12">
        <f t="shared" si="309"/>
        <v>0</v>
      </c>
      <c r="AF287" s="12">
        <f t="shared" si="309"/>
        <v>0</v>
      </c>
      <c r="AG287" s="12">
        <f t="shared" si="309"/>
        <v>0</v>
      </c>
      <c r="AH287" s="12">
        <f t="shared" si="309"/>
        <v>1411200</v>
      </c>
      <c r="AI287" s="12">
        <f t="shared" si="309"/>
        <v>1411200</v>
      </c>
      <c r="AJ287" s="12">
        <f t="shared" si="309"/>
        <v>0</v>
      </c>
      <c r="AK287" s="12">
        <f t="shared" si="309"/>
        <v>0</v>
      </c>
      <c r="AL287" s="12">
        <f t="shared" si="309"/>
        <v>0</v>
      </c>
      <c r="AM287" s="12">
        <f t="shared" si="309"/>
        <v>0</v>
      </c>
      <c r="AN287" s="12">
        <f t="shared" si="309"/>
        <v>0</v>
      </c>
      <c r="AO287" s="12">
        <f t="shared" si="309"/>
        <v>0</v>
      </c>
      <c r="AP287" s="12">
        <f t="shared" si="309"/>
        <v>1411200</v>
      </c>
      <c r="AQ287" s="12">
        <f t="shared" si="309"/>
        <v>1411200</v>
      </c>
      <c r="AR287" s="12">
        <f t="shared" si="309"/>
        <v>0</v>
      </c>
      <c r="AS287" s="12">
        <f t="shared" si="309"/>
        <v>0</v>
      </c>
      <c r="AT287" s="12">
        <f t="shared" si="309"/>
        <v>-3590</v>
      </c>
      <c r="AU287" s="12">
        <f t="shared" si="309"/>
        <v>-3590</v>
      </c>
      <c r="AV287" s="12">
        <f t="shared" si="309"/>
        <v>0</v>
      </c>
      <c r="AW287" s="12">
        <f t="shared" si="309"/>
        <v>0</v>
      </c>
      <c r="AX287" s="12">
        <f t="shared" si="309"/>
        <v>1407610</v>
      </c>
      <c r="AY287" s="12">
        <f t="shared" si="309"/>
        <v>1407610</v>
      </c>
      <c r="AZ287" s="12">
        <f t="shared" si="309"/>
        <v>0</v>
      </c>
      <c r="BA287" s="12">
        <f t="shared" si="309"/>
        <v>0</v>
      </c>
      <c r="BB287" s="12">
        <v>0</v>
      </c>
      <c r="BC287" s="12">
        <v>0</v>
      </c>
    </row>
    <row r="288" spans="1:55" ht="50.25" customHeight="1" x14ac:dyDescent="0.25">
      <c r="A288" s="4" t="s">
        <v>137</v>
      </c>
      <c r="B288" s="9">
        <v>52</v>
      </c>
      <c r="C288" s="9">
        <v>0</v>
      </c>
      <c r="D288" s="11" t="s">
        <v>44</v>
      </c>
      <c r="E288" s="9">
        <v>852</v>
      </c>
      <c r="F288" s="11" t="s">
        <v>131</v>
      </c>
      <c r="G288" s="11" t="s">
        <v>63</v>
      </c>
      <c r="H288" s="11" t="s">
        <v>269</v>
      </c>
      <c r="I288" s="11" t="s">
        <v>138</v>
      </c>
      <c r="J288" s="12">
        <f>'6.ВС'!J327</f>
        <v>1411200</v>
      </c>
      <c r="K288" s="12">
        <f>'6.ВС'!K327</f>
        <v>1411200</v>
      </c>
      <c r="L288" s="12">
        <f>'6.ВС'!L327</f>
        <v>0</v>
      </c>
      <c r="M288" s="12">
        <f>'6.ВС'!M327</f>
        <v>0</v>
      </c>
      <c r="N288" s="12">
        <f>'6.ВС'!N327</f>
        <v>0</v>
      </c>
      <c r="O288" s="12">
        <f>'6.ВС'!O327</f>
        <v>0</v>
      </c>
      <c r="P288" s="12">
        <f>'6.ВС'!P327</f>
        <v>0</v>
      </c>
      <c r="Q288" s="12">
        <f>'6.ВС'!Q327</f>
        <v>0</v>
      </c>
      <c r="R288" s="12">
        <f>'6.ВС'!R327</f>
        <v>1411200</v>
      </c>
      <c r="S288" s="12">
        <f>'6.ВС'!S327</f>
        <v>1411200</v>
      </c>
      <c r="T288" s="12">
        <f>'6.ВС'!T327</f>
        <v>0</v>
      </c>
      <c r="U288" s="12">
        <f>'6.ВС'!U327</f>
        <v>0</v>
      </c>
      <c r="V288" s="12">
        <f>'6.ВС'!V327</f>
        <v>0</v>
      </c>
      <c r="W288" s="12">
        <f>'6.ВС'!W327</f>
        <v>0</v>
      </c>
      <c r="X288" s="12">
        <f>'6.ВС'!X327</f>
        <v>0</v>
      </c>
      <c r="Y288" s="12">
        <f>'6.ВС'!Y327</f>
        <v>0</v>
      </c>
      <c r="Z288" s="12">
        <f>'6.ВС'!Z327</f>
        <v>1411200</v>
      </c>
      <c r="AA288" s="12">
        <f>'6.ВС'!AA327</f>
        <v>1411200</v>
      </c>
      <c r="AB288" s="12">
        <f>'6.ВС'!AB327</f>
        <v>0</v>
      </c>
      <c r="AC288" s="12">
        <f>'6.ВС'!AC327</f>
        <v>0</v>
      </c>
      <c r="AD288" s="12">
        <f>'6.ВС'!AD327</f>
        <v>0</v>
      </c>
      <c r="AE288" s="12">
        <f>'6.ВС'!AE327</f>
        <v>0</v>
      </c>
      <c r="AF288" s="12">
        <f>'6.ВС'!AF327</f>
        <v>0</v>
      </c>
      <c r="AG288" s="12">
        <f>'6.ВС'!AG327</f>
        <v>0</v>
      </c>
      <c r="AH288" s="12">
        <f>'6.ВС'!AH327</f>
        <v>1411200</v>
      </c>
      <c r="AI288" s="12">
        <f>'6.ВС'!AI327</f>
        <v>1411200</v>
      </c>
      <c r="AJ288" s="12">
        <f>'6.ВС'!AJ327</f>
        <v>0</v>
      </c>
      <c r="AK288" s="12">
        <f>'6.ВС'!AK327</f>
        <v>0</v>
      </c>
      <c r="AL288" s="12">
        <f>'6.ВС'!AL327</f>
        <v>0</v>
      </c>
      <c r="AM288" s="12">
        <f>'6.ВС'!AM327</f>
        <v>0</v>
      </c>
      <c r="AN288" s="12">
        <f>'6.ВС'!AN327</f>
        <v>0</v>
      </c>
      <c r="AO288" s="12">
        <f>'6.ВС'!AO327</f>
        <v>0</v>
      </c>
      <c r="AP288" s="12">
        <f>'6.ВС'!AP327</f>
        <v>1411200</v>
      </c>
      <c r="AQ288" s="12">
        <f>'6.ВС'!AQ327</f>
        <v>1411200</v>
      </c>
      <c r="AR288" s="12">
        <f>'6.ВС'!AR327</f>
        <v>0</v>
      </c>
      <c r="AS288" s="12">
        <f>'6.ВС'!AS327</f>
        <v>0</v>
      </c>
      <c r="AT288" s="12">
        <f>'6.ВС'!AT327</f>
        <v>-3590</v>
      </c>
      <c r="AU288" s="12">
        <f>'6.ВС'!AU327</f>
        <v>-3590</v>
      </c>
      <c r="AV288" s="12">
        <f>'6.ВС'!AV327</f>
        <v>0</v>
      </c>
      <c r="AW288" s="12">
        <f>'6.ВС'!AW327</f>
        <v>0</v>
      </c>
      <c r="AX288" s="12">
        <f>'6.ВС'!AX327</f>
        <v>1407610</v>
      </c>
      <c r="AY288" s="12">
        <f>'6.ВС'!AY327</f>
        <v>1407610</v>
      </c>
      <c r="AZ288" s="12">
        <f>'6.ВС'!AZ327</f>
        <v>0</v>
      </c>
      <c r="BA288" s="12">
        <f>'6.ВС'!BA327</f>
        <v>0</v>
      </c>
      <c r="BB288" s="12">
        <v>0</v>
      </c>
      <c r="BC288" s="12">
        <v>0</v>
      </c>
    </row>
    <row r="289" spans="1:55" ht="67.5" customHeight="1" x14ac:dyDescent="0.25">
      <c r="A289" s="4" t="s">
        <v>258</v>
      </c>
      <c r="B289" s="9">
        <v>52</v>
      </c>
      <c r="C289" s="9">
        <v>0</v>
      </c>
      <c r="D289" s="11" t="s">
        <v>239</v>
      </c>
      <c r="E289" s="9"/>
      <c r="F289" s="11"/>
      <c r="G289" s="11"/>
      <c r="H289" s="11"/>
      <c r="I289" s="11"/>
      <c r="J289" s="12">
        <f t="shared" ref="J289:BA289" si="310">J290</f>
        <v>8546500</v>
      </c>
      <c r="K289" s="12">
        <f t="shared" si="310"/>
        <v>8546500</v>
      </c>
      <c r="L289" s="12">
        <f t="shared" si="310"/>
        <v>0</v>
      </c>
      <c r="M289" s="12">
        <f t="shared" si="310"/>
        <v>0</v>
      </c>
      <c r="N289" s="12">
        <f t="shared" si="310"/>
        <v>0</v>
      </c>
      <c r="O289" s="12">
        <f t="shared" si="310"/>
        <v>0</v>
      </c>
      <c r="P289" s="12">
        <f t="shared" si="310"/>
        <v>0</v>
      </c>
      <c r="Q289" s="12">
        <f t="shared" si="310"/>
        <v>0</v>
      </c>
      <c r="R289" s="12">
        <f t="shared" si="310"/>
        <v>8546500</v>
      </c>
      <c r="S289" s="12">
        <f t="shared" si="310"/>
        <v>8546500</v>
      </c>
      <c r="T289" s="12">
        <f t="shared" si="310"/>
        <v>0</v>
      </c>
      <c r="U289" s="12">
        <f t="shared" si="310"/>
        <v>0</v>
      </c>
      <c r="V289" s="12">
        <f t="shared" si="310"/>
        <v>0</v>
      </c>
      <c r="W289" s="12">
        <f t="shared" si="310"/>
        <v>0</v>
      </c>
      <c r="X289" s="12">
        <f t="shared" si="310"/>
        <v>0</v>
      </c>
      <c r="Y289" s="12">
        <f t="shared" si="310"/>
        <v>0</v>
      </c>
      <c r="Z289" s="12">
        <f t="shared" si="310"/>
        <v>8546500</v>
      </c>
      <c r="AA289" s="12">
        <f t="shared" si="310"/>
        <v>8546500</v>
      </c>
      <c r="AB289" s="12">
        <f t="shared" si="310"/>
        <v>0</v>
      </c>
      <c r="AC289" s="12">
        <f t="shared" si="310"/>
        <v>0</v>
      </c>
      <c r="AD289" s="12">
        <f t="shared" si="310"/>
        <v>0</v>
      </c>
      <c r="AE289" s="12">
        <f t="shared" si="310"/>
        <v>0</v>
      </c>
      <c r="AF289" s="12">
        <f t="shared" si="310"/>
        <v>0</v>
      </c>
      <c r="AG289" s="12">
        <f t="shared" si="310"/>
        <v>0</v>
      </c>
      <c r="AH289" s="12">
        <f t="shared" si="310"/>
        <v>8546500</v>
      </c>
      <c r="AI289" s="12">
        <f t="shared" si="310"/>
        <v>8546500</v>
      </c>
      <c r="AJ289" s="12">
        <f t="shared" si="310"/>
        <v>0</v>
      </c>
      <c r="AK289" s="12">
        <f t="shared" si="310"/>
        <v>0</v>
      </c>
      <c r="AL289" s="12">
        <f t="shared" si="310"/>
        <v>63663.5</v>
      </c>
      <c r="AM289" s="12">
        <f t="shared" si="310"/>
        <v>0</v>
      </c>
      <c r="AN289" s="12">
        <f t="shared" si="310"/>
        <v>63663.5</v>
      </c>
      <c r="AO289" s="12">
        <f t="shared" si="310"/>
        <v>0</v>
      </c>
      <c r="AP289" s="12">
        <f t="shared" si="310"/>
        <v>8610163.5</v>
      </c>
      <c r="AQ289" s="12">
        <f t="shared" si="310"/>
        <v>8546500</v>
      </c>
      <c r="AR289" s="12">
        <f t="shared" si="310"/>
        <v>63663.5</v>
      </c>
      <c r="AS289" s="12">
        <f t="shared" si="310"/>
        <v>0</v>
      </c>
      <c r="AT289" s="12">
        <f t="shared" si="310"/>
        <v>1703900</v>
      </c>
      <c r="AU289" s="12">
        <f t="shared" si="310"/>
        <v>1703900</v>
      </c>
      <c r="AV289" s="12">
        <f t="shared" si="310"/>
        <v>0</v>
      </c>
      <c r="AW289" s="12">
        <f t="shared" si="310"/>
        <v>0</v>
      </c>
      <c r="AX289" s="12">
        <f t="shared" si="310"/>
        <v>10314063.5</v>
      </c>
      <c r="AY289" s="12">
        <f t="shared" si="310"/>
        <v>10250400</v>
      </c>
      <c r="AZ289" s="12">
        <f t="shared" si="310"/>
        <v>63663.5</v>
      </c>
      <c r="BA289" s="12">
        <f t="shared" si="310"/>
        <v>0</v>
      </c>
      <c r="BB289" s="12">
        <v>0</v>
      </c>
      <c r="BC289" s="12">
        <v>0</v>
      </c>
    </row>
    <row r="290" spans="1:55" ht="47.25" x14ac:dyDescent="0.25">
      <c r="A290" s="4" t="s">
        <v>161</v>
      </c>
      <c r="B290" s="9">
        <v>52</v>
      </c>
      <c r="C290" s="9">
        <v>0</v>
      </c>
      <c r="D290" s="10" t="s">
        <v>239</v>
      </c>
      <c r="E290" s="9">
        <v>852</v>
      </c>
      <c r="F290" s="10"/>
      <c r="G290" s="10"/>
      <c r="H290" s="10"/>
      <c r="I290" s="11"/>
      <c r="J290" s="12">
        <f>J291+J294+J299+J302</f>
        <v>8546500</v>
      </c>
      <c r="K290" s="12">
        <f t="shared" ref="K290:M290" si="311">K291+K294+K299+K302</f>
        <v>8546500</v>
      </c>
      <c r="L290" s="12">
        <f t="shared" si="311"/>
        <v>0</v>
      </c>
      <c r="M290" s="12">
        <f t="shared" si="311"/>
        <v>0</v>
      </c>
      <c r="N290" s="12">
        <f t="shared" ref="N290:U290" si="312">N291+N294+N299+N302</f>
        <v>0</v>
      </c>
      <c r="O290" s="12">
        <f t="shared" si="312"/>
        <v>0</v>
      </c>
      <c r="P290" s="12">
        <f t="shared" si="312"/>
        <v>0</v>
      </c>
      <c r="Q290" s="12">
        <f t="shared" si="312"/>
        <v>0</v>
      </c>
      <c r="R290" s="12">
        <f t="shared" si="312"/>
        <v>8546500</v>
      </c>
      <c r="S290" s="12">
        <f t="shared" si="312"/>
        <v>8546500</v>
      </c>
      <c r="T290" s="12">
        <f t="shared" si="312"/>
        <v>0</v>
      </c>
      <c r="U290" s="12">
        <f t="shared" si="312"/>
        <v>0</v>
      </c>
      <c r="V290" s="12">
        <f t="shared" ref="V290:AC290" si="313">V291+V294+V299+V302</f>
        <v>0</v>
      </c>
      <c r="W290" s="12">
        <f t="shared" si="313"/>
        <v>0</v>
      </c>
      <c r="X290" s="12">
        <f t="shared" si="313"/>
        <v>0</v>
      </c>
      <c r="Y290" s="12">
        <f t="shared" si="313"/>
        <v>0</v>
      </c>
      <c r="Z290" s="12">
        <f t="shared" si="313"/>
        <v>8546500</v>
      </c>
      <c r="AA290" s="12">
        <f t="shared" si="313"/>
        <v>8546500</v>
      </c>
      <c r="AB290" s="12">
        <f t="shared" si="313"/>
        <v>0</v>
      </c>
      <c r="AC290" s="12">
        <f t="shared" si="313"/>
        <v>0</v>
      </c>
      <c r="AD290" s="12">
        <f t="shared" ref="AD290:AK290" si="314">AD291+AD294+AD299+AD302</f>
        <v>0</v>
      </c>
      <c r="AE290" s="12">
        <f t="shared" si="314"/>
        <v>0</v>
      </c>
      <c r="AF290" s="12">
        <f t="shared" si="314"/>
        <v>0</v>
      </c>
      <c r="AG290" s="12">
        <f t="shared" si="314"/>
        <v>0</v>
      </c>
      <c r="AH290" s="12">
        <f t="shared" si="314"/>
        <v>8546500</v>
      </c>
      <c r="AI290" s="12">
        <f t="shared" si="314"/>
        <v>8546500</v>
      </c>
      <c r="AJ290" s="12">
        <f t="shared" si="314"/>
        <v>0</v>
      </c>
      <c r="AK290" s="12">
        <f t="shared" si="314"/>
        <v>0</v>
      </c>
      <c r="AL290" s="12">
        <f>AL291+AL294+AL299+AL302+AL306</f>
        <v>63663.5</v>
      </c>
      <c r="AM290" s="12">
        <f t="shared" ref="AM290:AS290" si="315">AM291+AM294+AM299+AM302+AM306</f>
        <v>0</v>
      </c>
      <c r="AN290" s="12">
        <f t="shared" si="315"/>
        <v>63663.5</v>
      </c>
      <c r="AO290" s="12">
        <f t="shared" si="315"/>
        <v>0</v>
      </c>
      <c r="AP290" s="12">
        <f t="shared" si="315"/>
        <v>8610163.5</v>
      </c>
      <c r="AQ290" s="12">
        <f t="shared" si="315"/>
        <v>8546500</v>
      </c>
      <c r="AR290" s="12">
        <f t="shared" si="315"/>
        <v>63663.5</v>
      </c>
      <c r="AS290" s="12">
        <f t="shared" si="315"/>
        <v>0</v>
      </c>
      <c r="AT290" s="12">
        <f>AT291+AT294+AT299+AT302+AT306</f>
        <v>1703900</v>
      </c>
      <c r="AU290" s="12">
        <f t="shared" ref="AU290:BA290" si="316">AU291+AU294+AU299+AU302+AU306</f>
        <v>1703900</v>
      </c>
      <c r="AV290" s="12">
        <f t="shared" si="316"/>
        <v>0</v>
      </c>
      <c r="AW290" s="12">
        <f t="shared" si="316"/>
        <v>0</v>
      </c>
      <c r="AX290" s="12">
        <f t="shared" si="316"/>
        <v>10314063.5</v>
      </c>
      <c r="AY290" s="12">
        <f t="shared" si="316"/>
        <v>10250400</v>
      </c>
      <c r="AZ290" s="12">
        <f t="shared" si="316"/>
        <v>63663.5</v>
      </c>
      <c r="BA290" s="12">
        <f t="shared" si="316"/>
        <v>0</v>
      </c>
      <c r="BB290" s="12">
        <v>0</v>
      </c>
      <c r="BC290" s="12">
        <v>0</v>
      </c>
    </row>
    <row r="291" spans="1:55" ht="84" customHeight="1" x14ac:dyDescent="0.25">
      <c r="A291" s="4" t="s">
        <v>193</v>
      </c>
      <c r="B291" s="9">
        <v>52</v>
      </c>
      <c r="C291" s="9">
        <v>0</v>
      </c>
      <c r="D291" s="11" t="s">
        <v>239</v>
      </c>
      <c r="E291" s="9">
        <v>852</v>
      </c>
      <c r="F291" s="11" t="s">
        <v>131</v>
      </c>
      <c r="G291" s="11" t="s">
        <v>63</v>
      </c>
      <c r="H291" s="11" t="s">
        <v>270</v>
      </c>
      <c r="I291" s="11"/>
      <c r="J291" s="12">
        <f t="shared" ref="J291:BA292" si="317">J292</f>
        <v>234000</v>
      </c>
      <c r="K291" s="12">
        <f t="shared" si="317"/>
        <v>234000</v>
      </c>
      <c r="L291" s="12">
        <f t="shared" si="317"/>
        <v>0</v>
      </c>
      <c r="M291" s="12">
        <f t="shared" si="317"/>
        <v>0</v>
      </c>
      <c r="N291" s="12">
        <f t="shared" si="317"/>
        <v>0</v>
      </c>
      <c r="O291" s="12">
        <f t="shared" si="317"/>
        <v>0</v>
      </c>
      <c r="P291" s="12">
        <f t="shared" si="317"/>
        <v>0</v>
      </c>
      <c r="Q291" s="12">
        <f t="shared" si="317"/>
        <v>0</v>
      </c>
      <c r="R291" s="12">
        <f t="shared" si="317"/>
        <v>234000</v>
      </c>
      <c r="S291" s="12">
        <f t="shared" si="317"/>
        <v>234000</v>
      </c>
      <c r="T291" s="12">
        <f t="shared" si="317"/>
        <v>0</v>
      </c>
      <c r="U291" s="12">
        <f t="shared" si="317"/>
        <v>0</v>
      </c>
      <c r="V291" s="12">
        <f t="shared" si="317"/>
        <v>0</v>
      </c>
      <c r="W291" s="12">
        <f t="shared" si="317"/>
        <v>0</v>
      </c>
      <c r="X291" s="12">
        <f t="shared" si="317"/>
        <v>0</v>
      </c>
      <c r="Y291" s="12">
        <f t="shared" si="317"/>
        <v>0</v>
      </c>
      <c r="Z291" s="12">
        <f t="shared" si="317"/>
        <v>234000</v>
      </c>
      <c r="AA291" s="12">
        <f t="shared" si="317"/>
        <v>234000</v>
      </c>
      <c r="AB291" s="12">
        <f t="shared" si="317"/>
        <v>0</v>
      </c>
      <c r="AC291" s="12">
        <f t="shared" si="317"/>
        <v>0</v>
      </c>
      <c r="AD291" s="12">
        <f t="shared" si="317"/>
        <v>0</v>
      </c>
      <c r="AE291" s="12">
        <f t="shared" si="317"/>
        <v>0</v>
      </c>
      <c r="AF291" s="12">
        <f t="shared" si="317"/>
        <v>0</v>
      </c>
      <c r="AG291" s="12">
        <f t="shared" si="317"/>
        <v>0</v>
      </c>
      <c r="AH291" s="12">
        <f t="shared" si="317"/>
        <v>234000</v>
      </c>
      <c r="AI291" s="12">
        <f t="shared" si="317"/>
        <v>234000</v>
      </c>
      <c r="AJ291" s="12">
        <f t="shared" si="317"/>
        <v>0</v>
      </c>
      <c r="AK291" s="12">
        <f t="shared" si="317"/>
        <v>0</v>
      </c>
      <c r="AL291" s="12">
        <f t="shared" si="317"/>
        <v>0</v>
      </c>
      <c r="AM291" s="12">
        <f t="shared" si="317"/>
        <v>0</v>
      </c>
      <c r="AN291" s="12">
        <f t="shared" si="317"/>
        <v>0</v>
      </c>
      <c r="AO291" s="12">
        <f t="shared" si="317"/>
        <v>0</v>
      </c>
      <c r="AP291" s="12">
        <f t="shared" si="317"/>
        <v>234000</v>
      </c>
      <c r="AQ291" s="12">
        <f t="shared" si="317"/>
        <v>234000</v>
      </c>
      <c r="AR291" s="12">
        <f t="shared" si="317"/>
        <v>0</v>
      </c>
      <c r="AS291" s="12">
        <f t="shared" si="317"/>
        <v>0</v>
      </c>
      <c r="AT291" s="12">
        <f t="shared" si="317"/>
        <v>-129000</v>
      </c>
      <c r="AU291" s="12">
        <f t="shared" si="317"/>
        <v>-129000</v>
      </c>
      <c r="AV291" s="12">
        <f t="shared" si="317"/>
        <v>0</v>
      </c>
      <c r="AW291" s="12">
        <f t="shared" si="317"/>
        <v>0</v>
      </c>
      <c r="AX291" s="12">
        <f t="shared" si="317"/>
        <v>105000</v>
      </c>
      <c r="AY291" s="12">
        <f t="shared" si="317"/>
        <v>105000</v>
      </c>
      <c r="AZ291" s="12">
        <f t="shared" si="317"/>
        <v>0</v>
      </c>
      <c r="BA291" s="12">
        <f t="shared" si="317"/>
        <v>0</v>
      </c>
      <c r="BB291" s="12">
        <v>0</v>
      </c>
      <c r="BC291" s="12">
        <v>0</v>
      </c>
    </row>
    <row r="292" spans="1:55" ht="31.5" x14ac:dyDescent="0.25">
      <c r="A292" s="4" t="s">
        <v>135</v>
      </c>
      <c r="B292" s="9">
        <v>52</v>
      </c>
      <c r="C292" s="9">
        <v>0</v>
      </c>
      <c r="D292" s="11" t="s">
        <v>239</v>
      </c>
      <c r="E292" s="9">
        <v>852</v>
      </c>
      <c r="F292" s="11" t="s">
        <v>131</v>
      </c>
      <c r="G292" s="11" t="s">
        <v>63</v>
      </c>
      <c r="H292" s="11" t="s">
        <v>270</v>
      </c>
      <c r="I292" s="11" t="s">
        <v>136</v>
      </c>
      <c r="J292" s="12">
        <f t="shared" si="317"/>
        <v>234000</v>
      </c>
      <c r="K292" s="12">
        <f t="shared" si="317"/>
        <v>234000</v>
      </c>
      <c r="L292" s="12">
        <f t="shared" si="317"/>
        <v>0</v>
      </c>
      <c r="M292" s="12">
        <f t="shared" si="317"/>
        <v>0</v>
      </c>
      <c r="N292" s="12">
        <f t="shared" si="317"/>
        <v>0</v>
      </c>
      <c r="O292" s="12">
        <f t="shared" si="317"/>
        <v>0</v>
      </c>
      <c r="P292" s="12">
        <f t="shared" si="317"/>
        <v>0</v>
      </c>
      <c r="Q292" s="12">
        <f t="shared" si="317"/>
        <v>0</v>
      </c>
      <c r="R292" s="12">
        <f t="shared" si="317"/>
        <v>234000</v>
      </c>
      <c r="S292" s="12">
        <f t="shared" si="317"/>
        <v>234000</v>
      </c>
      <c r="T292" s="12">
        <f t="shared" si="317"/>
        <v>0</v>
      </c>
      <c r="U292" s="12">
        <f t="shared" si="317"/>
        <v>0</v>
      </c>
      <c r="V292" s="12">
        <f t="shared" si="317"/>
        <v>0</v>
      </c>
      <c r="W292" s="12">
        <f t="shared" si="317"/>
        <v>0</v>
      </c>
      <c r="X292" s="12">
        <f t="shared" si="317"/>
        <v>0</v>
      </c>
      <c r="Y292" s="12">
        <f t="shared" si="317"/>
        <v>0</v>
      </c>
      <c r="Z292" s="12">
        <f t="shared" si="317"/>
        <v>234000</v>
      </c>
      <c r="AA292" s="12">
        <f t="shared" si="317"/>
        <v>234000</v>
      </c>
      <c r="AB292" s="12">
        <f t="shared" si="317"/>
        <v>0</v>
      </c>
      <c r="AC292" s="12">
        <f t="shared" si="317"/>
        <v>0</v>
      </c>
      <c r="AD292" s="12">
        <f t="shared" si="317"/>
        <v>0</v>
      </c>
      <c r="AE292" s="12">
        <f t="shared" si="317"/>
        <v>0</v>
      </c>
      <c r="AF292" s="12">
        <f t="shared" si="317"/>
        <v>0</v>
      </c>
      <c r="AG292" s="12">
        <f t="shared" si="317"/>
        <v>0</v>
      </c>
      <c r="AH292" s="12">
        <f t="shared" si="317"/>
        <v>234000</v>
      </c>
      <c r="AI292" s="12">
        <f t="shared" si="317"/>
        <v>234000</v>
      </c>
      <c r="AJ292" s="12">
        <f t="shared" si="317"/>
        <v>0</v>
      </c>
      <c r="AK292" s="12">
        <f t="shared" si="317"/>
        <v>0</v>
      </c>
      <c r="AL292" s="12">
        <f t="shared" si="317"/>
        <v>0</v>
      </c>
      <c r="AM292" s="12">
        <f t="shared" si="317"/>
        <v>0</v>
      </c>
      <c r="AN292" s="12">
        <f t="shared" si="317"/>
        <v>0</v>
      </c>
      <c r="AO292" s="12">
        <f t="shared" si="317"/>
        <v>0</v>
      </c>
      <c r="AP292" s="12">
        <f t="shared" si="317"/>
        <v>234000</v>
      </c>
      <c r="AQ292" s="12">
        <f t="shared" si="317"/>
        <v>234000</v>
      </c>
      <c r="AR292" s="12">
        <f t="shared" si="317"/>
        <v>0</v>
      </c>
      <c r="AS292" s="12">
        <f t="shared" si="317"/>
        <v>0</v>
      </c>
      <c r="AT292" s="12">
        <f t="shared" si="317"/>
        <v>-129000</v>
      </c>
      <c r="AU292" s="12">
        <f t="shared" si="317"/>
        <v>-129000</v>
      </c>
      <c r="AV292" s="12">
        <f t="shared" si="317"/>
        <v>0</v>
      </c>
      <c r="AW292" s="12">
        <f t="shared" si="317"/>
        <v>0</v>
      </c>
      <c r="AX292" s="12">
        <f t="shared" si="317"/>
        <v>105000</v>
      </c>
      <c r="AY292" s="12">
        <f t="shared" si="317"/>
        <v>105000</v>
      </c>
      <c r="AZ292" s="12">
        <f t="shared" si="317"/>
        <v>0</v>
      </c>
      <c r="BA292" s="12">
        <f t="shared" si="317"/>
        <v>0</v>
      </c>
      <c r="BB292" s="12">
        <v>0</v>
      </c>
      <c r="BC292" s="12">
        <v>0</v>
      </c>
    </row>
    <row r="293" spans="1:55" ht="51" customHeight="1" x14ac:dyDescent="0.25">
      <c r="A293" s="4" t="s">
        <v>137</v>
      </c>
      <c r="B293" s="9">
        <v>52</v>
      </c>
      <c r="C293" s="9">
        <v>0</v>
      </c>
      <c r="D293" s="11" t="s">
        <v>239</v>
      </c>
      <c r="E293" s="9">
        <v>852</v>
      </c>
      <c r="F293" s="11" t="s">
        <v>131</v>
      </c>
      <c r="G293" s="11" t="s">
        <v>63</v>
      </c>
      <c r="H293" s="11" t="s">
        <v>270</v>
      </c>
      <c r="I293" s="11" t="s">
        <v>138</v>
      </c>
      <c r="J293" s="12">
        <f>'6.ВС'!J332</f>
        <v>234000</v>
      </c>
      <c r="K293" s="12">
        <f>'6.ВС'!K332</f>
        <v>234000</v>
      </c>
      <c r="L293" s="12">
        <f>'6.ВС'!L332</f>
        <v>0</v>
      </c>
      <c r="M293" s="12">
        <f>'6.ВС'!M332</f>
        <v>0</v>
      </c>
      <c r="N293" s="12">
        <f>'6.ВС'!N332</f>
        <v>0</v>
      </c>
      <c r="O293" s="12">
        <f>'6.ВС'!O332</f>
        <v>0</v>
      </c>
      <c r="P293" s="12">
        <f>'6.ВС'!P332</f>
        <v>0</v>
      </c>
      <c r="Q293" s="12">
        <f>'6.ВС'!Q332</f>
        <v>0</v>
      </c>
      <c r="R293" s="12">
        <f>'6.ВС'!R332</f>
        <v>234000</v>
      </c>
      <c r="S293" s="12">
        <f>'6.ВС'!S332</f>
        <v>234000</v>
      </c>
      <c r="T293" s="12">
        <f>'6.ВС'!T332</f>
        <v>0</v>
      </c>
      <c r="U293" s="12">
        <f>'6.ВС'!U332</f>
        <v>0</v>
      </c>
      <c r="V293" s="12">
        <f>'6.ВС'!V332</f>
        <v>0</v>
      </c>
      <c r="W293" s="12">
        <f>'6.ВС'!W332</f>
        <v>0</v>
      </c>
      <c r="X293" s="12">
        <f>'6.ВС'!X332</f>
        <v>0</v>
      </c>
      <c r="Y293" s="12">
        <f>'6.ВС'!Y332</f>
        <v>0</v>
      </c>
      <c r="Z293" s="12">
        <f>'6.ВС'!Z332</f>
        <v>234000</v>
      </c>
      <c r="AA293" s="12">
        <f>'6.ВС'!AA332</f>
        <v>234000</v>
      </c>
      <c r="AB293" s="12">
        <f>'6.ВС'!AB332</f>
        <v>0</v>
      </c>
      <c r="AC293" s="12">
        <f>'6.ВС'!AC332</f>
        <v>0</v>
      </c>
      <c r="AD293" s="12">
        <f>'6.ВС'!AD332</f>
        <v>0</v>
      </c>
      <c r="AE293" s="12">
        <f>'6.ВС'!AE332</f>
        <v>0</v>
      </c>
      <c r="AF293" s="12">
        <f>'6.ВС'!AF332</f>
        <v>0</v>
      </c>
      <c r="AG293" s="12">
        <f>'6.ВС'!AG332</f>
        <v>0</v>
      </c>
      <c r="AH293" s="12">
        <f>'6.ВС'!AH332</f>
        <v>234000</v>
      </c>
      <c r="AI293" s="12">
        <f>'6.ВС'!AI332</f>
        <v>234000</v>
      </c>
      <c r="AJ293" s="12">
        <f>'6.ВС'!AJ332</f>
        <v>0</v>
      </c>
      <c r="AK293" s="12">
        <f>'6.ВС'!AK332</f>
        <v>0</v>
      </c>
      <c r="AL293" s="12">
        <f>'6.ВС'!AL332</f>
        <v>0</v>
      </c>
      <c r="AM293" s="12">
        <f>'6.ВС'!AM332</f>
        <v>0</v>
      </c>
      <c r="AN293" s="12">
        <f>'6.ВС'!AN332</f>
        <v>0</v>
      </c>
      <c r="AO293" s="12">
        <f>'6.ВС'!AO332</f>
        <v>0</v>
      </c>
      <c r="AP293" s="12">
        <f>'6.ВС'!AP332</f>
        <v>234000</v>
      </c>
      <c r="AQ293" s="12">
        <f>'6.ВС'!AQ332</f>
        <v>234000</v>
      </c>
      <c r="AR293" s="12">
        <f>'6.ВС'!AR332</f>
        <v>0</v>
      </c>
      <c r="AS293" s="12">
        <f>'6.ВС'!AS332</f>
        <v>0</v>
      </c>
      <c r="AT293" s="12">
        <f>'6.ВС'!AT332</f>
        <v>-129000</v>
      </c>
      <c r="AU293" s="12">
        <f>'6.ВС'!AU332</f>
        <v>-129000</v>
      </c>
      <c r="AV293" s="12">
        <f>'6.ВС'!AV332</f>
        <v>0</v>
      </c>
      <c r="AW293" s="12">
        <f>'6.ВС'!AW332</f>
        <v>0</v>
      </c>
      <c r="AX293" s="12">
        <f>'6.ВС'!AX332</f>
        <v>105000</v>
      </c>
      <c r="AY293" s="12">
        <f>'6.ВС'!AY332</f>
        <v>105000</v>
      </c>
      <c r="AZ293" s="12">
        <f>'6.ВС'!AZ332</f>
        <v>0</v>
      </c>
      <c r="BA293" s="12">
        <f>'6.ВС'!BA332</f>
        <v>0</v>
      </c>
      <c r="BB293" s="12">
        <v>0</v>
      </c>
      <c r="BC293" s="12">
        <v>0</v>
      </c>
    </row>
    <row r="294" spans="1:55" ht="267.75" hidden="1" x14ac:dyDescent="0.25">
      <c r="A294" s="4" t="s">
        <v>355</v>
      </c>
      <c r="B294" s="9">
        <v>52</v>
      </c>
      <c r="C294" s="9">
        <v>0</v>
      </c>
      <c r="D294" s="11" t="s">
        <v>239</v>
      </c>
      <c r="E294" s="9">
        <v>852</v>
      </c>
      <c r="F294" s="11"/>
      <c r="G294" s="11"/>
      <c r="H294" s="11" t="s">
        <v>360</v>
      </c>
      <c r="I294" s="11"/>
      <c r="J294" s="12">
        <f t="shared" ref="J294" si="318">J295+J297</f>
        <v>625232</v>
      </c>
      <c r="K294" s="12">
        <f t="shared" ref="K294:M294" si="319">K295+K297</f>
        <v>625232</v>
      </c>
      <c r="L294" s="12">
        <f t="shared" si="319"/>
        <v>0</v>
      </c>
      <c r="M294" s="12">
        <f t="shared" si="319"/>
        <v>0</v>
      </c>
      <c r="N294" s="12">
        <f t="shared" ref="N294:U294" si="320">N295+N297</f>
        <v>0</v>
      </c>
      <c r="O294" s="12">
        <f t="shared" si="320"/>
        <v>0</v>
      </c>
      <c r="P294" s="12">
        <f t="shared" si="320"/>
        <v>0</v>
      </c>
      <c r="Q294" s="12">
        <f t="shared" si="320"/>
        <v>0</v>
      </c>
      <c r="R294" s="12">
        <f t="shared" si="320"/>
        <v>625232</v>
      </c>
      <c r="S294" s="12">
        <f t="shared" si="320"/>
        <v>625232</v>
      </c>
      <c r="T294" s="12">
        <f t="shared" si="320"/>
        <v>0</v>
      </c>
      <c r="U294" s="12">
        <f t="shared" si="320"/>
        <v>0</v>
      </c>
      <c r="V294" s="12">
        <f t="shared" ref="V294:AC294" si="321">V295+V297</f>
        <v>0</v>
      </c>
      <c r="W294" s="12">
        <f t="shared" si="321"/>
        <v>0</v>
      </c>
      <c r="X294" s="12">
        <f t="shared" si="321"/>
        <v>0</v>
      </c>
      <c r="Y294" s="12">
        <f t="shared" si="321"/>
        <v>0</v>
      </c>
      <c r="Z294" s="12">
        <f t="shared" si="321"/>
        <v>625232</v>
      </c>
      <c r="AA294" s="12">
        <f t="shared" si="321"/>
        <v>625232</v>
      </c>
      <c r="AB294" s="12">
        <f t="shared" si="321"/>
        <v>0</v>
      </c>
      <c r="AC294" s="12">
        <f t="shared" si="321"/>
        <v>0</v>
      </c>
      <c r="AD294" s="12">
        <f t="shared" ref="AD294:AK294" si="322">AD295+AD297</f>
        <v>0</v>
      </c>
      <c r="AE294" s="12">
        <f t="shared" si="322"/>
        <v>0</v>
      </c>
      <c r="AF294" s="12">
        <f t="shared" si="322"/>
        <v>0</v>
      </c>
      <c r="AG294" s="12">
        <f t="shared" si="322"/>
        <v>0</v>
      </c>
      <c r="AH294" s="12">
        <f t="shared" si="322"/>
        <v>625232</v>
      </c>
      <c r="AI294" s="12">
        <f t="shared" si="322"/>
        <v>625232</v>
      </c>
      <c r="AJ294" s="12">
        <f t="shared" si="322"/>
        <v>0</v>
      </c>
      <c r="AK294" s="12">
        <f t="shared" si="322"/>
        <v>0</v>
      </c>
      <c r="AL294" s="12">
        <f t="shared" ref="AL294:AS294" si="323">AL295+AL297</f>
        <v>0</v>
      </c>
      <c r="AM294" s="12">
        <f t="shared" si="323"/>
        <v>0</v>
      </c>
      <c r="AN294" s="12">
        <f t="shared" si="323"/>
        <v>0</v>
      </c>
      <c r="AO294" s="12">
        <f t="shared" si="323"/>
        <v>0</v>
      </c>
      <c r="AP294" s="12">
        <f t="shared" si="323"/>
        <v>625232</v>
      </c>
      <c r="AQ294" s="12">
        <f t="shared" si="323"/>
        <v>625232</v>
      </c>
      <c r="AR294" s="12">
        <f t="shared" si="323"/>
        <v>0</v>
      </c>
      <c r="AS294" s="12">
        <f t="shared" si="323"/>
        <v>0</v>
      </c>
      <c r="AT294" s="12">
        <f t="shared" ref="AT294:BA294" si="324">AT295+AT297</f>
        <v>0</v>
      </c>
      <c r="AU294" s="12">
        <f t="shared" si="324"/>
        <v>0</v>
      </c>
      <c r="AV294" s="12">
        <f t="shared" si="324"/>
        <v>0</v>
      </c>
      <c r="AW294" s="12">
        <f t="shared" si="324"/>
        <v>0</v>
      </c>
      <c r="AX294" s="12">
        <f t="shared" si="324"/>
        <v>625232</v>
      </c>
      <c r="AY294" s="12">
        <f t="shared" si="324"/>
        <v>625232</v>
      </c>
      <c r="AZ294" s="12">
        <f t="shared" si="324"/>
        <v>0</v>
      </c>
      <c r="BA294" s="12">
        <f t="shared" si="324"/>
        <v>0</v>
      </c>
      <c r="BB294" s="12">
        <v>0</v>
      </c>
      <c r="BC294" s="12">
        <v>0</v>
      </c>
    </row>
    <row r="295" spans="1:55" ht="132" customHeight="1" x14ac:dyDescent="0.25">
      <c r="A295" s="4" t="s">
        <v>21</v>
      </c>
      <c r="B295" s="9">
        <v>52</v>
      </c>
      <c r="C295" s="9">
        <v>0</v>
      </c>
      <c r="D295" s="11" t="s">
        <v>239</v>
      </c>
      <c r="E295" s="9">
        <v>852</v>
      </c>
      <c r="F295" s="10" t="s">
        <v>131</v>
      </c>
      <c r="G295" s="10" t="s">
        <v>147</v>
      </c>
      <c r="H295" s="11" t="s">
        <v>360</v>
      </c>
      <c r="I295" s="11" t="s">
        <v>23</v>
      </c>
      <c r="J295" s="12">
        <f t="shared" ref="J295:BA295" si="325">J296</f>
        <v>437700</v>
      </c>
      <c r="K295" s="12">
        <f t="shared" si="325"/>
        <v>437700</v>
      </c>
      <c r="L295" s="12">
        <f t="shared" si="325"/>
        <v>0</v>
      </c>
      <c r="M295" s="12">
        <f t="shared" si="325"/>
        <v>0</v>
      </c>
      <c r="N295" s="12">
        <f t="shared" si="325"/>
        <v>0</v>
      </c>
      <c r="O295" s="12">
        <f t="shared" si="325"/>
        <v>0</v>
      </c>
      <c r="P295" s="12">
        <f t="shared" si="325"/>
        <v>0</v>
      </c>
      <c r="Q295" s="12">
        <f t="shared" si="325"/>
        <v>0</v>
      </c>
      <c r="R295" s="12">
        <f t="shared" si="325"/>
        <v>437700</v>
      </c>
      <c r="S295" s="12">
        <f t="shared" si="325"/>
        <v>437700</v>
      </c>
      <c r="T295" s="12">
        <f t="shared" si="325"/>
        <v>0</v>
      </c>
      <c r="U295" s="12">
        <f t="shared" si="325"/>
        <v>0</v>
      </c>
      <c r="V295" s="12">
        <f t="shared" si="325"/>
        <v>0</v>
      </c>
      <c r="W295" s="12">
        <f t="shared" si="325"/>
        <v>0</v>
      </c>
      <c r="X295" s="12">
        <f t="shared" si="325"/>
        <v>0</v>
      </c>
      <c r="Y295" s="12">
        <f t="shared" si="325"/>
        <v>0</v>
      </c>
      <c r="Z295" s="12">
        <f t="shared" si="325"/>
        <v>437700</v>
      </c>
      <c r="AA295" s="12">
        <f t="shared" si="325"/>
        <v>437700</v>
      </c>
      <c r="AB295" s="12">
        <f t="shared" si="325"/>
        <v>0</v>
      </c>
      <c r="AC295" s="12">
        <f t="shared" si="325"/>
        <v>0</v>
      </c>
      <c r="AD295" s="12">
        <f t="shared" si="325"/>
        <v>0</v>
      </c>
      <c r="AE295" s="12">
        <f t="shared" si="325"/>
        <v>0</v>
      </c>
      <c r="AF295" s="12">
        <f t="shared" si="325"/>
        <v>0</v>
      </c>
      <c r="AG295" s="12">
        <f t="shared" si="325"/>
        <v>0</v>
      </c>
      <c r="AH295" s="12">
        <f t="shared" si="325"/>
        <v>437700</v>
      </c>
      <c r="AI295" s="12">
        <f t="shared" si="325"/>
        <v>437700</v>
      </c>
      <c r="AJ295" s="12">
        <f t="shared" si="325"/>
        <v>0</v>
      </c>
      <c r="AK295" s="12">
        <f t="shared" si="325"/>
        <v>0</v>
      </c>
      <c r="AL295" s="12">
        <f t="shared" si="325"/>
        <v>40700</v>
      </c>
      <c r="AM295" s="12">
        <f t="shared" si="325"/>
        <v>40700</v>
      </c>
      <c r="AN295" s="12">
        <f t="shared" si="325"/>
        <v>0</v>
      </c>
      <c r="AO295" s="12">
        <f t="shared" si="325"/>
        <v>0</v>
      </c>
      <c r="AP295" s="12">
        <f t="shared" si="325"/>
        <v>478400</v>
      </c>
      <c r="AQ295" s="12">
        <f t="shared" si="325"/>
        <v>478400</v>
      </c>
      <c r="AR295" s="12">
        <f t="shared" si="325"/>
        <v>0</v>
      </c>
      <c r="AS295" s="12">
        <f t="shared" si="325"/>
        <v>0</v>
      </c>
      <c r="AT295" s="12">
        <f t="shared" si="325"/>
        <v>48594.239999999998</v>
      </c>
      <c r="AU295" s="12">
        <f t="shared" si="325"/>
        <v>48594.239999999998</v>
      </c>
      <c r="AV295" s="12">
        <f t="shared" si="325"/>
        <v>0</v>
      </c>
      <c r="AW295" s="12">
        <f t="shared" si="325"/>
        <v>0</v>
      </c>
      <c r="AX295" s="12">
        <f t="shared" si="325"/>
        <v>526994.24</v>
      </c>
      <c r="AY295" s="12">
        <f t="shared" si="325"/>
        <v>526994.24</v>
      </c>
      <c r="AZ295" s="12">
        <f t="shared" si="325"/>
        <v>0</v>
      </c>
      <c r="BA295" s="12">
        <f t="shared" si="325"/>
        <v>0</v>
      </c>
      <c r="BB295" s="12">
        <v>0</v>
      </c>
      <c r="BC295" s="12">
        <v>0</v>
      </c>
    </row>
    <row r="296" spans="1:55" ht="47.25" x14ac:dyDescent="0.25">
      <c r="A296" s="4" t="s">
        <v>13</v>
      </c>
      <c r="B296" s="9">
        <v>52</v>
      </c>
      <c r="C296" s="9">
        <v>0</v>
      </c>
      <c r="D296" s="11" t="s">
        <v>239</v>
      </c>
      <c r="E296" s="9">
        <v>852</v>
      </c>
      <c r="F296" s="10" t="s">
        <v>131</v>
      </c>
      <c r="G296" s="10" t="s">
        <v>147</v>
      </c>
      <c r="H296" s="11" t="s">
        <v>360</v>
      </c>
      <c r="I296" s="11" t="s">
        <v>24</v>
      </c>
      <c r="J296" s="12">
        <f>'6.ВС'!J347</f>
        <v>437700</v>
      </c>
      <c r="K296" s="12">
        <f>'6.ВС'!K347</f>
        <v>437700</v>
      </c>
      <c r="L296" s="12">
        <f>'6.ВС'!L347</f>
        <v>0</v>
      </c>
      <c r="M296" s="12">
        <f>'6.ВС'!M347</f>
        <v>0</v>
      </c>
      <c r="N296" s="12">
        <f>'6.ВС'!N347</f>
        <v>0</v>
      </c>
      <c r="O296" s="12">
        <f>'6.ВС'!O347</f>
        <v>0</v>
      </c>
      <c r="P296" s="12">
        <f>'6.ВС'!P347</f>
        <v>0</v>
      </c>
      <c r="Q296" s="12">
        <f>'6.ВС'!Q347</f>
        <v>0</v>
      </c>
      <c r="R296" s="12">
        <f>'6.ВС'!R347</f>
        <v>437700</v>
      </c>
      <c r="S296" s="12">
        <f>'6.ВС'!S347</f>
        <v>437700</v>
      </c>
      <c r="T296" s="12">
        <f>'6.ВС'!T347</f>
        <v>0</v>
      </c>
      <c r="U296" s="12">
        <f>'6.ВС'!U347</f>
        <v>0</v>
      </c>
      <c r="V296" s="12">
        <f>'6.ВС'!V347</f>
        <v>0</v>
      </c>
      <c r="W296" s="12">
        <f>'6.ВС'!W347</f>
        <v>0</v>
      </c>
      <c r="X296" s="12">
        <f>'6.ВС'!X347</f>
        <v>0</v>
      </c>
      <c r="Y296" s="12">
        <f>'6.ВС'!Y347</f>
        <v>0</v>
      </c>
      <c r="Z296" s="12">
        <f>'6.ВС'!Z347</f>
        <v>437700</v>
      </c>
      <c r="AA296" s="12">
        <f>'6.ВС'!AA347</f>
        <v>437700</v>
      </c>
      <c r="AB296" s="12">
        <f>'6.ВС'!AB347</f>
        <v>0</v>
      </c>
      <c r="AC296" s="12">
        <f>'6.ВС'!AC347</f>
        <v>0</v>
      </c>
      <c r="AD296" s="12">
        <f>'6.ВС'!AD347</f>
        <v>0</v>
      </c>
      <c r="AE296" s="12">
        <f>'6.ВС'!AE347</f>
        <v>0</v>
      </c>
      <c r="AF296" s="12">
        <f>'6.ВС'!AF347</f>
        <v>0</v>
      </c>
      <c r="AG296" s="12">
        <f>'6.ВС'!AG347</f>
        <v>0</v>
      </c>
      <c r="AH296" s="12">
        <f>'6.ВС'!AH347</f>
        <v>437700</v>
      </c>
      <c r="AI296" s="12">
        <f>'6.ВС'!AI347</f>
        <v>437700</v>
      </c>
      <c r="AJ296" s="12">
        <f>'6.ВС'!AJ347</f>
        <v>0</v>
      </c>
      <c r="AK296" s="12">
        <f>'6.ВС'!AK347</f>
        <v>0</v>
      </c>
      <c r="AL296" s="12">
        <f>'6.ВС'!AL347</f>
        <v>40700</v>
      </c>
      <c r="AM296" s="12">
        <f>'6.ВС'!AM347</f>
        <v>40700</v>
      </c>
      <c r="AN296" s="12">
        <f>'6.ВС'!AN347</f>
        <v>0</v>
      </c>
      <c r="AO296" s="12">
        <f>'6.ВС'!AO347</f>
        <v>0</v>
      </c>
      <c r="AP296" s="12">
        <f>'6.ВС'!AP347</f>
        <v>478400</v>
      </c>
      <c r="AQ296" s="12">
        <f>'6.ВС'!AQ347</f>
        <v>478400</v>
      </c>
      <c r="AR296" s="12">
        <f>'6.ВС'!AR347</f>
        <v>0</v>
      </c>
      <c r="AS296" s="12">
        <f>'6.ВС'!AS347</f>
        <v>0</v>
      </c>
      <c r="AT296" s="12">
        <f>'6.ВС'!AT347</f>
        <v>48594.239999999998</v>
      </c>
      <c r="AU296" s="12">
        <f>'6.ВС'!AU347</f>
        <v>48594.239999999998</v>
      </c>
      <c r="AV296" s="12">
        <f>'6.ВС'!AV347</f>
        <v>0</v>
      </c>
      <c r="AW296" s="12">
        <f>'6.ВС'!AW347</f>
        <v>0</v>
      </c>
      <c r="AX296" s="12">
        <f>'6.ВС'!AX347</f>
        <v>526994.24</v>
      </c>
      <c r="AY296" s="12">
        <f>'6.ВС'!AY347</f>
        <v>526994.24</v>
      </c>
      <c r="AZ296" s="12">
        <f>'6.ВС'!AZ347</f>
        <v>0</v>
      </c>
      <c r="BA296" s="12">
        <f>'6.ВС'!BA347</f>
        <v>0</v>
      </c>
      <c r="BB296" s="12">
        <v>0</v>
      </c>
      <c r="BC296" s="12">
        <v>0</v>
      </c>
    </row>
    <row r="297" spans="1:55" ht="52.5" customHeight="1" x14ac:dyDescent="0.25">
      <c r="A297" s="6" t="s">
        <v>27</v>
      </c>
      <c r="B297" s="9">
        <v>52</v>
      </c>
      <c r="C297" s="9">
        <v>0</v>
      </c>
      <c r="D297" s="11" t="s">
        <v>239</v>
      </c>
      <c r="E297" s="9">
        <v>852</v>
      </c>
      <c r="F297" s="10" t="s">
        <v>131</v>
      </c>
      <c r="G297" s="10" t="s">
        <v>147</v>
      </c>
      <c r="H297" s="11" t="s">
        <v>360</v>
      </c>
      <c r="I297" s="11" t="s">
        <v>28</v>
      </c>
      <c r="J297" s="12">
        <f t="shared" ref="J297:BA297" si="326">J298</f>
        <v>187532</v>
      </c>
      <c r="K297" s="12">
        <f t="shared" si="326"/>
        <v>187532</v>
      </c>
      <c r="L297" s="12">
        <f t="shared" si="326"/>
        <v>0</v>
      </c>
      <c r="M297" s="12">
        <f t="shared" si="326"/>
        <v>0</v>
      </c>
      <c r="N297" s="12">
        <f t="shared" si="326"/>
        <v>0</v>
      </c>
      <c r="O297" s="12">
        <f t="shared" si="326"/>
        <v>0</v>
      </c>
      <c r="P297" s="12">
        <f t="shared" si="326"/>
        <v>0</v>
      </c>
      <c r="Q297" s="12">
        <f t="shared" si="326"/>
        <v>0</v>
      </c>
      <c r="R297" s="12">
        <f t="shared" si="326"/>
        <v>187532</v>
      </c>
      <c r="S297" s="12">
        <f t="shared" si="326"/>
        <v>187532</v>
      </c>
      <c r="T297" s="12">
        <f t="shared" si="326"/>
        <v>0</v>
      </c>
      <c r="U297" s="12">
        <f t="shared" si="326"/>
        <v>0</v>
      </c>
      <c r="V297" s="12">
        <f t="shared" si="326"/>
        <v>0</v>
      </c>
      <c r="W297" s="12">
        <f t="shared" si="326"/>
        <v>0</v>
      </c>
      <c r="X297" s="12">
        <f t="shared" si="326"/>
        <v>0</v>
      </c>
      <c r="Y297" s="12">
        <f t="shared" si="326"/>
        <v>0</v>
      </c>
      <c r="Z297" s="12">
        <f t="shared" si="326"/>
        <v>187532</v>
      </c>
      <c r="AA297" s="12">
        <f t="shared" si="326"/>
        <v>187532</v>
      </c>
      <c r="AB297" s="12">
        <f t="shared" si="326"/>
        <v>0</v>
      </c>
      <c r="AC297" s="12">
        <f t="shared" si="326"/>
        <v>0</v>
      </c>
      <c r="AD297" s="12">
        <f t="shared" si="326"/>
        <v>0</v>
      </c>
      <c r="AE297" s="12">
        <f t="shared" si="326"/>
        <v>0</v>
      </c>
      <c r="AF297" s="12">
        <f t="shared" si="326"/>
        <v>0</v>
      </c>
      <c r="AG297" s="12">
        <f t="shared" si="326"/>
        <v>0</v>
      </c>
      <c r="AH297" s="12">
        <f t="shared" si="326"/>
        <v>187532</v>
      </c>
      <c r="AI297" s="12">
        <f t="shared" si="326"/>
        <v>187532</v>
      </c>
      <c r="AJ297" s="12">
        <f t="shared" si="326"/>
        <v>0</v>
      </c>
      <c r="AK297" s="12">
        <f t="shared" si="326"/>
        <v>0</v>
      </c>
      <c r="AL297" s="12">
        <f t="shared" si="326"/>
        <v>-40700</v>
      </c>
      <c r="AM297" s="12">
        <f t="shared" si="326"/>
        <v>-40700</v>
      </c>
      <c r="AN297" s="12">
        <f t="shared" si="326"/>
        <v>0</v>
      </c>
      <c r="AO297" s="12">
        <f t="shared" si="326"/>
        <v>0</v>
      </c>
      <c r="AP297" s="12">
        <f t="shared" si="326"/>
        <v>146832</v>
      </c>
      <c r="AQ297" s="12">
        <f t="shared" si="326"/>
        <v>146832</v>
      </c>
      <c r="AR297" s="12">
        <f t="shared" si="326"/>
        <v>0</v>
      </c>
      <c r="AS297" s="12">
        <f t="shared" si="326"/>
        <v>0</v>
      </c>
      <c r="AT297" s="12">
        <f t="shared" si="326"/>
        <v>-48594.239999999998</v>
      </c>
      <c r="AU297" s="12">
        <f t="shared" si="326"/>
        <v>-48594.239999999998</v>
      </c>
      <c r="AV297" s="12">
        <f t="shared" si="326"/>
        <v>0</v>
      </c>
      <c r="AW297" s="12">
        <f t="shared" si="326"/>
        <v>0</v>
      </c>
      <c r="AX297" s="12">
        <f t="shared" si="326"/>
        <v>98237.760000000009</v>
      </c>
      <c r="AY297" s="12">
        <f t="shared" si="326"/>
        <v>98237.760000000009</v>
      </c>
      <c r="AZ297" s="12">
        <f t="shared" si="326"/>
        <v>0</v>
      </c>
      <c r="BA297" s="12">
        <f t="shared" si="326"/>
        <v>0</v>
      </c>
      <c r="BB297" s="12">
        <v>0</v>
      </c>
      <c r="BC297" s="12">
        <v>0</v>
      </c>
    </row>
    <row r="298" spans="1:55" ht="63" x14ac:dyDescent="0.25">
      <c r="A298" s="6" t="s">
        <v>14</v>
      </c>
      <c r="B298" s="9">
        <v>52</v>
      </c>
      <c r="C298" s="9">
        <v>0</v>
      </c>
      <c r="D298" s="11" t="s">
        <v>239</v>
      </c>
      <c r="E298" s="9">
        <v>852</v>
      </c>
      <c r="F298" s="10" t="s">
        <v>131</v>
      </c>
      <c r="G298" s="10" t="s">
        <v>147</v>
      </c>
      <c r="H298" s="11" t="s">
        <v>360</v>
      </c>
      <c r="I298" s="11" t="s">
        <v>29</v>
      </c>
      <c r="J298" s="12">
        <f>'6.ВС'!J349</f>
        <v>187532</v>
      </c>
      <c r="K298" s="12">
        <f>'6.ВС'!K349</f>
        <v>187532</v>
      </c>
      <c r="L298" s="12">
        <f>'6.ВС'!L349</f>
        <v>0</v>
      </c>
      <c r="M298" s="12">
        <f>'6.ВС'!M349</f>
        <v>0</v>
      </c>
      <c r="N298" s="12">
        <f>'6.ВС'!N349</f>
        <v>0</v>
      </c>
      <c r="O298" s="12">
        <f>'6.ВС'!O349</f>
        <v>0</v>
      </c>
      <c r="P298" s="12">
        <f>'6.ВС'!P349</f>
        <v>0</v>
      </c>
      <c r="Q298" s="12">
        <f>'6.ВС'!Q349</f>
        <v>0</v>
      </c>
      <c r="R298" s="12">
        <f>'6.ВС'!R349</f>
        <v>187532</v>
      </c>
      <c r="S298" s="12">
        <f>'6.ВС'!S349</f>
        <v>187532</v>
      </c>
      <c r="T298" s="12">
        <f>'6.ВС'!T349</f>
        <v>0</v>
      </c>
      <c r="U298" s="12">
        <f>'6.ВС'!U349</f>
        <v>0</v>
      </c>
      <c r="V298" s="12">
        <f>'6.ВС'!V349</f>
        <v>0</v>
      </c>
      <c r="W298" s="12">
        <f>'6.ВС'!W349</f>
        <v>0</v>
      </c>
      <c r="X298" s="12">
        <f>'6.ВС'!X349</f>
        <v>0</v>
      </c>
      <c r="Y298" s="12">
        <f>'6.ВС'!Y349</f>
        <v>0</v>
      </c>
      <c r="Z298" s="12">
        <f>'6.ВС'!Z349</f>
        <v>187532</v>
      </c>
      <c r="AA298" s="12">
        <f>'6.ВС'!AA349</f>
        <v>187532</v>
      </c>
      <c r="AB298" s="12">
        <f>'6.ВС'!AB349</f>
        <v>0</v>
      </c>
      <c r="AC298" s="12">
        <f>'6.ВС'!AC349</f>
        <v>0</v>
      </c>
      <c r="AD298" s="12">
        <f>'6.ВС'!AD349</f>
        <v>0</v>
      </c>
      <c r="AE298" s="12">
        <f>'6.ВС'!AE349</f>
        <v>0</v>
      </c>
      <c r="AF298" s="12">
        <f>'6.ВС'!AF349</f>
        <v>0</v>
      </c>
      <c r="AG298" s="12">
        <f>'6.ВС'!AG349</f>
        <v>0</v>
      </c>
      <c r="AH298" s="12">
        <f>'6.ВС'!AH349</f>
        <v>187532</v>
      </c>
      <c r="AI298" s="12">
        <f>'6.ВС'!AI349</f>
        <v>187532</v>
      </c>
      <c r="AJ298" s="12">
        <f>'6.ВС'!AJ349</f>
        <v>0</v>
      </c>
      <c r="AK298" s="12">
        <f>'6.ВС'!AK349</f>
        <v>0</v>
      </c>
      <c r="AL298" s="12">
        <f>'6.ВС'!AL349</f>
        <v>-40700</v>
      </c>
      <c r="AM298" s="12">
        <f>'6.ВС'!AM349</f>
        <v>-40700</v>
      </c>
      <c r="AN298" s="12">
        <f>'6.ВС'!AN349</f>
        <v>0</v>
      </c>
      <c r="AO298" s="12">
        <f>'6.ВС'!AO349</f>
        <v>0</v>
      </c>
      <c r="AP298" s="12">
        <f>'6.ВС'!AP349</f>
        <v>146832</v>
      </c>
      <c r="AQ298" s="12">
        <f>'6.ВС'!AQ349</f>
        <v>146832</v>
      </c>
      <c r="AR298" s="12">
        <f>'6.ВС'!AR349</f>
        <v>0</v>
      </c>
      <c r="AS298" s="12">
        <f>'6.ВС'!AS349</f>
        <v>0</v>
      </c>
      <c r="AT298" s="12">
        <f>'6.ВС'!AT349</f>
        <v>-48594.239999999998</v>
      </c>
      <c r="AU298" s="12">
        <f>'6.ВС'!AU349</f>
        <v>-48594.239999999998</v>
      </c>
      <c r="AV298" s="12">
        <f>'6.ВС'!AV349</f>
        <v>0</v>
      </c>
      <c r="AW298" s="12">
        <f>'6.ВС'!AW349</f>
        <v>0</v>
      </c>
      <c r="AX298" s="12">
        <f>'6.ВС'!AX349</f>
        <v>98237.760000000009</v>
      </c>
      <c r="AY298" s="12">
        <f>'6.ВС'!AY349</f>
        <v>98237.760000000009</v>
      </c>
      <c r="AZ298" s="12">
        <f>'6.ВС'!AZ349</f>
        <v>0</v>
      </c>
      <c r="BA298" s="12">
        <f>'6.ВС'!BA349</f>
        <v>0</v>
      </c>
      <c r="BB298" s="12">
        <v>0</v>
      </c>
      <c r="BC298" s="12">
        <v>0</v>
      </c>
    </row>
    <row r="299" spans="1:55" ht="283.5" hidden="1" x14ac:dyDescent="0.25">
      <c r="A299" s="4" t="s">
        <v>366</v>
      </c>
      <c r="B299" s="9">
        <v>52</v>
      </c>
      <c r="C299" s="9">
        <v>0</v>
      </c>
      <c r="D299" s="11" t="s">
        <v>239</v>
      </c>
      <c r="E299" s="9"/>
      <c r="F299" s="11"/>
      <c r="G299" s="11"/>
      <c r="H299" s="11" t="s">
        <v>361</v>
      </c>
      <c r="I299" s="11"/>
      <c r="J299" s="12">
        <f t="shared" ref="J299:BA299" si="327">J300</f>
        <v>14000</v>
      </c>
      <c r="K299" s="12">
        <f t="shared" si="327"/>
        <v>14000</v>
      </c>
      <c r="L299" s="12">
        <f t="shared" si="327"/>
        <v>0</v>
      </c>
      <c r="M299" s="12">
        <f t="shared" si="327"/>
        <v>0</v>
      </c>
      <c r="N299" s="12">
        <f t="shared" si="327"/>
        <v>0</v>
      </c>
      <c r="O299" s="12">
        <f t="shared" si="327"/>
        <v>0</v>
      </c>
      <c r="P299" s="12">
        <f t="shared" si="327"/>
        <v>0</v>
      </c>
      <c r="Q299" s="12">
        <f t="shared" si="327"/>
        <v>0</v>
      </c>
      <c r="R299" s="12">
        <f t="shared" si="327"/>
        <v>14000</v>
      </c>
      <c r="S299" s="12">
        <f t="shared" si="327"/>
        <v>14000</v>
      </c>
      <c r="T299" s="12">
        <f t="shared" si="327"/>
        <v>0</v>
      </c>
      <c r="U299" s="12">
        <f t="shared" si="327"/>
        <v>0</v>
      </c>
      <c r="V299" s="12">
        <f t="shared" si="327"/>
        <v>0</v>
      </c>
      <c r="W299" s="12">
        <f t="shared" si="327"/>
        <v>0</v>
      </c>
      <c r="X299" s="12">
        <f t="shared" si="327"/>
        <v>0</v>
      </c>
      <c r="Y299" s="12">
        <f t="shared" si="327"/>
        <v>0</v>
      </c>
      <c r="Z299" s="12">
        <f t="shared" si="327"/>
        <v>14000</v>
      </c>
      <c r="AA299" s="12">
        <f t="shared" si="327"/>
        <v>14000</v>
      </c>
      <c r="AB299" s="12">
        <f t="shared" si="327"/>
        <v>0</v>
      </c>
      <c r="AC299" s="12">
        <f t="shared" si="327"/>
        <v>0</v>
      </c>
      <c r="AD299" s="12">
        <f t="shared" si="327"/>
        <v>0</v>
      </c>
      <c r="AE299" s="12">
        <f t="shared" si="327"/>
        <v>0</v>
      </c>
      <c r="AF299" s="12">
        <f t="shared" si="327"/>
        <v>0</v>
      </c>
      <c r="AG299" s="12">
        <f t="shared" si="327"/>
        <v>0</v>
      </c>
      <c r="AH299" s="12">
        <f t="shared" si="327"/>
        <v>14000</v>
      </c>
      <c r="AI299" s="12">
        <f t="shared" si="327"/>
        <v>14000</v>
      </c>
      <c r="AJ299" s="12">
        <f t="shared" si="327"/>
        <v>0</v>
      </c>
      <c r="AK299" s="12">
        <f t="shared" si="327"/>
        <v>0</v>
      </c>
      <c r="AL299" s="12">
        <f t="shared" si="327"/>
        <v>0</v>
      </c>
      <c r="AM299" s="12">
        <f t="shared" si="327"/>
        <v>0</v>
      </c>
      <c r="AN299" s="12">
        <f t="shared" si="327"/>
        <v>0</v>
      </c>
      <c r="AO299" s="12">
        <f t="shared" si="327"/>
        <v>0</v>
      </c>
      <c r="AP299" s="12">
        <f t="shared" si="327"/>
        <v>14000</v>
      </c>
      <c r="AQ299" s="12">
        <f t="shared" si="327"/>
        <v>14000</v>
      </c>
      <c r="AR299" s="12">
        <f t="shared" si="327"/>
        <v>0</v>
      </c>
      <c r="AS299" s="12">
        <f t="shared" si="327"/>
        <v>0</v>
      </c>
      <c r="AT299" s="12">
        <f t="shared" si="327"/>
        <v>0</v>
      </c>
      <c r="AU299" s="12">
        <f t="shared" si="327"/>
        <v>0</v>
      </c>
      <c r="AV299" s="12">
        <f t="shared" si="327"/>
        <v>0</v>
      </c>
      <c r="AW299" s="12">
        <f t="shared" si="327"/>
        <v>0</v>
      </c>
      <c r="AX299" s="12">
        <f t="shared" si="327"/>
        <v>14000</v>
      </c>
      <c r="AY299" s="12">
        <f t="shared" si="327"/>
        <v>14000</v>
      </c>
      <c r="AZ299" s="12">
        <f t="shared" si="327"/>
        <v>0</v>
      </c>
      <c r="BA299" s="12">
        <f t="shared" si="327"/>
        <v>0</v>
      </c>
      <c r="BB299" s="12">
        <v>0</v>
      </c>
      <c r="BC299" s="12">
        <v>0</v>
      </c>
    </row>
    <row r="300" spans="1:55" ht="63" hidden="1" x14ac:dyDescent="0.25">
      <c r="A300" s="6" t="s">
        <v>27</v>
      </c>
      <c r="B300" s="9">
        <v>52</v>
      </c>
      <c r="C300" s="9">
        <v>0</v>
      </c>
      <c r="D300" s="11" t="s">
        <v>239</v>
      </c>
      <c r="E300" s="9">
        <v>852</v>
      </c>
      <c r="F300" s="10" t="s">
        <v>131</v>
      </c>
      <c r="G300" s="10" t="s">
        <v>147</v>
      </c>
      <c r="H300" s="11" t="s">
        <v>361</v>
      </c>
      <c r="I300" s="11" t="s">
        <v>28</v>
      </c>
      <c r="J300" s="12">
        <f t="shared" ref="J300:BA300" si="328">J301</f>
        <v>14000</v>
      </c>
      <c r="K300" s="12">
        <f t="shared" si="328"/>
        <v>14000</v>
      </c>
      <c r="L300" s="12">
        <f t="shared" si="328"/>
        <v>0</v>
      </c>
      <c r="M300" s="12">
        <f t="shared" si="328"/>
        <v>0</v>
      </c>
      <c r="N300" s="12">
        <f t="shared" si="328"/>
        <v>0</v>
      </c>
      <c r="O300" s="12">
        <f t="shared" si="328"/>
        <v>0</v>
      </c>
      <c r="P300" s="12">
        <f t="shared" si="328"/>
        <v>0</v>
      </c>
      <c r="Q300" s="12">
        <f t="shared" si="328"/>
        <v>0</v>
      </c>
      <c r="R300" s="12">
        <f t="shared" si="328"/>
        <v>14000</v>
      </c>
      <c r="S300" s="12">
        <f t="shared" si="328"/>
        <v>14000</v>
      </c>
      <c r="T300" s="12">
        <f t="shared" si="328"/>
        <v>0</v>
      </c>
      <c r="U300" s="12">
        <f t="shared" si="328"/>
        <v>0</v>
      </c>
      <c r="V300" s="12">
        <f t="shared" si="328"/>
        <v>0</v>
      </c>
      <c r="W300" s="12">
        <f t="shared" si="328"/>
        <v>0</v>
      </c>
      <c r="X300" s="12">
        <f t="shared" si="328"/>
        <v>0</v>
      </c>
      <c r="Y300" s="12">
        <f t="shared" si="328"/>
        <v>0</v>
      </c>
      <c r="Z300" s="12">
        <f t="shared" si="328"/>
        <v>14000</v>
      </c>
      <c r="AA300" s="12">
        <f t="shared" si="328"/>
        <v>14000</v>
      </c>
      <c r="AB300" s="12">
        <f t="shared" si="328"/>
        <v>0</v>
      </c>
      <c r="AC300" s="12">
        <f t="shared" si="328"/>
        <v>0</v>
      </c>
      <c r="AD300" s="12">
        <f t="shared" si="328"/>
        <v>0</v>
      </c>
      <c r="AE300" s="12">
        <f t="shared" si="328"/>
        <v>0</v>
      </c>
      <c r="AF300" s="12">
        <f t="shared" si="328"/>
        <v>0</v>
      </c>
      <c r="AG300" s="12">
        <f t="shared" si="328"/>
        <v>0</v>
      </c>
      <c r="AH300" s="12">
        <f t="shared" si="328"/>
        <v>14000</v>
      </c>
      <c r="AI300" s="12">
        <f t="shared" si="328"/>
        <v>14000</v>
      </c>
      <c r="AJ300" s="12">
        <f t="shared" si="328"/>
        <v>0</v>
      </c>
      <c r="AK300" s="12">
        <f t="shared" si="328"/>
        <v>0</v>
      </c>
      <c r="AL300" s="12">
        <f t="shared" si="328"/>
        <v>0</v>
      </c>
      <c r="AM300" s="12">
        <f t="shared" si="328"/>
        <v>0</v>
      </c>
      <c r="AN300" s="12">
        <f t="shared" si="328"/>
        <v>0</v>
      </c>
      <c r="AO300" s="12">
        <f t="shared" si="328"/>
        <v>0</v>
      </c>
      <c r="AP300" s="12">
        <f t="shared" si="328"/>
        <v>14000</v>
      </c>
      <c r="AQ300" s="12">
        <f t="shared" si="328"/>
        <v>14000</v>
      </c>
      <c r="AR300" s="12">
        <f t="shared" si="328"/>
        <v>0</v>
      </c>
      <c r="AS300" s="12">
        <f t="shared" si="328"/>
        <v>0</v>
      </c>
      <c r="AT300" s="12">
        <f t="shared" si="328"/>
        <v>0</v>
      </c>
      <c r="AU300" s="12">
        <f t="shared" si="328"/>
        <v>0</v>
      </c>
      <c r="AV300" s="12">
        <f t="shared" si="328"/>
        <v>0</v>
      </c>
      <c r="AW300" s="12">
        <f t="shared" si="328"/>
        <v>0</v>
      </c>
      <c r="AX300" s="12">
        <f t="shared" si="328"/>
        <v>14000</v>
      </c>
      <c r="AY300" s="12">
        <f t="shared" si="328"/>
        <v>14000</v>
      </c>
      <c r="AZ300" s="12">
        <f t="shared" si="328"/>
        <v>0</v>
      </c>
      <c r="BA300" s="12">
        <f t="shared" si="328"/>
        <v>0</v>
      </c>
      <c r="BB300" s="12">
        <v>0</v>
      </c>
      <c r="BC300" s="12">
        <v>0</v>
      </c>
    </row>
    <row r="301" spans="1:55" ht="63" hidden="1" x14ac:dyDescent="0.25">
      <c r="A301" s="6" t="s">
        <v>14</v>
      </c>
      <c r="B301" s="9">
        <v>52</v>
      </c>
      <c r="C301" s="9">
        <v>0</v>
      </c>
      <c r="D301" s="11" t="s">
        <v>239</v>
      </c>
      <c r="E301" s="9">
        <v>852</v>
      </c>
      <c r="F301" s="10" t="s">
        <v>131</v>
      </c>
      <c r="G301" s="10" t="s">
        <v>147</v>
      </c>
      <c r="H301" s="11" t="s">
        <v>361</v>
      </c>
      <c r="I301" s="11" t="s">
        <v>29</v>
      </c>
      <c r="J301" s="12">
        <f>'6.ВС'!J352</f>
        <v>14000</v>
      </c>
      <c r="K301" s="12">
        <f>'6.ВС'!K352</f>
        <v>14000</v>
      </c>
      <c r="L301" s="12">
        <f>'6.ВС'!L352</f>
        <v>0</v>
      </c>
      <c r="M301" s="12">
        <f>'6.ВС'!M352</f>
        <v>0</v>
      </c>
      <c r="N301" s="12">
        <f>'6.ВС'!N352</f>
        <v>0</v>
      </c>
      <c r="O301" s="12">
        <f>'6.ВС'!O352</f>
        <v>0</v>
      </c>
      <c r="P301" s="12">
        <f>'6.ВС'!P352</f>
        <v>0</v>
      </c>
      <c r="Q301" s="12">
        <f>'6.ВС'!Q352</f>
        <v>0</v>
      </c>
      <c r="R301" s="12">
        <f>'6.ВС'!R352</f>
        <v>14000</v>
      </c>
      <c r="S301" s="12">
        <f>'6.ВС'!S352</f>
        <v>14000</v>
      </c>
      <c r="T301" s="12">
        <f>'6.ВС'!T352</f>
        <v>0</v>
      </c>
      <c r="U301" s="12">
        <f>'6.ВС'!U352</f>
        <v>0</v>
      </c>
      <c r="V301" s="12">
        <f>'6.ВС'!V352</f>
        <v>0</v>
      </c>
      <c r="W301" s="12">
        <f>'6.ВС'!W352</f>
        <v>0</v>
      </c>
      <c r="X301" s="12">
        <f>'6.ВС'!X352</f>
        <v>0</v>
      </c>
      <c r="Y301" s="12">
        <f>'6.ВС'!Y352</f>
        <v>0</v>
      </c>
      <c r="Z301" s="12">
        <f>'6.ВС'!Z352</f>
        <v>14000</v>
      </c>
      <c r="AA301" s="12">
        <f>'6.ВС'!AA352</f>
        <v>14000</v>
      </c>
      <c r="AB301" s="12">
        <f>'6.ВС'!AB352</f>
        <v>0</v>
      </c>
      <c r="AC301" s="12">
        <f>'6.ВС'!AC352</f>
        <v>0</v>
      </c>
      <c r="AD301" s="12">
        <f>'6.ВС'!AD352</f>
        <v>0</v>
      </c>
      <c r="AE301" s="12">
        <f>'6.ВС'!AE352</f>
        <v>0</v>
      </c>
      <c r="AF301" s="12">
        <f>'6.ВС'!AF352</f>
        <v>0</v>
      </c>
      <c r="AG301" s="12">
        <f>'6.ВС'!AG352</f>
        <v>0</v>
      </c>
      <c r="AH301" s="12">
        <f>'6.ВС'!AH352</f>
        <v>14000</v>
      </c>
      <c r="AI301" s="12">
        <f>'6.ВС'!AI352</f>
        <v>14000</v>
      </c>
      <c r="AJ301" s="12">
        <f>'6.ВС'!AJ352</f>
        <v>0</v>
      </c>
      <c r="AK301" s="12">
        <f>'6.ВС'!AK352</f>
        <v>0</v>
      </c>
      <c r="AL301" s="12">
        <f>'6.ВС'!AL352</f>
        <v>0</v>
      </c>
      <c r="AM301" s="12">
        <f>'6.ВС'!AM352</f>
        <v>0</v>
      </c>
      <c r="AN301" s="12">
        <f>'6.ВС'!AN352</f>
        <v>0</v>
      </c>
      <c r="AO301" s="12">
        <f>'6.ВС'!AO352</f>
        <v>0</v>
      </c>
      <c r="AP301" s="12">
        <f>'6.ВС'!AP352</f>
        <v>14000</v>
      </c>
      <c r="AQ301" s="12">
        <f>'6.ВС'!AQ352</f>
        <v>14000</v>
      </c>
      <c r="AR301" s="12">
        <f>'6.ВС'!AR352</f>
        <v>0</v>
      </c>
      <c r="AS301" s="12">
        <f>'6.ВС'!AS352</f>
        <v>0</v>
      </c>
      <c r="AT301" s="12">
        <f>'6.ВС'!AT352</f>
        <v>0</v>
      </c>
      <c r="AU301" s="12">
        <f>'6.ВС'!AU352</f>
        <v>0</v>
      </c>
      <c r="AV301" s="12">
        <f>'6.ВС'!AV352</f>
        <v>0</v>
      </c>
      <c r="AW301" s="12">
        <f>'6.ВС'!AW352</f>
        <v>0</v>
      </c>
      <c r="AX301" s="12">
        <f>'6.ВС'!AX352</f>
        <v>14000</v>
      </c>
      <c r="AY301" s="12">
        <f>'6.ВС'!AY352</f>
        <v>14000</v>
      </c>
      <c r="AZ301" s="12">
        <f>'6.ВС'!AZ352</f>
        <v>0</v>
      </c>
      <c r="BA301" s="12">
        <f>'6.ВС'!BA352</f>
        <v>0</v>
      </c>
      <c r="BB301" s="12">
        <v>0</v>
      </c>
      <c r="BC301" s="12">
        <v>0</v>
      </c>
    </row>
    <row r="302" spans="1:55" ht="304.5" customHeight="1" x14ac:dyDescent="0.25">
      <c r="A302" s="1" t="s">
        <v>365</v>
      </c>
      <c r="B302" s="9">
        <v>52</v>
      </c>
      <c r="C302" s="9">
        <v>0</v>
      </c>
      <c r="D302" s="11" t="s">
        <v>239</v>
      </c>
      <c r="E302" s="9">
        <v>852</v>
      </c>
      <c r="F302" s="11" t="s">
        <v>131</v>
      </c>
      <c r="G302" s="11" t="s">
        <v>18</v>
      </c>
      <c r="H302" s="11" t="s">
        <v>362</v>
      </c>
      <c r="I302" s="11"/>
      <c r="J302" s="12">
        <f>J303</f>
        <v>7673268</v>
      </c>
      <c r="K302" s="12">
        <f t="shared" ref="K302:BA302" si="329">K303</f>
        <v>7673268</v>
      </c>
      <c r="L302" s="12">
        <f t="shared" si="329"/>
        <v>0</v>
      </c>
      <c r="M302" s="12">
        <f t="shared" si="329"/>
        <v>0</v>
      </c>
      <c r="N302" s="12">
        <f t="shared" si="329"/>
        <v>0</v>
      </c>
      <c r="O302" s="12">
        <f t="shared" si="329"/>
        <v>0</v>
      </c>
      <c r="P302" s="12">
        <f t="shared" si="329"/>
        <v>0</v>
      </c>
      <c r="Q302" s="12">
        <f t="shared" si="329"/>
        <v>0</v>
      </c>
      <c r="R302" s="12">
        <f t="shared" si="329"/>
        <v>7673268</v>
      </c>
      <c r="S302" s="12">
        <f t="shared" si="329"/>
        <v>7673268</v>
      </c>
      <c r="T302" s="12">
        <f t="shared" si="329"/>
        <v>0</v>
      </c>
      <c r="U302" s="12">
        <f t="shared" si="329"/>
        <v>0</v>
      </c>
      <c r="V302" s="12">
        <f t="shared" si="329"/>
        <v>0</v>
      </c>
      <c r="W302" s="12">
        <f t="shared" si="329"/>
        <v>0</v>
      </c>
      <c r="X302" s="12">
        <f t="shared" si="329"/>
        <v>0</v>
      </c>
      <c r="Y302" s="12">
        <f t="shared" si="329"/>
        <v>0</v>
      </c>
      <c r="Z302" s="12">
        <f t="shared" si="329"/>
        <v>7673268</v>
      </c>
      <c r="AA302" s="12">
        <f t="shared" si="329"/>
        <v>7673268</v>
      </c>
      <c r="AB302" s="12">
        <f t="shared" si="329"/>
        <v>0</v>
      </c>
      <c r="AC302" s="12">
        <f t="shared" si="329"/>
        <v>0</v>
      </c>
      <c r="AD302" s="12">
        <f t="shared" si="329"/>
        <v>0</v>
      </c>
      <c r="AE302" s="12">
        <f t="shared" si="329"/>
        <v>0</v>
      </c>
      <c r="AF302" s="12">
        <f t="shared" si="329"/>
        <v>0</v>
      </c>
      <c r="AG302" s="12">
        <f t="shared" si="329"/>
        <v>0</v>
      </c>
      <c r="AH302" s="12">
        <f t="shared" si="329"/>
        <v>7673268</v>
      </c>
      <c r="AI302" s="12">
        <f t="shared" si="329"/>
        <v>7673268</v>
      </c>
      <c r="AJ302" s="12">
        <f t="shared" si="329"/>
        <v>0</v>
      </c>
      <c r="AK302" s="12">
        <f t="shared" si="329"/>
        <v>0</v>
      </c>
      <c r="AL302" s="12">
        <f t="shared" si="329"/>
        <v>0</v>
      </c>
      <c r="AM302" s="12">
        <f t="shared" si="329"/>
        <v>0</v>
      </c>
      <c r="AN302" s="12">
        <f t="shared" si="329"/>
        <v>0</v>
      </c>
      <c r="AO302" s="12">
        <f t="shared" si="329"/>
        <v>0</v>
      </c>
      <c r="AP302" s="12">
        <f t="shared" si="329"/>
        <v>7673268</v>
      </c>
      <c r="AQ302" s="12">
        <f t="shared" si="329"/>
        <v>7673268</v>
      </c>
      <c r="AR302" s="12">
        <f t="shared" si="329"/>
        <v>0</v>
      </c>
      <c r="AS302" s="12">
        <f t="shared" si="329"/>
        <v>0</v>
      </c>
      <c r="AT302" s="12">
        <f t="shared" si="329"/>
        <v>1832900</v>
      </c>
      <c r="AU302" s="12">
        <f t="shared" si="329"/>
        <v>1832900</v>
      </c>
      <c r="AV302" s="12">
        <f t="shared" si="329"/>
        <v>0</v>
      </c>
      <c r="AW302" s="12">
        <f t="shared" si="329"/>
        <v>0</v>
      </c>
      <c r="AX302" s="12">
        <f t="shared" si="329"/>
        <v>9506168</v>
      </c>
      <c r="AY302" s="12">
        <f t="shared" si="329"/>
        <v>9506168</v>
      </c>
      <c r="AZ302" s="12">
        <f t="shared" si="329"/>
        <v>0</v>
      </c>
      <c r="BA302" s="12">
        <f t="shared" si="329"/>
        <v>0</v>
      </c>
      <c r="BB302" s="12">
        <v>0</v>
      </c>
      <c r="BC302" s="12">
        <v>0</v>
      </c>
    </row>
    <row r="303" spans="1:55" ht="31.5" x14ac:dyDescent="0.25">
      <c r="A303" s="4" t="s">
        <v>135</v>
      </c>
      <c r="B303" s="9">
        <v>52</v>
      </c>
      <c r="C303" s="9">
        <v>0</v>
      </c>
      <c r="D303" s="11" t="s">
        <v>239</v>
      </c>
      <c r="E303" s="9">
        <v>852</v>
      </c>
      <c r="F303" s="11" t="s">
        <v>131</v>
      </c>
      <c r="G303" s="11" t="s">
        <v>18</v>
      </c>
      <c r="H303" s="11" t="s">
        <v>362</v>
      </c>
      <c r="I303" s="11" t="s">
        <v>136</v>
      </c>
      <c r="J303" s="12">
        <f t="shared" ref="J303:M303" si="330">J304+J305</f>
        <v>7673268</v>
      </c>
      <c r="K303" s="12">
        <f t="shared" si="330"/>
        <v>7673268</v>
      </c>
      <c r="L303" s="12">
        <f t="shared" si="330"/>
        <v>0</v>
      </c>
      <c r="M303" s="12">
        <f t="shared" si="330"/>
        <v>0</v>
      </c>
      <c r="N303" s="12">
        <f t="shared" ref="N303:U303" si="331">N304+N305</f>
        <v>0</v>
      </c>
      <c r="O303" s="12">
        <f t="shared" si="331"/>
        <v>0</v>
      </c>
      <c r="P303" s="12">
        <f t="shared" si="331"/>
        <v>0</v>
      </c>
      <c r="Q303" s="12">
        <f t="shared" si="331"/>
        <v>0</v>
      </c>
      <c r="R303" s="12">
        <f t="shared" si="331"/>
        <v>7673268</v>
      </c>
      <c r="S303" s="12">
        <f t="shared" si="331"/>
        <v>7673268</v>
      </c>
      <c r="T303" s="12">
        <f t="shared" si="331"/>
        <v>0</v>
      </c>
      <c r="U303" s="12">
        <f t="shared" si="331"/>
        <v>0</v>
      </c>
      <c r="V303" s="12">
        <f t="shared" ref="V303:AC303" si="332">V304+V305</f>
        <v>0</v>
      </c>
      <c r="W303" s="12">
        <f t="shared" si="332"/>
        <v>0</v>
      </c>
      <c r="X303" s="12">
        <f t="shared" si="332"/>
        <v>0</v>
      </c>
      <c r="Y303" s="12">
        <f t="shared" si="332"/>
        <v>0</v>
      </c>
      <c r="Z303" s="12">
        <f t="shared" si="332"/>
        <v>7673268</v>
      </c>
      <c r="AA303" s="12">
        <f t="shared" si="332"/>
        <v>7673268</v>
      </c>
      <c r="AB303" s="12">
        <f t="shared" si="332"/>
        <v>0</v>
      </c>
      <c r="AC303" s="12">
        <f t="shared" si="332"/>
        <v>0</v>
      </c>
      <c r="AD303" s="12">
        <f t="shared" ref="AD303:AK303" si="333">AD304+AD305</f>
        <v>0</v>
      </c>
      <c r="AE303" s="12">
        <f t="shared" si="333"/>
        <v>0</v>
      </c>
      <c r="AF303" s="12">
        <f t="shared" si="333"/>
        <v>0</v>
      </c>
      <c r="AG303" s="12">
        <f t="shared" si="333"/>
        <v>0</v>
      </c>
      <c r="AH303" s="12">
        <f t="shared" si="333"/>
        <v>7673268</v>
      </c>
      <c r="AI303" s="12">
        <f t="shared" si="333"/>
        <v>7673268</v>
      </c>
      <c r="AJ303" s="12">
        <f t="shared" si="333"/>
        <v>0</v>
      </c>
      <c r="AK303" s="12">
        <f t="shared" si="333"/>
        <v>0</v>
      </c>
      <c r="AL303" s="12">
        <f t="shared" ref="AL303:AS303" si="334">AL304+AL305</f>
        <v>0</v>
      </c>
      <c r="AM303" s="12">
        <f t="shared" si="334"/>
        <v>0</v>
      </c>
      <c r="AN303" s="12">
        <f t="shared" si="334"/>
        <v>0</v>
      </c>
      <c r="AO303" s="12">
        <f t="shared" si="334"/>
        <v>0</v>
      </c>
      <c r="AP303" s="12">
        <f t="shared" si="334"/>
        <v>7673268</v>
      </c>
      <c r="AQ303" s="12">
        <f t="shared" si="334"/>
        <v>7673268</v>
      </c>
      <c r="AR303" s="12">
        <f t="shared" si="334"/>
        <v>0</v>
      </c>
      <c r="AS303" s="12">
        <f t="shared" si="334"/>
        <v>0</v>
      </c>
      <c r="AT303" s="12">
        <f t="shared" ref="AT303:BA303" si="335">AT304+AT305</f>
        <v>1832900</v>
      </c>
      <c r="AU303" s="12">
        <f t="shared" si="335"/>
        <v>1832900</v>
      </c>
      <c r="AV303" s="12">
        <f t="shared" si="335"/>
        <v>0</v>
      </c>
      <c r="AW303" s="12">
        <f t="shared" si="335"/>
        <v>0</v>
      </c>
      <c r="AX303" s="12">
        <f t="shared" si="335"/>
        <v>9506168</v>
      </c>
      <c r="AY303" s="12">
        <f t="shared" si="335"/>
        <v>9506168</v>
      </c>
      <c r="AZ303" s="12">
        <f t="shared" si="335"/>
        <v>0</v>
      </c>
      <c r="BA303" s="12">
        <f t="shared" si="335"/>
        <v>0</v>
      </c>
      <c r="BB303" s="12">
        <v>0</v>
      </c>
      <c r="BC303" s="12">
        <v>0</v>
      </c>
    </row>
    <row r="304" spans="1:55" ht="37.5" customHeight="1" x14ac:dyDescent="0.25">
      <c r="A304" s="4" t="s">
        <v>148</v>
      </c>
      <c r="B304" s="9">
        <v>52</v>
      </c>
      <c r="C304" s="9">
        <v>0</v>
      </c>
      <c r="D304" s="11" t="s">
        <v>239</v>
      </c>
      <c r="E304" s="9">
        <v>852</v>
      </c>
      <c r="F304" s="11" t="s">
        <v>131</v>
      </c>
      <c r="G304" s="11" t="s">
        <v>18</v>
      </c>
      <c r="H304" s="11" t="s">
        <v>362</v>
      </c>
      <c r="I304" s="11" t="s">
        <v>149</v>
      </c>
      <c r="J304" s="12">
        <f>'6.ВС'!J339</f>
        <v>5540322</v>
      </c>
      <c r="K304" s="12">
        <f>'6.ВС'!K339</f>
        <v>5540322</v>
      </c>
      <c r="L304" s="12">
        <f>'6.ВС'!L339</f>
        <v>0</v>
      </c>
      <c r="M304" s="12">
        <f>'6.ВС'!M339</f>
        <v>0</v>
      </c>
      <c r="N304" s="12">
        <f>'6.ВС'!N339</f>
        <v>0</v>
      </c>
      <c r="O304" s="12">
        <f>'6.ВС'!O339</f>
        <v>0</v>
      </c>
      <c r="P304" s="12">
        <f>'6.ВС'!P339</f>
        <v>0</v>
      </c>
      <c r="Q304" s="12">
        <f>'6.ВС'!Q339</f>
        <v>0</v>
      </c>
      <c r="R304" s="12">
        <f>'6.ВС'!R339</f>
        <v>5540322</v>
      </c>
      <c r="S304" s="12">
        <f>'6.ВС'!S339</f>
        <v>5540322</v>
      </c>
      <c r="T304" s="12">
        <f>'6.ВС'!T339</f>
        <v>0</v>
      </c>
      <c r="U304" s="12">
        <f>'6.ВС'!U339</f>
        <v>0</v>
      </c>
      <c r="V304" s="12">
        <f>'6.ВС'!V339</f>
        <v>0</v>
      </c>
      <c r="W304" s="12">
        <f>'6.ВС'!W339</f>
        <v>0</v>
      </c>
      <c r="X304" s="12">
        <f>'6.ВС'!X339</f>
        <v>0</v>
      </c>
      <c r="Y304" s="12">
        <f>'6.ВС'!Y339</f>
        <v>0</v>
      </c>
      <c r="Z304" s="12">
        <f>'6.ВС'!Z339</f>
        <v>5540322</v>
      </c>
      <c r="AA304" s="12">
        <f>'6.ВС'!AA339</f>
        <v>5540322</v>
      </c>
      <c r="AB304" s="12">
        <f>'6.ВС'!AB339</f>
        <v>0</v>
      </c>
      <c r="AC304" s="12">
        <f>'6.ВС'!AC339</f>
        <v>0</v>
      </c>
      <c r="AD304" s="12">
        <f>'6.ВС'!AD339</f>
        <v>0</v>
      </c>
      <c r="AE304" s="12">
        <f>'6.ВС'!AE339</f>
        <v>0</v>
      </c>
      <c r="AF304" s="12">
        <f>'6.ВС'!AF339</f>
        <v>0</v>
      </c>
      <c r="AG304" s="12">
        <f>'6.ВС'!AG339</f>
        <v>0</v>
      </c>
      <c r="AH304" s="12">
        <f>'6.ВС'!AH339</f>
        <v>5540322</v>
      </c>
      <c r="AI304" s="12">
        <f>'6.ВС'!AI339</f>
        <v>5540322</v>
      </c>
      <c r="AJ304" s="12">
        <f>'6.ВС'!AJ339</f>
        <v>0</v>
      </c>
      <c r="AK304" s="12">
        <f>'6.ВС'!AK339</f>
        <v>0</v>
      </c>
      <c r="AL304" s="12">
        <f>'6.ВС'!AL339</f>
        <v>0</v>
      </c>
      <c r="AM304" s="12">
        <f>'6.ВС'!AM339</f>
        <v>0</v>
      </c>
      <c r="AN304" s="12">
        <f>'6.ВС'!AN339</f>
        <v>0</v>
      </c>
      <c r="AO304" s="12">
        <f>'6.ВС'!AO339</f>
        <v>0</v>
      </c>
      <c r="AP304" s="12">
        <f>'6.ВС'!AP339</f>
        <v>5540322</v>
      </c>
      <c r="AQ304" s="12">
        <f>'6.ВС'!AQ339</f>
        <v>5540322</v>
      </c>
      <c r="AR304" s="12">
        <f>'6.ВС'!AR339</f>
        <v>0</v>
      </c>
      <c r="AS304" s="12">
        <f>'6.ВС'!AS339</f>
        <v>0</v>
      </c>
      <c r="AT304" s="12">
        <f>'6.ВС'!AT339</f>
        <v>1300000</v>
      </c>
      <c r="AU304" s="12">
        <f>'6.ВС'!AU339</f>
        <v>1300000</v>
      </c>
      <c r="AV304" s="12">
        <f>'6.ВС'!AV339</f>
        <v>0</v>
      </c>
      <c r="AW304" s="12">
        <f>'6.ВС'!AW339</f>
        <v>0</v>
      </c>
      <c r="AX304" s="12">
        <f>'6.ВС'!AX339</f>
        <v>6840322</v>
      </c>
      <c r="AY304" s="12">
        <f>'6.ВС'!AY339</f>
        <v>6840322</v>
      </c>
      <c r="AZ304" s="12">
        <f>'6.ВС'!AZ339</f>
        <v>0</v>
      </c>
      <c r="BA304" s="12">
        <f>'6.ВС'!BA339</f>
        <v>0</v>
      </c>
      <c r="BB304" s="12">
        <v>0</v>
      </c>
      <c r="BC304" s="12">
        <v>0</v>
      </c>
    </row>
    <row r="305" spans="1:55" ht="48.75" customHeight="1" x14ac:dyDescent="0.25">
      <c r="A305" s="4" t="s">
        <v>137</v>
      </c>
      <c r="B305" s="9">
        <v>52</v>
      </c>
      <c r="C305" s="9">
        <v>0</v>
      </c>
      <c r="D305" s="11" t="s">
        <v>239</v>
      </c>
      <c r="E305" s="9">
        <v>852</v>
      </c>
      <c r="F305" s="11" t="s">
        <v>131</v>
      </c>
      <c r="G305" s="11" t="s">
        <v>63</v>
      </c>
      <c r="H305" s="11" t="s">
        <v>362</v>
      </c>
      <c r="I305" s="11" t="s">
        <v>138</v>
      </c>
      <c r="J305" s="12">
        <f>'6.ВС'!J340</f>
        <v>2132946</v>
      </c>
      <c r="K305" s="12">
        <f>'6.ВС'!K340</f>
        <v>2132946</v>
      </c>
      <c r="L305" s="12">
        <f>'6.ВС'!L340</f>
        <v>0</v>
      </c>
      <c r="M305" s="12">
        <f>'6.ВС'!M340</f>
        <v>0</v>
      </c>
      <c r="N305" s="12">
        <f>'6.ВС'!N340</f>
        <v>0</v>
      </c>
      <c r="O305" s="12">
        <f>'6.ВС'!O340</f>
        <v>0</v>
      </c>
      <c r="P305" s="12">
        <f>'6.ВС'!P340</f>
        <v>0</v>
      </c>
      <c r="Q305" s="12">
        <f>'6.ВС'!Q340</f>
        <v>0</v>
      </c>
      <c r="R305" s="12">
        <f>'6.ВС'!R340</f>
        <v>2132946</v>
      </c>
      <c r="S305" s="12">
        <f>'6.ВС'!S340</f>
        <v>2132946</v>
      </c>
      <c r="T305" s="12">
        <f>'6.ВС'!T340</f>
        <v>0</v>
      </c>
      <c r="U305" s="12">
        <f>'6.ВС'!U340</f>
        <v>0</v>
      </c>
      <c r="V305" s="12">
        <f>'6.ВС'!V340</f>
        <v>0</v>
      </c>
      <c r="W305" s="12">
        <f>'6.ВС'!W340</f>
        <v>0</v>
      </c>
      <c r="X305" s="12">
        <f>'6.ВС'!X340</f>
        <v>0</v>
      </c>
      <c r="Y305" s="12">
        <f>'6.ВС'!Y340</f>
        <v>0</v>
      </c>
      <c r="Z305" s="12">
        <f>'6.ВС'!Z340</f>
        <v>2132946</v>
      </c>
      <c r="AA305" s="12">
        <f>'6.ВС'!AA340</f>
        <v>2132946</v>
      </c>
      <c r="AB305" s="12">
        <f>'6.ВС'!AB340</f>
        <v>0</v>
      </c>
      <c r="AC305" s="12">
        <f>'6.ВС'!AC340</f>
        <v>0</v>
      </c>
      <c r="AD305" s="12">
        <f>'6.ВС'!AD340</f>
        <v>0</v>
      </c>
      <c r="AE305" s="12">
        <f>'6.ВС'!AE340</f>
        <v>0</v>
      </c>
      <c r="AF305" s="12">
        <f>'6.ВС'!AF340</f>
        <v>0</v>
      </c>
      <c r="AG305" s="12">
        <f>'6.ВС'!AG340</f>
        <v>0</v>
      </c>
      <c r="AH305" s="12">
        <f>'6.ВС'!AH340</f>
        <v>2132946</v>
      </c>
      <c r="AI305" s="12">
        <f>'6.ВС'!AI340</f>
        <v>2132946</v>
      </c>
      <c r="AJ305" s="12">
        <f>'6.ВС'!AJ340</f>
        <v>0</v>
      </c>
      <c r="AK305" s="12">
        <f>'6.ВС'!AK340</f>
        <v>0</v>
      </c>
      <c r="AL305" s="12">
        <f>'6.ВС'!AL340</f>
        <v>0</v>
      </c>
      <c r="AM305" s="12">
        <f>'6.ВС'!AM340</f>
        <v>0</v>
      </c>
      <c r="AN305" s="12">
        <f>'6.ВС'!AN340</f>
        <v>0</v>
      </c>
      <c r="AO305" s="12">
        <f>'6.ВС'!AO340</f>
        <v>0</v>
      </c>
      <c r="AP305" s="12">
        <f>'6.ВС'!AP340</f>
        <v>2132946</v>
      </c>
      <c r="AQ305" s="12">
        <f>'6.ВС'!AQ340</f>
        <v>2132946</v>
      </c>
      <c r="AR305" s="12">
        <f>'6.ВС'!AR340</f>
        <v>0</v>
      </c>
      <c r="AS305" s="12">
        <f>'6.ВС'!AS340</f>
        <v>0</v>
      </c>
      <c r="AT305" s="12">
        <f>'6.ВС'!AT340</f>
        <v>532900</v>
      </c>
      <c r="AU305" s="12">
        <f>'6.ВС'!AU340</f>
        <v>532900</v>
      </c>
      <c r="AV305" s="12">
        <f>'6.ВС'!AV340</f>
        <v>0</v>
      </c>
      <c r="AW305" s="12">
        <f>'6.ВС'!AW340</f>
        <v>0</v>
      </c>
      <c r="AX305" s="12">
        <f>'6.ВС'!AX340</f>
        <v>2665846</v>
      </c>
      <c r="AY305" s="12">
        <f>'6.ВС'!AY340</f>
        <v>2665846</v>
      </c>
      <c r="AZ305" s="12">
        <f>'6.ВС'!AZ340</f>
        <v>0</v>
      </c>
      <c r="BA305" s="12">
        <f>'6.ВС'!BA340</f>
        <v>0</v>
      </c>
      <c r="BB305" s="12">
        <v>0</v>
      </c>
      <c r="BC305" s="12">
        <v>0</v>
      </c>
    </row>
    <row r="306" spans="1:55" ht="78.75" hidden="1" x14ac:dyDescent="0.25">
      <c r="A306" s="4" t="s">
        <v>433</v>
      </c>
      <c r="B306" s="9">
        <v>52</v>
      </c>
      <c r="C306" s="9">
        <v>0</v>
      </c>
      <c r="D306" s="11" t="s">
        <v>239</v>
      </c>
      <c r="E306" s="9">
        <v>852</v>
      </c>
      <c r="F306" s="11"/>
      <c r="G306" s="11"/>
      <c r="H306" s="11" t="s">
        <v>432</v>
      </c>
      <c r="I306" s="11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>
        <f>AH307</f>
        <v>0</v>
      </c>
      <c r="AI306" s="12">
        <f t="shared" ref="AI306:AL306" si="336">AI307</f>
        <v>0</v>
      </c>
      <c r="AJ306" s="12">
        <f t="shared" si="336"/>
        <v>0</v>
      </c>
      <c r="AK306" s="12">
        <f t="shared" si="336"/>
        <v>0</v>
      </c>
      <c r="AL306" s="12">
        <f t="shared" si="336"/>
        <v>63663.5</v>
      </c>
      <c r="AM306" s="12">
        <f t="shared" ref="AM306:AM307" si="337">AM307</f>
        <v>0</v>
      </c>
      <c r="AN306" s="12">
        <f t="shared" ref="AN306:AN307" si="338">AN307</f>
        <v>63663.5</v>
      </c>
      <c r="AO306" s="12">
        <f t="shared" ref="AO306:AO307" si="339">AO307</f>
        <v>0</v>
      </c>
      <c r="AP306" s="12">
        <f t="shared" ref="AP306:AP307" si="340">AP307</f>
        <v>63663.5</v>
      </c>
      <c r="AQ306" s="12">
        <f t="shared" ref="AQ306:AQ307" si="341">AQ307</f>
        <v>0</v>
      </c>
      <c r="AR306" s="12">
        <f t="shared" ref="AR306:AR307" si="342">AR307</f>
        <v>63663.5</v>
      </c>
      <c r="AS306" s="12">
        <f t="shared" ref="AS306:BA307" si="343">AS307</f>
        <v>0</v>
      </c>
      <c r="AT306" s="12">
        <f t="shared" si="343"/>
        <v>0</v>
      </c>
      <c r="AU306" s="12">
        <f t="shared" si="343"/>
        <v>0</v>
      </c>
      <c r="AV306" s="12">
        <f t="shared" si="343"/>
        <v>0</v>
      </c>
      <c r="AW306" s="12">
        <f t="shared" si="343"/>
        <v>0</v>
      </c>
      <c r="AX306" s="12">
        <f t="shared" si="343"/>
        <v>63663.5</v>
      </c>
      <c r="AY306" s="12">
        <f t="shared" si="343"/>
        <v>0</v>
      </c>
      <c r="AZ306" s="12">
        <f t="shared" si="343"/>
        <v>63663.5</v>
      </c>
      <c r="BA306" s="12">
        <f t="shared" si="343"/>
        <v>0</v>
      </c>
      <c r="BB306" s="12">
        <v>0</v>
      </c>
      <c r="BC306" s="12">
        <v>0</v>
      </c>
    </row>
    <row r="307" spans="1:55" ht="63" hidden="1" x14ac:dyDescent="0.25">
      <c r="A307" s="6" t="s">
        <v>27</v>
      </c>
      <c r="B307" s="9">
        <v>52</v>
      </c>
      <c r="C307" s="9">
        <v>0</v>
      </c>
      <c r="D307" s="11" t="s">
        <v>239</v>
      </c>
      <c r="E307" s="9">
        <v>852</v>
      </c>
      <c r="F307" s="11"/>
      <c r="G307" s="11"/>
      <c r="H307" s="11" t="s">
        <v>432</v>
      </c>
      <c r="I307" s="11" t="s">
        <v>28</v>
      </c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>
        <f>AL308</f>
        <v>63663.5</v>
      </c>
      <c r="AM307" s="12">
        <f t="shared" si="337"/>
        <v>0</v>
      </c>
      <c r="AN307" s="12">
        <f t="shared" si="338"/>
        <v>63663.5</v>
      </c>
      <c r="AO307" s="12">
        <f t="shared" si="339"/>
        <v>0</v>
      </c>
      <c r="AP307" s="12">
        <f t="shared" si="340"/>
        <v>63663.5</v>
      </c>
      <c r="AQ307" s="12">
        <f t="shared" si="341"/>
        <v>0</v>
      </c>
      <c r="AR307" s="12">
        <f t="shared" si="342"/>
        <v>63663.5</v>
      </c>
      <c r="AS307" s="12">
        <f t="shared" si="343"/>
        <v>0</v>
      </c>
      <c r="AT307" s="12">
        <f>AT308</f>
        <v>0</v>
      </c>
      <c r="AU307" s="12">
        <f t="shared" si="343"/>
        <v>0</v>
      </c>
      <c r="AV307" s="12">
        <f t="shared" si="343"/>
        <v>0</v>
      </c>
      <c r="AW307" s="12">
        <f t="shared" si="343"/>
        <v>0</v>
      </c>
      <c r="AX307" s="12">
        <f t="shared" si="343"/>
        <v>63663.5</v>
      </c>
      <c r="AY307" s="12">
        <f t="shared" si="343"/>
        <v>0</v>
      </c>
      <c r="AZ307" s="12">
        <f t="shared" si="343"/>
        <v>63663.5</v>
      </c>
      <c r="BA307" s="12">
        <f t="shared" si="343"/>
        <v>0</v>
      </c>
      <c r="BB307" s="12">
        <v>0</v>
      </c>
      <c r="BC307" s="12">
        <v>0</v>
      </c>
    </row>
    <row r="308" spans="1:55" ht="63" hidden="1" x14ac:dyDescent="0.25">
      <c r="A308" s="6" t="s">
        <v>14</v>
      </c>
      <c r="B308" s="9">
        <v>52</v>
      </c>
      <c r="C308" s="9">
        <v>0</v>
      </c>
      <c r="D308" s="11" t="s">
        <v>239</v>
      </c>
      <c r="E308" s="9">
        <v>852</v>
      </c>
      <c r="F308" s="11"/>
      <c r="G308" s="11"/>
      <c r="H308" s="11" t="s">
        <v>432</v>
      </c>
      <c r="I308" s="11" t="s">
        <v>29</v>
      </c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>
        <f>'6.ВС'!AL243</f>
        <v>63663.5</v>
      </c>
      <c r="AM308" s="12">
        <f>'6.ВС'!AM243</f>
        <v>0</v>
      </c>
      <c r="AN308" s="12">
        <f>'6.ВС'!AN243</f>
        <v>63663.5</v>
      </c>
      <c r="AO308" s="12">
        <f>'6.ВС'!AO243</f>
        <v>0</v>
      </c>
      <c r="AP308" s="12">
        <f>'6.ВС'!AP243</f>
        <v>63663.5</v>
      </c>
      <c r="AQ308" s="12">
        <f>'6.ВС'!AQ243</f>
        <v>0</v>
      </c>
      <c r="AR308" s="12">
        <f>'6.ВС'!AR243</f>
        <v>63663.5</v>
      </c>
      <c r="AS308" s="12">
        <f>'6.ВС'!AS243</f>
        <v>0</v>
      </c>
      <c r="AT308" s="12">
        <f>'6.ВС'!AT243</f>
        <v>0</v>
      </c>
      <c r="AU308" s="12">
        <f>'6.ВС'!AU243</f>
        <v>0</v>
      </c>
      <c r="AV308" s="12">
        <f>'6.ВС'!AV243</f>
        <v>0</v>
      </c>
      <c r="AW308" s="12">
        <f>'6.ВС'!AW243</f>
        <v>0</v>
      </c>
      <c r="AX308" s="12">
        <f>'6.ВС'!AX243</f>
        <v>63663.5</v>
      </c>
      <c r="AY308" s="12">
        <f>'6.ВС'!AY243</f>
        <v>0</v>
      </c>
      <c r="AZ308" s="12">
        <f>'6.ВС'!AZ243</f>
        <v>63663.5</v>
      </c>
      <c r="BA308" s="12">
        <f>'6.ВС'!BA243</f>
        <v>0</v>
      </c>
      <c r="BB308" s="12">
        <v>0</v>
      </c>
      <c r="BC308" s="12">
        <v>0</v>
      </c>
    </row>
    <row r="309" spans="1:55" ht="78.75" hidden="1" x14ac:dyDescent="0.25">
      <c r="A309" s="4" t="s">
        <v>271</v>
      </c>
      <c r="B309" s="9">
        <v>52</v>
      </c>
      <c r="C309" s="9">
        <v>0</v>
      </c>
      <c r="D309" s="11" t="s">
        <v>272</v>
      </c>
      <c r="E309" s="9"/>
      <c r="F309" s="11"/>
      <c r="G309" s="11"/>
      <c r="H309" s="11"/>
      <c r="I309" s="11"/>
      <c r="J309" s="12">
        <f t="shared" ref="J309:BA312" si="344">J310</f>
        <v>508184.21</v>
      </c>
      <c r="K309" s="12">
        <f t="shared" si="344"/>
        <v>508184.21</v>
      </c>
      <c r="L309" s="12">
        <f t="shared" si="344"/>
        <v>0</v>
      </c>
      <c r="M309" s="12">
        <f t="shared" si="344"/>
        <v>0</v>
      </c>
      <c r="N309" s="12">
        <f t="shared" si="344"/>
        <v>0</v>
      </c>
      <c r="O309" s="12">
        <f t="shared" si="344"/>
        <v>0</v>
      </c>
      <c r="P309" s="12">
        <f t="shared" si="344"/>
        <v>0</v>
      </c>
      <c r="Q309" s="12">
        <f t="shared" si="344"/>
        <v>0</v>
      </c>
      <c r="R309" s="12">
        <f t="shared" si="344"/>
        <v>508184.21</v>
      </c>
      <c r="S309" s="12">
        <f t="shared" si="344"/>
        <v>508184.21</v>
      </c>
      <c r="T309" s="12">
        <f t="shared" si="344"/>
        <v>0</v>
      </c>
      <c r="U309" s="12">
        <f t="shared" si="344"/>
        <v>0</v>
      </c>
      <c r="V309" s="12">
        <f t="shared" si="344"/>
        <v>-262621.21000000002</v>
      </c>
      <c r="W309" s="12">
        <f t="shared" si="344"/>
        <v>-262621.21000000002</v>
      </c>
      <c r="X309" s="12">
        <f t="shared" si="344"/>
        <v>0</v>
      </c>
      <c r="Y309" s="12">
        <f t="shared" si="344"/>
        <v>0</v>
      </c>
      <c r="Z309" s="12">
        <f t="shared" si="344"/>
        <v>245563</v>
      </c>
      <c r="AA309" s="12">
        <f t="shared" si="344"/>
        <v>245563</v>
      </c>
      <c r="AB309" s="12">
        <f t="shared" si="344"/>
        <v>0</v>
      </c>
      <c r="AC309" s="12">
        <f t="shared" si="344"/>
        <v>0</v>
      </c>
      <c r="AD309" s="12">
        <f t="shared" si="344"/>
        <v>0</v>
      </c>
      <c r="AE309" s="12">
        <f t="shared" si="344"/>
        <v>0</v>
      </c>
      <c r="AF309" s="12">
        <f t="shared" si="344"/>
        <v>0</v>
      </c>
      <c r="AG309" s="12">
        <f t="shared" si="344"/>
        <v>0</v>
      </c>
      <c r="AH309" s="12">
        <f t="shared" si="344"/>
        <v>245563</v>
      </c>
      <c r="AI309" s="12">
        <f t="shared" si="344"/>
        <v>245563</v>
      </c>
      <c r="AJ309" s="12">
        <f t="shared" si="344"/>
        <v>0</v>
      </c>
      <c r="AK309" s="12">
        <f t="shared" si="344"/>
        <v>0</v>
      </c>
      <c r="AL309" s="12">
        <f t="shared" si="344"/>
        <v>0</v>
      </c>
      <c r="AM309" s="12">
        <f t="shared" si="344"/>
        <v>0</v>
      </c>
      <c r="AN309" s="12">
        <f t="shared" si="344"/>
        <v>0</v>
      </c>
      <c r="AO309" s="12">
        <f t="shared" si="344"/>
        <v>0</v>
      </c>
      <c r="AP309" s="12">
        <f t="shared" si="344"/>
        <v>245563</v>
      </c>
      <c r="AQ309" s="12">
        <f t="shared" si="344"/>
        <v>245563</v>
      </c>
      <c r="AR309" s="12">
        <f t="shared" si="344"/>
        <v>0</v>
      </c>
      <c r="AS309" s="12">
        <f t="shared" si="344"/>
        <v>0</v>
      </c>
      <c r="AT309" s="12">
        <f t="shared" si="344"/>
        <v>0</v>
      </c>
      <c r="AU309" s="12">
        <f t="shared" si="344"/>
        <v>0</v>
      </c>
      <c r="AV309" s="12">
        <f t="shared" si="344"/>
        <v>0</v>
      </c>
      <c r="AW309" s="12">
        <f t="shared" si="344"/>
        <v>0</v>
      </c>
      <c r="AX309" s="12">
        <f t="shared" si="344"/>
        <v>245563</v>
      </c>
      <c r="AY309" s="12">
        <f t="shared" si="344"/>
        <v>245563</v>
      </c>
      <c r="AZ309" s="12">
        <f t="shared" si="344"/>
        <v>0</v>
      </c>
      <c r="BA309" s="12">
        <f t="shared" si="344"/>
        <v>0</v>
      </c>
      <c r="BB309" s="12">
        <v>0</v>
      </c>
      <c r="BC309" s="12">
        <v>0</v>
      </c>
    </row>
    <row r="310" spans="1:55" ht="47.25" hidden="1" x14ac:dyDescent="0.25">
      <c r="A310" s="4" t="s">
        <v>161</v>
      </c>
      <c r="B310" s="9">
        <v>52</v>
      </c>
      <c r="C310" s="9">
        <v>0</v>
      </c>
      <c r="D310" s="10" t="s">
        <v>272</v>
      </c>
      <c r="E310" s="9">
        <v>852</v>
      </c>
      <c r="F310" s="10"/>
      <c r="G310" s="10"/>
      <c r="H310" s="10"/>
      <c r="I310" s="11"/>
      <c r="J310" s="12">
        <f t="shared" si="344"/>
        <v>508184.21</v>
      </c>
      <c r="K310" s="12">
        <f t="shared" si="344"/>
        <v>508184.21</v>
      </c>
      <c r="L310" s="12">
        <f t="shared" si="344"/>
        <v>0</v>
      </c>
      <c r="M310" s="12">
        <f t="shared" si="344"/>
        <v>0</v>
      </c>
      <c r="N310" s="12">
        <f t="shared" si="344"/>
        <v>0</v>
      </c>
      <c r="O310" s="12">
        <f t="shared" si="344"/>
        <v>0</v>
      </c>
      <c r="P310" s="12">
        <f t="shared" si="344"/>
        <v>0</v>
      </c>
      <c r="Q310" s="12">
        <f t="shared" si="344"/>
        <v>0</v>
      </c>
      <c r="R310" s="12">
        <f t="shared" si="344"/>
        <v>508184.21</v>
      </c>
      <c r="S310" s="12">
        <f t="shared" si="344"/>
        <v>508184.21</v>
      </c>
      <c r="T310" s="12">
        <f t="shared" si="344"/>
        <v>0</v>
      </c>
      <c r="U310" s="12">
        <f t="shared" si="344"/>
        <v>0</v>
      </c>
      <c r="V310" s="12">
        <f t="shared" si="344"/>
        <v>-262621.21000000002</v>
      </c>
      <c r="W310" s="12">
        <f t="shared" si="344"/>
        <v>-262621.21000000002</v>
      </c>
      <c r="X310" s="12">
        <f t="shared" si="344"/>
        <v>0</v>
      </c>
      <c r="Y310" s="12">
        <f t="shared" si="344"/>
        <v>0</v>
      </c>
      <c r="Z310" s="12">
        <f t="shared" si="344"/>
        <v>245563</v>
      </c>
      <c r="AA310" s="12">
        <f t="shared" si="344"/>
        <v>245563</v>
      </c>
      <c r="AB310" s="12">
        <f t="shared" si="344"/>
        <v>0</v>
      </c>
      <c r="AC310" s="12">
        <f t="shared" si="344"/>
        <v>0</v>
      </c>
      <c r="AD310" s="12">
        <f t="shared" si="344"/>
        <v>0</v>
      </c>
      <c r="AE310" s="12">
        <f t="shared" si="344"/>
        <v>0</v>
      </c>
      <c r="AF310" s="12">
        <f t="shared" si="344"/>
        <v>0</v>
      </c>
      <c r="AG310" s="12">
        <f t="shared" si="344"/>
        <v>0</v>
      </c>
      <c r="AH310" s="12">
        <f t="shared" si="344"/>
        <v>245563</v>
      </c>
      <c r="AI310" s="12">
        <f t="shared" si="344"/>
        <v>245563</v>
      </c>
      <c r="AJ310" s="12">
        <f t="shared" si="344"/>
        <v>0</v>
      </c>
      <c r="AK310" s="12">
        <f t="shared" si="344"/>
        <v>0</v>
      </c>
      <c r="AL310" s="12">
        <f t="shared" si="344"/>
        <v>0</v>
      </c>
      <c r="AM310" s="12">
        <f t="shared" si="344"/>
        <v>0</v>
      </c>
      <c r="AN310" s="12">
        <f t="shared" si="344"/>
        <v>0</v>
      </c>
      <c r="AO310" s="12">
        <f t="shared" si="344"/>
        <v>0</v>
      </c>
      <c r="AP310" s="12">
        <f t="shared" si="344"/>
        <v>245563</v>
      </c>
      <c r="AQ310" s="12">
        <f t="shared" si="344"/>
        <v>245563</v>
      </c>
      <c r="AR310" s="12">
        <f t="shared" si="344"/>
        <v>0</v>
      </c>
      <c r="AS310" s="12">
        <f t="shared" si="344"/>
        <v>0</v>
      </c>
      <c r="AT310" s="12">
        <f t="shared" si="344"/>
        <v>0</v>
      </c>
      <c r="AU310" s="12">
        <f t="shared" si="344"/>
        <v>0</v>
      </c>
      <c r="AV310" s="12">
        <f t="shared" si="344"/>
        <v>0</v>
      </c>
      <c r="AW310" s="12">
        <f t="shared" si="344"/>
        <v>0</v>
      </c>
      <c r="AX310" s="12">
        <f t="shared" si="344"/>
        <v>245563</v>
      </c>
      <c r="AY310" s="12">
        <f t="shared" si="344"/>
        <v>245563</v>
      </c>
      <c r="AZ310" s="12">
        <f t="shared" si="344"/>
        <v>0</v>
      </c>
      <c r="BA310" s="12">
        <f t="shared" si="344"/>
        <v>0</v>
      </c>
      <c r="BB310" s="12">
        <v>0</v>
      </c>
      <c r="BC310" s="12">
        <v>0</v>
      </c>
    </row>
    <row r="311" spans="1:55" ht="78.75" hidden="1" x14ac:dyDescent="0.25">
      <c r="A311" s="4" t="s">
        <v>273</v>
      </c>
      <c r="B311" s="9">
        <v>52</v>
      </c>
      <c r="C311" s="9">
        <v>0</v>
      </c>
      <c r="D311" s="11" t="s">
        <v>272</v>
      </c>
      <c r="E311" s="9">
        <v>852</v>
      </c>
      <c r="F311" s="11" t="s">
        <v>131</v>
      </c>
      <c r="G311" s="11" t="s">
        <v>18</v>
      </c>
      <c r="H311" s="11" t="s">
        <v>274</v>
      </c>
      <c r="I311" s="11"/>
      <c r="J311" s="12">
        <f t="shared" si="344"/>
        <v>508184.21</v>
      </c>
      <c r="K311" s="12">
        <f t="shared" si="344"/>
        <v>508184.21</v>
      </c>
      <c r="L311" s="12">
        <f t="shared" si="344"/>
        <v>0</v>
      </c>
      <c r="M311" s="12">
        <f t="shared" si="344"/>
        <v>0</v>
      </c>
      <c r="N311" s="12">
        <f t="shared" si="344"/>
        <v>0</v>
      </c>
      <c r="O311" s="12">
        <f t="shared" si="344"/>
        <v>0</v>
      </c>
      <c r="P311" s="12">
        <f t="shared" si="344"/>
        <v>0</v>
      </c>
      <c r="Q311" s="12">
        <f t="shared" si="344"/>
        <v>0</v>
      </c>
      <c r="R311" s="12">
        <f t="shared" si="344"/>
        <v>508184.21</v>
      </c>
      <c r="S311" s="12">
        <f t="shared" si="344"/>
        <v>508184.21</v>
      </c>
      <c r="T311" s="12">
        <f t="shared" si="344"/>
        <v>0</v>
      </c>
      <c r="U311" s="12">
        <f t="shared" si="344"/>
        <v>0</v>
      </c>
      <c r="V311" s="12">
        <f t="shared" si="344"/>
        <v>-262621.21000000002</v>
      </c>
      <c r="W311" s="12">
        <f t="shared" si="344"/>
        <v>-262621.21000000002</v>
      </c>
      <c r="X311" s="12">
        <f t="shared" si="344"/>
        <v>0</v>
      </c>
      <c r="Y311" s="12">
        <f t="shared" si="344"/>
        <v>0</v>
      </c>
      <c r="Z311" s="12">
        <f t="shared" si="344"/>
        <v>245563</v>
      </c>
      <c r="AA311" s="12">
        <f t="shared" si="344"/>
        <v>245563</v>
      </c>
      <c r="AB311" s="12">
        <f t="shared" si="344"/>
        <v>0</v>
      </c>
      <c r="AC311" s="12">
        <f t="shared" si="344"/>
        <v>0</v>
      </c>
      <c r="AD311" s="12">
        <f t="shared" si="344"/>
        <v>0</v>
      </c>
      <c r="AE311" s="12">
        <f t="shared" si="344"/>
        <v>0</v>
      </c>
      <c r="AF311" s="12">
        <f t="shared" si="344"/>
        <v>0</v>
      </c>
      <c r="AG311" s="12">
        <f t="shared" si="344"/>
        <v>0</v>
      </c>
      <c r="AH311" s="12">
        <f t="shared" si="344"/>
        <v>245563</v>
      </c>
      <c r="AI311" s="12">
        <f t="shared" si="344"/>
        <v>245563</v>
      </c>
      <c r="AJ311" s="12">
        <f t="shared" si="344"/>
        <v>0</v>
      </c>
      <c r="AK311" s="12">
        <f t="shared" si="344"/>
        <v>0</v>
      </c>
      <c r="AL311" s="12">
        <f t="shared" si="344"/>
        <v>0</v>
      </c>
      <c r="AM311" s="12">
        <f t="shared" si="344"/>
        <v>0</v>
      </c>
      <c r="AN311" s="12">
        <f t="shared" si="344"/>
        <v>0</v>
      </c>
      <c r="AO311" s="12">
        <f t="shared" si="344"/>
        <v>0</v>
      </c>
      <c r="AP311" s="12">
        <f t="shared" si="344"/>
        <v>245563</v>
      </c>
      <c r="AQ311" s="12">
        <f t="shared" si="344"/>
        <v>245563</v>
      </c>
      <c r="AR311" s="12">
        <f t="shared" si="344"/>
        <v>0</v>
      </c>
      <c r="AS311" s="12">
        <f t="shared" si="344"/>
        <v>0</v>
      </c>
      <c r="AT311" s="12">
        <f t="shared" si="344"/>
        <v>0</v>
      </c>
      <c r="AU311" s="12">
        <f t="shared" si="344"/>
        <v>0</v>
      </c>
      <c r="AV311" s="12">
        <f t="shared" si="344"/>
        <v>0</v>
      </c>
      <c r="AW311" s="12">
        <f t="shared" si="344"/>
        <v>0</v>
      </c>
      <c r="AX311" s="12">
        <f t="shared" si="344"/>
        <v>245563</v>
      </c>
      <c r="AY311" s="12">
        <f t="shared" si="344"/>
        <v>245563</v>
      </c>
      <c r="AZ311" s="12">
        <f t="shared" si="344"/>
        <v>0</v>
      </c>
      <c r="BA311" s="12">
        <f t="shared" si="344"/>
        <v>0</v>
      </c>
      <c r="BB311" s="12">
        <v>0</v>
      </c>
      <c r="BC311" s="12">
        <v>0</v>
      </c>
    </row>
    <row r="312" spans="1:55" ht="31.5" hidden="1" x14ac:dyDescent="0.25">
      <c r="A312" s="4" t="s">
        <v>135</v>
      </c>
      <c r="B312" s="9">
        <v>52</v>
      </c>
      <c r="C312" s="9">
        <v>0</v>
      </c>
      <c r="D312" s="11" t="s">
        <v>272</v>
      </c>
      <c r="E312" s="9">
        <v>852</v>
      </c>
      <c r="F312" s="11" t="s">
        <v>131</v>
      </c>
      <c r="G312" s="11" t="s">
        <v>18</v>
      </c>
      <c r="H312" s="11" t="s">
        <v>274</v>
      </c>
      <c r="I312" s="11" t="s">
        <v>136</v>
      </c>
      <c r="J312" s="12">
        <f t="shared" si="344"/>
        <v>508184.21</v>
      </c>
      <c r="K312" s="12">
        <f t="shared" si="344"/>
        <v>508184.21</v>
      </c>
      <c r="L312" s="12">
        <f t="shared" si="344"/>
        <v>0</v>
      </c>
      <c r="M312" s="12">
        <f t="shared" si="344"/>
        <v>0</v>
      </c>
      <c r="N312" s="12">
        <f t="shared" si="344"/>
        <v>0</v>
      </c>
      <c r="O312" s="12">
        <f t="shared" si="344"/>
        <v>0</v>
      </c>
      <c r="P312" s="12">
        <f t="shared" si="344"/>
        <v>0</v>
      </c>
      <c r="Q312" s="12">
        <f t="shared" si="344"/>
        <v>0</v>
      </c>
      <c r="R312" s="12">
        <f t="shared" si="344"/>
        <v>508184.21</v>
      </c>
      <c r="S312" s="12">
        <f t="shared" si="344"/>
        <v>508184.21</v>
      </c>
      <c r="T312" s="12">
        <f t="shared" si="344"/>
        <v>0</v>
      </c>
      <c r="U312" s="12">
        <f t="shared" si="344"/>
        <v>0</v>
      </c>
      <c r="V312" s="12">
        <f t="shared" si="344"/>
        <v>-262621.21000000002</v>
      </c>
      <c r="W312" s="12">
        <f t="shared" si="344"/>
        <v>-262621.21000000002</v>
      </c>
      <c r="X312" s="12">
        <f t="shared" si="344"/>
        <v>0</v>
      </c>
      <c r="Y312" s="12">
        <f t="shared" si="344"/>
        <v>0</v>
      </c>
      <c r="Z312" s="12">
        <f t="shared" si="344"/>
        <v>245563</v>
      </c>
      <c r="AA312" s="12">
        <f t="shared" si="344"/>
        <v>245563</v>
      </c>
      <c r="AB312" s="12">
        <f t="shared" si="344"/>
        <v>0</v>
      </c>
      <c r="AC312" s="12">
        <f t="shared" si="344"/>
        <v>0</v>
      </c>
      <c r="AD312" s="12">
        <f t="shared" si="344"/>
        <v>0</v>
      </c>
      <c r="AE312" s="12">
        <f t="shared" si="344"/>
        <v>0</v>
      </c>
      <c r="AF312" s="12">
        <f t="shared" si="344"/>
        <v>0</v>
      </c>
      <c r="AG312" s="12">
        <f t="shared" si="344"/>
        <v>0</v>
      </c>
      <c r="AH312" s="12">
        <f t="shared" si="344"/>
        <v>245563</v>
      </c>
      <c r="AI312" s="12">
        <f t="shared" si="344"/>
        <v>245563</v>
      </c>
      <c r="AJ312" s="12">
        <f t="shared" si="344"/>
        <v>0</v>
      </c>
      <c r="AK312" s="12">
        <f t="shared" si="344"/>
        <v>0</v>
      </c>
      <c r="AL312" s="12">
        <f t="shared" si="344"/>
        <v>0</v>
      </c>
      <c r="AM312" s="12">
        <f t="shared" si="344"/>
        <v>0</v>
      </c>
      <c r="AN312" s="12">
        <f t="shared" si="344"/>
        <v>0</v>
      </c>
      <c r="AO312" s="12">
        <f t="shared" si="344"/>
        <v>0</v>
      </c>
      <c r="AP312" s="12">
        <f t="shared" si="344"/>
        <v>245563</v>
      </c>
      <c r="AQ312" s="12">
        <f t="shared" si="344"/>
        <v>245563</v>
      </c>
      <c r="AR312" s="12">
        <f t="shared" si="344"/>
        <v>0</v>
      </c>
      <c r="AS312" s="12">
        <f t="shared" si="344"/>
        <v>0</v>
      </c>
      <c r="AT312" s="12">
        <f t="shared" si="344"/>
        <v>0</v>
      </c>
      <c r="AU312" s="12">
        <f t="shared" si="344"/>
        <v>0</v>
      </c>
      <c r="AV312" s="12">
        <f t="shared" si="344"/>
        <v>0</v>
      </c>
      <c r="AW312" s="12">
        <f t="shared" si="344"/>
        <v>0</v>
      </c>
      <c r="AX312" s="12">
        <f t="shared" si="344"/>
        <v>245563</v>
      </c>
      <c r="AY312" s="12">
        <f t="shared" si="344"/>
        <v>245563</v>
      </c>
      <c r="AZ312" s="12">
        <f t="shared" si="344"/>
        <v>0</v>
      </c>
      <c r="BA312" s="12">
        <f t="shared" si="344"/>
        <v>0</v>
      </c>
      <c r="BB312" s="12">
        <v>0</v>
      </c>
      <c r="BC312" s="12">
        <v>0</v>
      </c>
    </row>
    <row r="313" spans="1:55" ht="47.25" hidden="1" x14ac:dyDescent="0.25">
      <c r="A313" s="4" t="s">
        <v>148</v>
      </c>
      <c r="B313" s="9">
        <v>52</v>
      </c>
      <c r="C313" s="9">
        <v>0</v>
      </c>
      <c r="D313" s="11" t="s">
        <v>272</v>
      </c>
      <c r="E313" s="9">
        <v>852</v>
      </c>
      <c r="F313" s="11" t="s">
        <v>131</v>
      </c>
      <c r="G313" s="11" t="s">
        <v>18</v>
      </c>
      <c r="H313" s="11" t="s">
        <v>274</v>
      </c>
      <c r="I313" s="11" t="s">
        <v>149</v>
      </c>
      <c r="J313" s="12">
        <f>'6.ВС'!J343</f>
        <v>508184.21</v>
      </c>
      <c r="K313" s="12">
        <f>'6.ВС'!K343</f>
        <v>508184.21</v>
      </c>
      <c r="L313" s="12">
        <f>'6.ВС'!L343</f>
        <v>0</v>
      </c>
      <c r="M313" s="12">
        <f>'6.ВС'!M343</f>
        <v>0</v>
      </c>
      <c r="N313" s="12">
        <f>'6.ВС'!N343</f>
        <v>0</v>
      </c>
      <c r="O313" s="12">
        <f>'6.ВС'!O343</f>
        <v>0</v>
      </c>
      <c r="P313" s="12">
        <f>'6.ВС'!P343</f>
        <v>0</v>
      </c>
      <c r="Q313" s="12">
        <f>'6.ВС'!Q343</f>
        <v>0</v>
      </c>
      <c r="R313" s="12">
        <f>'6.ВС'!R343</f>
        <v>508184.21</v>
      </c>
      <c r="S313" s="12">
        <f>'6.ВС'!S343</f>
        <v>508184.21</v>
      </c>
      <c r="T313" s="12">
        <f>'6.ВС'!T343</f>
        <v>0</v>
      </c>
      <c r="U313" s="12">
        <f>'6.ВС'!U343</f>
        <v>0</v>
      </c>
      <c r="V313" s="12">
        <f>'6.ВС'!V343</f>
        <v>-262621.21000000002</v>
      </c>
      <c r="W313" s="12">
        <f>'6.ВС'!W343</f>
        <v>-262621.21000000002</v>
      </c>
      <c r="X313" s="12">
        <f>'6.ВС'!X343</f>
        <v>0</v>
      </c>
      <c r="Y313" s="12">
        <f>'6.ВС'!Y343</f>
        <v>0</v>
      </c>
      <c r="Z313" s="12">
        <f>'6.ВС'!Z343</f>
        <v>245563</v>
      </c>
      <c r="AA313" s="12">
        <f>'6.ВС'!AA343</f>
        <v>245563</v>
      </c>
      <c r="AB313" s="12">
        <f>'6.ВС'!AB343</f>
        <v>0</v>
      </c>
      <c r="AC313" s="12">
        <f>'6.ВС'!AC343</f>
        <v>0</v>
      </c>
      <c r="AD313" s="12">
        <f>'6.ВС'!AD343</f>
        <v>0</v>
      </c>
      <c r="AE313" s="12">
        <f>'6.ВС'!AE343</f>
        <v>0</v>
      </c>
      <c r="AF313" s="12">
        <f>'6.ВС'!AF343</f>
        <v>0</v>
      </c>
      <c r="AG313" s="12">
        <f>'6.ВС'!AG343</f>
        <v>0</v>
      </c>
      <c r="AH313" s="12">
        <f>'6.ВС'!AH343</f>
        <v>245563</v>
      </c>
      <c r="AI313" s="12">
        <f>'6.ВС'!AI343</f>
        <v>245563</v>
      </c>
      <c r="AJ313" s="12">
        <f>'6.ВС'!AJ343</f>
        <v>0</v>
      </c>
      <c r="AK313" s="12">
        <f>'6.ВС'!AK343</f>
        <v>0</v>
      </c>
      <c r="AL313" s="12">
        <f>'6.ВС'!AL343</f>
        <v>0</v>
      </c>
      <c r="AM313" s="12">
        <f>'6.ВС'!AM343</f>
        <v>0</v>
      </c>
      <c r="AN313" s="12">
        <f>'6.ВС'!AN343</f>
        <v>0</v>
      </c>
      <c r="AO313" s="12">
        <f>'6.ВС'!AO343</f>
        <v>0</v>
      </c>
      <c r="AP313" s="12">
        <f>'6.ВС'!AP343</f>
        <v>245563</v>
      </c>
      <c r="AQ313" s="12">
        <f>'6.ВС'!AQ343</f>
        <v>245563</v>
      </c>
      <c r="AR313" s="12">
        <f>'6.ВС'!AR343</f>
        <v>0</v>
      </c>
      <c r="AS313" s="12">
        <f>'6.ВС'!AS343</f>
        <v>0</v>
      </c>
      <c r="AT313" s="12">
        <f>'6.ВС'!AT343</f>
        <v>0</v>
      </c>
      <c r="AU313" s="12">
        <f>'6.ВС'!AU343</f>
        <v>0</v>
      </c>
      <c r="AV313" s="12">
        <f>'6.ВС'!AV343</f>
        <v>0</v>
      </c>
      <c r="AW313" s="12">
        <f>'6.ВС'!AW343</f>
        <v>0</v>
      </c>
      <c r="AX313" s="12">
        <f>'6.ВС'!AX343</f>
        <v>245563</v>
      </c>
      <c r="AY313" s="12">
        <f>'6.ВС'!AY343</f>
        <v>245563</v>
      </c>
      <c r="AZ313" s="12">
        <f>'6.ВС'!AZ343</f>
        <v>0</v>
      </c>
      <c r="BA313" s="12">
        <f>'6.ВС'!BA343</f>
        <v>0</v>
      </c>
      <c r="BB313" s="12">
        <v>0</v>
      </c>
      <c r="BC313" s="12">
        <v>0</v>
      </c>
    </row>
    <row r="314" spans="1:55" ht="47.25" hidden="1" x14ac:dyDescent="0.25">
      <c r="A314" s="4" t="s">
        <v>275</v>
      </c>
      <c r="B314" s="9">
        <v>52</v>
      </c>
      <c r="C314" s="9">
        <v>0</v>
      </c>
      <c r="D314" s="11" t="s">
        <v>242</v>
      </c>
      <c r="E314" s="9"/>
      <c r="F314" s="11"/>
      <c r="G314" s="11"/>
      <c r="H314" s="11"/>
      <c r="I314" s="11"/>
      <c r="J314" s="12">
        <f t="shared" ref="J314:BA319" si="345">J315</f>
        <v>75500</v>
      </c>
      <c r="K314" s="12">
        <f t="shared" si="345"/>
        <v>0</v>
      </c>
      <c r="L314" s="12">
        <f t="shared" si="345"/>
        <v>75500</v>
      </c>
      <c r="M314" s="12">
        <f t="shared" si="345"/>
        <v>0</v>
      </c>
      <c r="N314" s="12">
        <f t="shared" si="345"/>
        <v>0</v>
      </c>
      <c r="O314" s="12">
        <f t="shared" si="345"/>
        <v>0</v>
      </c>
      <c r="P314" s="12">
        <f t="shared" si="345"/>
        <v>0</v>
      </c>
      <c r="Q314" s="12">
        <f t="shared" si="345"/>
        <v>0</v>
      </c>
      <c r="R314" s="12">
        <f t="shared" si="345"/>
        <v>75500</v>
      </c>
      <c r="S314" s="12">
        <f t="shared" si="345"/>
        <v>0</v>
      </c>
      <c r="T314" s="12">
        <f t="shared" si="345"/>
        <v>75500</v>
      </c>
      <c r="U314" s="12">
        <f t="shared" si="345"/>
        <v>0</v>
      </c>
      <c r="V314" s="12">
        <f t="shared" si="345"/>
        <v>0</v>
      </c>
      <c r="W314" s="12">
        <f t="shared" si="345"/>
        <v>0</v>
      </c>
      <c r="X314" s="12">
        <f t="shared" si="345"/>
        <v>0</v>
      </c>
      <c r="Y314" s="12">
        <f t="shared" si="345"/>
        <v>0</v>
      </c>
      <c r="Z314" s="12">
        <f t="shared" si="345"/>
        <v>75500</v>
      </c>
      <c r="AA314" s="12">
        <f t="shared" si="345"/>
        <v>0</v>
      </c>
      <c r="AB314" s="12">
        <f t="shared" si="345"/>
        <v>75500</v>
      </c>
      <c r="AC314" s="12">
        <f t="shared" si="345"/>
        <v>0</v>
      </c>
      <c r="AD314" s="12">
        <f t="shared" si="345"/>
        <v>0</v>
      </c>
      <c r="AE314" s="12">
        <f t="shared" si="345"/>
        <v>0</v>
      </c>
      <c r="AF314" s="12">
        <f t="shared" si="345"/>
        <v>0</v>
      </c>
      <c r="AG314" s="12">
        <f t="shared" si="345"/>
        <v>0</v>
      </c>
      <c r="AH314" s="12">
        <f t="shared" si="345"/>
        <v>75500</v>
      </c>
      <c r="AI314" s="12">
        <f t="shared" si="345"/>
        <v>0</v>
      </c>
      <c r="AJ314" s="12">
        <f t="shared" si="345"/>
        <v>75500</v>
      </c>
      <c r="AK314" s="12">
        <f t="shared" si="345"/>
        <v>0</v>
      </c>
      <c r="AL314" s="12">
        <f t="shared" si="345"/>
        <v>0</v>
      </c>
      <c r="AM314" s="12">
        <f t="shared" si="345"/>
        <v>0</v>
      </c>
      <c r="AN314" s="12">
        <f t="shared" si="345"/>
        <v>0</v>
      </c>
      <c r="AO314" s="12">
        <f t="shared" si="345"/>
        <v>0</v>
      </c>
      <c r="AP314" s="12">
        <f t="shared" si="345"/>
        <v>75500</v>
      </c>
      <c r="AQ314" s="12">
        <f t="shared" si="345"/>
        <v>0</v>
      </c>
      <c r="AR314" s="12">
        <f t="shared" si="345"/>
        <v>75500</v>
      </c>
      <c r="AS314" s="12">
        <f t="shared" si="345"/>
        <v>0</v>
      </c>
      <c r="AT314" s="12">
        <f t="shared" si="345"/>
        <v>0</v>
      </c>
      <c r="AU314" s="12">
        <f t="shared" si="345"/>
        <v>0</v>
      </c>
      <c r="AV314" s="12">
        <f t="shared" si="345"/>
        <v>0</v>
      </c>
      <c r="AW314" s="12">
        <f t="shared" si="345"/>
        <v>0</v>
      </c>
      <c r="AX314" s="12">
        <f t="shared" si="345"/>
        <v>75500</v>
      </c>
      <c r="AY314" s="12">
        <f t="shared" si="345"/>
        <v>0</v>
      </c>
      <c r="AZ314" s="12">
        <f t="shared" si="345"/>
        <v>75500</v>
      </c>
      <c r="BA314" s="12">
        <f t="shared" si="345"/>
        <v>0</v>
      </c>
      <c r="BB314" s="12">
        <v>0</v>
      </c>
      <c r="BC314" s="12">
        <v>0</v>
      </c>
    </row>
    <row r="315" spans="1:55" ht="47.25" hidden="1" x14ac:dyDescent="0.25">
      <c r="A315" s="4" t="s">
        <v>161</v>
      </c>
      <c r="B315" s="9">
        <v>52</v>
      </c>
      <c r="C315" s="9">
        <v>0</v>
      </c>
      <c r="D315" s="10" t="s">
        <v>242</v>
      </c>
      <c r="E315" s="9">
        <v>852</v>
      </c>
      <c r="F315" s="10"/>
      <c r="G315" s="10"/>
      <c r="H315" s="10"/>
      <c r="I315" s="11"/>
      <c r="J315" s="12">
        <f t="shared" si="345"/>
        <v>75500</v>
      </c>
      <c r="K315" s="12">
        <f t="shared" si="345"/>
        <v>0</v>
      </c>
      <c r="L315" s="12">
        <f t="shared" si="345"/>
        <v>75500</v>
      </c>
      <c r="M315" s="12">
        <f t="shared" si="345"/>
        <v>0</v>
      </c>
      <c r="N315" s="12">
        <f t="shared" si="345"/>
        <v>0</v>
      </c>
      <c r="O315" s="12">
        <f t="shared" si="345"/>
        <v>0</v>
      </c>
      <c r="P315" s="12">
        <f t="shared" si="345"/>
        <v>0</v>
      </c>
      <c r="Q315" s="12">
        <f t="shared" si="345"/>
        <v>0</v>
      </c>
      <c r="R315" s="12">
        <f t="shared" si="345"/>
        <v>75500</v>
      </c>
      <c r="S315" s="12">
        <f t="shared" si="345"/>
        <v>0</v>
      </c>
      <c r="T315" s="12">
        <f t="shared" si="345"/>
        <v>75500</v>
      </c>
      <c r="U315" s="12">
        <f t="shared" si="345"/>
        <v>0</v>
      </c>
      <c r="V315" s="12">
        <f t="shared" si="345"/>
        <v>0</v>
      </c>
      <c r="W315" s="12">
        <f t="shared" si="345"/>
        <v>0</v>
      </c>
      <c r="X315" s="12">
        <f t="shared" si="345"/>
        <v>0</v>
      </c>
      <c r="Y315" s="12">
        <f t="shared" si="345"/>
        <v>0</v>
      </c>
      <c r="Z315" s="12">
        <f t="shared" si="345"/>
        <v>75500</v>
      </c>
      <c r="AA315" s="12">
        <f t="shared" si="345"/>
        <v>0</v>
      </c>
      <c r="AB315" s="12">
        <f t="shared" si="345"/>
        <v>75500</v>
      </c>
      <c r="AC315" s="12">
        <f t="shared" si="345"/>
        <v>0</v>
      </c>
      <c r="AD315" s="12">
        <f t="shared" si="345"/>
        <v>0</v>
      </c>
      <c r="AE315" s="12">
        <f t="shared" si="345"/>
        <v>0</v>
      </c>
      <c r="AF315" s="12">
        <f t="shared" si="345"/>
        <v>0</v>
      </c>
      <c r="AG315" s="12">
        <f t="shared" si="345"/>
        <v>0</v>
      </c>
      <c r="AH315" s="12">
        <f t="shared" si="345"/>
        <v>75500</v>
      </c>
      <c r="AI315" s="12">
        <f t="shared" si="345"/>
        <v>0</v>
      </c>
      <c r="AJ315" s="12">
        <f t="shared" si="345"/>
        <v>75500</v>
      </c>
      <c r="AK315" s="12">
        <f t="shared" si="345"/>
        <v>0</v>
      </c>
      <c r="AL315" s="12">
        <f t="shared" si="345"/>
        <v>0</v>
      </c>
      <c r="AM315" s="12">
        <f t="shared" si="345"/>
        <v>0</v>
      </c>
      <c r="AN315" s="12">
        <f t="shared" si="345"/>
        <v>0</v>
      </c>
      <c r="AO315" s="12">
        <f t="shared" si="345"/>
        <v>0</v>
      </c>
      <c r="AP315" s="12">
        <f t="shared" si="345"/>
        <v>75500</v>
      </c>
      <c r="AQ315" s="12">
        <f t="shared" si="345"/>
        <v>0</v>
      </c>
      <c r="AR315" s="12">
        <f t="shared" si="345"/>
        <v>75500</v>
      </c>
      <c r="AS315" s="12">
        <f t="shared" si="345"/>
        <v>0</v>
      </c>
      <c r="AT315" s="12">
        <f t="shared" si="345"/>
        <v>0</v>
      </c>
      <c r="AU315" s="12">
        <f t="shared" si="345"/>
        <v>0</v>
      </c>
      <c r="AV315" s="12">
        <f t="shared" si="345"/>
        <v>0</v>
      </c>
      <c r="AW315" s="12">
        <f t="shared" si="345"/>
        <v>0</v>
      </c>
      <c r="AX315" s="12">
        <f t="shared" si="345"/>
        <v>75500</v>
      </c>
      <c r="AY315" s="12">
        <f t="shared" si="345"/>
        <v>0</v>
      </c>
      <c r="AZ315" s="12">
        <f t="shared" si="345"/>
        <v>75500</v>
      </c>
      <c r="BA315" s="12">
        <f t="shared" si="345"/>
        <v>0</v>
      </c>
      <c r="BB315" s="12">
        <v>0</v>
      </c>
      <c r="BC315" s="12">
        <v>0</v>
      </c>
    </row>
    <row r="316" spans="1:55" ht="31.5" hidden="1" x14ac:dyDescent="0.25">
      <c r="A316" s="4" t="s">
        <v>186</v>
      </c>
      <c r="B316" s="9">
        <v>52</v>
      </c>
      <c r="C316" s="9">
        <v>0</v>
      </c>
      <c r="D316" s="11" t="s">
        <v>242</v>
      </c>
      <c r="E316" s="9">
        <v>852</v>
      </c>
      <c r="F316" s="11" t="s">
        <v>110</v>
      </c>
      <c r="G316" s="11" t="s">
        <v>110</v>
      </c>
      <c r="H316" s="11" t="s">
        <v>327</v>
      </c>
      <c r="I316" s="11"/>
      <c r="J316" s="12">
        <f t="shared" ref="J316" si="346">J317+J319</f>
        <v>75500</v>
      </c>
      <c r="K316" s="12">
        <f t="shared" ref="K316:M316" si="347">K317+K319</f>
        <v>0</v>
      </c>
      <c r="L316" s="12">
        <f t="shared" si="347"/>
        <v>75500</v>
      </c>
      <c r="M316" s="12">
        <f t="shared" si="347"/>
        <v>0</v>
      </c>
      <c r="N316" s="12">
        <f t="shared" ref="N316:U316" si="348">N317+N319</f>
        <v>0</v>
      </c>
      <c r="O316" s="12">
        <f t="shared" si="348"/>
        <v>0</v>
      </c>
      <c r="P316" s="12">
        <f t="shared" si="348"/>
        <v>0</v>
      </c>
      <c r="Q316" s="12">
        <f t="shared" si="348"/>
        <v>0</v>
      </c>
      <c r="R316" s="12">
        <f t="shared" si="348"/>
        <v>75500</v>
      </c>
      <c r="S316" s="12">
        <f t="shared" si="348"/>
        <v>0</v>
      </c>
      <c r="T316" s="12">
        <f t="shared" si="348"/>
        <v>75500</v>
      </c>
      <c r="U316" s="12">
        <f t="shared" si="348"/>
        <v>0</v>
      </c>
      <c r="V316" s="12">
        <f t="shared" ref="V316:AC316" si="349">V317+V319</f>
        <v>0</v>
      </c>
      <c r="W316" s="12">
        <f t="shared" si="349"/>
        <v>0</v>
      </c>
      <c r="X316" s="12">
        <f t="shared" si="349"/>
        <v>0</v>
      </c>
      <c r="Y316" s="12">
        <f t="shared" si="349"/>
        <v>0</v>
      </c>
      <c r="Z316" s="12">
        <f t="shared" si="349"/>
        <v>75500</v>
      </c>
      <c r="AA316" s="12">
        <f t="shared" si="349"/>
        <v>0</v>
      </c>
      <c r="AB316" s="12">
        <f t="shared" si="349"/>
        <v>75500</v>
      </c>
      <c r="AC316" s="12">
        <f t="shared" si="349"/>
        <v>0</v>
      </c>
      <c r="AD316" s="12">
        <f t="shared" ref="AD316:AK316" si="350">AD317+AD319</f>
        <v>0</v>
      </c>
      <c r="AE316" s="12">
        <f t="shared" si="350"/>
        <v>0</v>
      </c>
      <c r="AF316" s="12">
        <f t="shared" si="350"/>
        <v>0</v>
      </c>
      <c r="AG316" s="12">
        <f t="shared" si="350"/>
        <v>0</v>
      </c>
      <c r="AH316" s="12">
        <f t="shared" si="350"/>
        <v>75500</v>
      </c>
      <c r="AI316" s="12">
        <f t="shared" si="350"/>
        <v>0</v>
      </c>
      <c r="AJ316" s="12">
        <f t="shared" si="350"/>
        <v>75500</v>
      </c>
      <c r="AK316" s="12">
        <f t="shared" si="350"/>
        <v>0</v>
      </c>
      <c r="AL316" s="12">
        <f t="shared" ref="AL316:AS316" si="351">AL317+AL319</f>
        <v>0</v>
      </c>
      <c r="AM316" s="12">
        <f t="shared" si="351"/>
        <v>0</v>
      </c>
      <c r="AN316" s="12">
        <f t="shared" si="351"/>
        <v>0</v>
      </c>
      <c r="AO316" s="12">
        <f t="shared" si="351"/>
        <v>0</v>
      </c>
      <c r="AP316" s="12">
        <f t="shared" si="351"/>
        <v>75500</v>
      </c>
      <c r="AQ316" s="12">
        <f t="shared" si="351"/>
        <v>0</v>
      </c>
      <c r="AR316" s="12">
        <f t="shared" si="351"/>
        <v>75500</v>
      </c>
      <c r="AS316" s="12">
        <f t="shared" si="351"/>
        <v>0</v>
      </c>
      <c r="AT316" s="12">
        <f t="shared" ref="AT316:BA316" si="352">AT317+AT319</f>
        <v>0</v>
      </c>
      <c r="AU316" s="12">
        <f t="shared" si="352"/>
        <v>0</v>
      </c>
      <c r="AV316" s="12">
        <f t="shared" si="352"/>
        <v>0</v>
      </c>
      <c r="AW316" s="12">
        <f t="shared" si="352"/>
        <v>0</v>
      </c>
      <c r="AX316" s="12">
        <f t="shared" si="352"/>
        <v>75500</v>
      </c>
      <c r="AY316" s="12">
        <f t="shared" si="352"/>
        <v>0</v>
      </c>
      <c r="AZ316" s="12">
        <f t="shared" si="352"/>
        <v>75500</v>
      </c>
      <c r="BA316" s="12">
        <f t="shared" si="352"/>
        <v>0</v>
      </c>
      <c r="BB316" s="12">
        <v>0</v>
      </c>
      <c r="BC316" s="12">
        <v>0</v>
      </c>
    </row>
    <row r="317" spans="1:55" ht="141.75" hidden="1" x14ac:dyDescent="0.25">
      <c r="A317" s="4" t="s">
        <v>21</v>
      </c>
      <c r="B317" s="9">
        <v>52</v>
      </c>
      <c r="C317" s="9">
        <v>0</v>
      </c>
      <c r="D317" s="11" t="s">
        <v>242</v>
      </c>
      <c r="E317" s="9">
        <v>852</v>
      </c>
      <c r="F317" s="11" t="s">
        <v>110</v>
      </c>
      <c r="G317" s="11" t="s">
        <v>110</v>
      </c>
      <c r="H317" s="11" t="s">
        <v>327</v>
      </c>
      <c r="I317" s="11" t="s">
        <v>23</v>
      </c>
      <c r="J317" s="12">
        <f t="shared" ref="J317:BA317" si="353">J318</f>
        <v>12750</v>
      </c>
      <c r="K317" s="12">
        <f t="shared" si="353"/>
        <v>0</v>
      </c>
      <c r="L317" s="12">
        <f t="shared" si="353"/>
        <v>12750</v>
      </c>
      <c r="M317" s="12">
        <f t="shared" si="353"/>
        <v>0</v>
      </c>
      <c r="N317" s="12">
        <f t="shared" si="353"/>
        <v>0</v>
      </c>
      <c r="O317" s="12">
        <f t="shared" si="353"/>
        <v>0</v>
      </c>
      <c r="P317" s="12">
        <f t="shared" si="353"/>
        <v>0</v>
      </c>
      <c r="Q317" s="12">
        <f t="shared" si="353"/>
        <v>0</v>
      </c>
      <c r="R317" s="12">
        <f t="shared" si="353"/>
        <v>12750</v>
      </c>
      <c r="S317" s="12">
        <f t="shared" si="353"/>
        <v>0</v>
      </c>
      <c r="T317" s="12">
        <f t="shared" si="353"/>
        <v>12750</v>
      </c>
      <c r="U317" s="12">
        <f t="shared" si="353"/>
        <v>0</v>
      </c>
      <c r="V317" s="12">
        <f t="shared" si="353"/>
        <v>0</v>
      </c>
      <c r="W317" s="12">
        <f t="shared" si="353"/>
        <v>0</v>
      </c>
      <c r="X317" s="12">
        <f t="shared" si="353"/>
        <v>0</v>
      </c>
      <c r="Y317" s="12">
        <f t="shared" si="353"/>
        <v>0</v>
      </c>
      <c r="Z317" s="12">
        <f t="shared" si="353"/>
        <v>12750</v>
      </c>
      <c r="AA317" s="12">
        <f t="shared" si="353"/>
        <v>0</v>
      </c>
      <c r="AB317" s="12">
        <f t="shared" si="353"/>
        <v>12750</v>
      </c>
      <c r="AC317" s="12">
        <f t="shared" si="353"/>
        <v>0</v>
      </c>
      <c r="AD317" s="12">
        <f t="shared" si="353"/>
        <v>0</v>
      </c>
      <c r="AE317" s="12">
        <f t="shared" si="353"/>
        <v>0</v>
      </c>
      <c r="AF317" s="12">
        <f t="shared" si="353"/>
        <v>0</v>
      </c>
      <c r="AG317" s="12">
        <f t="shared" si="353"/>
        <v>0</v>
      </c>
      <c r="AH317" s="12">
        <f t="shared" si="353"/>
        <v>12750</v>
      </c>
      <c r="AI317" s="12">
        <f t="shared" si="353"/>
        <v>0</v>
      </c>
      <c r="AJ317" s="12">
        <f t="shared" si="353"/>
        <v>12750</v>
      </c>
      <c r="AK317" s="12">
        <f t="shared" si="353"/>
        <v>0</v>
      </c>
      <c r="AL317" s="12">
        <f t="shared" si="353"/>
        <v>300</v>
      </c>
      <c r="AM317" s="12">
        <f t="shared" si="353"/>
        <v>0</v>
      </c>
      <c r="AN317" s="12">
        <f t="shared" si="353"/>
        <v>300</v>
      </c>
      <c r="AO317" s="12">
        <f t="shared" si="353"/>
        <v>0</v>
      </c>
      <c r="AP317" s="12">
        <f t="shared" si="353"/>
        <v>13050</v>
      </c>
      <c r="AQ317" s="12">
        <f t="shared" si="353"/>
        <v>0</v>
      </c>
      <c r="AR317" s="12">
        <f t="shared" si="353"/>
        <v>13050</v>
      </c>
      <c r="AS317" s="12">
        <f t="shared" si="353"/>
        <v>0</v>
      </c>
      <c r="AT317" s="12">
        <f t="shared" si="353"/>
        <v>0</v>
      </c>
      <c r="AU317" s="12">
        <f t="shared" si="353"/>
        <v>0</v>
      </c>
      <c r="AV317" s="12">
        <f t="shared" si="353"/>
        <v>0</v>
      </c>
      <c r="AW317" s="12">
        <f t="shared" si="353"/>
        <v>0</v>
      </c>
      <c r="AX317" s="12">
        <f t="shared" si="353"/>
        <v>13050</v>
      </c>
      <c r="AY317" s="12">
        <f t="shared" si="353"/>
        <v>0</v>
      </c>
      <c r="AZ317" s="12">
        <f t="shared" si="353"/>
        <v>13050</v>
      </c>
      <c r="BA317" s="12">
        <f t="shared" si="353"/>
        <v>0</v>
      </c>
      <c r="BB317" s="12">
        <v>0</v>
      </c>
      <c r="BC317" s="12">
        <v>0</v>
      </c>
    </row>
    <row r="318" spans="1:55" ht="31.5" hidden="1" x14ac:dyDescent="0.25">
      <c r="A318" s="6" t="s">
        <v>12</v>
      </c>
      <c r="B318" s="9">
        <v>52</v>
      </c>
      <c r="C318" s="9">
        <v>0</v>
      </c>
      <c r="D318" s="11" t="s">
        <v>242</v>
      </c>
      <c r="E318" s="9">
        <v>852</v>
      </c>
      <c r="F318" s="11" t="s">
        <v>110</v>
      </c>
      <c r="G318" s="11" t="s">
        <v>110</v>
      </c>
      <c r="H318" s="11" t="s">
        <v>327</v>
      </c>
      <c r="I318" s="11" t="s">
        <v>72</v>
      </c>
      <c r="J318" s="12">
        <f>'6.ВС'!J311</f>
        <v>12750</v>
      </c>
      <c r="K318" s="12">
        <f>'6.ВС'!K311</f>
        <v>0</v>
      </c>
      <c r="L318" s="12">
        <f>'6.ВС'!L311</f>
        <v>12750</v>
      </c>
      <c r="M318" s="12">
        <f>'6.ВС'!M311</f>
        <v>0</v>
      </c>
      <c r="N318" s="12">
        <f>'6.ВС'!N311</f>
        <v>0</v>
      </c>
      <c r="O318" s="12">
        <f>'6.ВС'!O311</f>
        <v>0</v>
      </c>
      <c r="P318" s="12">
        <f>'6.ВС'!P311</f>
        <v>0</v>
      </c>
      <c r="Q318" s="12">
        <f>'6.ВС'!Q311</f>
        <v>0</v>
      </c>
      <c r="R318" s="12">
        <f>'6.ВС'!R311</f>
        <v>12750</v>
      </c>
      <c r="S318" s="12">
        <f>'6.ВС'!S311</f>
        <v>0</v>
      </c>
      <c r="T318" s="12">
        <f>'6.ВС'!T311</f>
        <v>12750</v>
      </c>
      <c r="U318" s="12">
        <f>'6.ВС'!U311</f>
        <v>0</v>
      </c>
      <c r="V318" s="12">
        <f>'6.ВС'!V311</f>
        <v>0</v>
      </c>
      <c r="W318" s="12">
        <f>'6.ВС'!W311</f>
        <v>0</v>
      </c>
      <c r="X318" s="12">
        <f>'6.ВС'!X311</f>
        <v>0</v>
      </c>
      <c r="Y318" s="12">
        <f>'6.ВС'!Y311</f>
        <v>0</v>
      </c>
      <c r="Z318" s="12">
        <f>'6.ВС'!Z311</f>
        <v>12750</v>
      </c>
      <c r="AA318" s="12">
        <f>'6.ВС'!AA311</f>
        <v>0</v>
      </c>
      <c r="AB318" s="12">
        <f>'6.ВС'!AB311</f>
        <v>12750</v>
      </c>
      <c r="AC318" s="12">
        <f>'6.ВС'!AC311</f>
        <v>0</v>
      </c>
      <c r="AD318" s="12">
        <f>'6.ВС'!AD311</f>
        <v>0</v>
      </c>
      <c r="AE318" s="12">
        <f>'6.ВС'!AE311</f>
        <v>0</v>
      </c>
      <c r="AF318" s="12">
        <f>'6.ВС'!AF311</f>
        <v>0</v>
      </c>
      <c r="AG318" s="12">
        <f>'6.ВС'!AG311</f>
        <v>0</v>
      </c>
      <c r="AH318" s="12">
        <f>'6.ВС'!AH311</f>
        <v>12750</v>
      </c>
      <c r="AI318" s="12">
        <f>'6.ВС'!AI311</f>
        <v>0</v>
      </c>
      <c r="AJ318" s="12">
        <f>'6.ВС'!AJ311</f>
        <v>12750</v>
      </c>
      <c r="AK318" s="12">
        <f>'6.ВС'!AK311</f>
        <v>0</v>
      </c>
      <c r="AL318" s="12">
        <f>'6.ВС'!AL311</f>
        <v>300</v>
      </c>
      <c r="AM318" s="12">
        <f>'6.ВС'!AM311</f>
        <v>0</v>
      </c>
      <c r="AN318" s="12">
        <f>'6.ВС'!AN311</f>
        <v>300</v>
      </c>
      <c r="AO318" s="12">
        <f>'6.ВС'!AO311</f>
        <v>0</v>
      </c>
      <c r="AP318" s="12">
        <f>'6.ВС'!AP311</f>
        <v>13050</v>
      </c>
      <c r="AQ318" s="12">
        <f>'6.ВС'!AQ311</f>
        <v>0</v>
      </c>
      <c r="AR318" s="12">
        <f>'6.ВС'!AR311</f>
        <v>13050</v>
      </c>
      <c r="AS318" s="12">
        <f>'6.ВС'!AS311</f>
        <v>0</v>
      </c>
      <c r="AT318" s="12">
        <f>'6.ВС'!AT311</f>
        <v>0</v>
      </c>
      <c r="AU318" s="12">
        <f>'6.ВС'!AU311</f>
        <v>0</v>
      </c>
      <c r="AV318" s="12">
        <f>'6.ВС'!AV311</f>
        <v>0</v>
      </c>
      <c r="AW318" s="12">
        <f>'6.ВС'!AW311</f>
        <v>0</v>
      </c>
      <c r="AX318" s="12">
        <f>'6.ВС'!AX311</f>
        <v>13050</v>
      </c>
      <c r="AY318" s="12">
        <f>'6.ВС'!AY311</f>
        <v>0</v>
      </c>
      <c r="AZ318" s="12">
        <f>'6.ВС'!AZ311</f>
        <v>13050</v>
      </c>
      <c r="BA318" s="12">
        <f>'6.ВС'!BA311</f>
        <v>0</v>
      </c>
      <c r="BB318" s="12">
        <v>0</v>
      </c>
      <c r="BC318" s="12">
        <v>0</v>
      </c>
    </row>
    <row r="319" spans="1:55" ht="63" hidden="1" x14ac:dyDescent="0.25">
      <c r="A319" s="6" t="s">
        <v>27</v>
      </c>
      <c r="B319" s="9">
        <v>52</v>
      </c>
      <c r="C319" s="9">
        <v>0</v>
      </c>
      <c r="D319" s="11" t="s">
        <v>242</v>
      </c>
      <c r="E319" s="9">
        <v>852</v>
      </c>
      <c r="F319" s="11" t="s">
        <v>110</v>
      </c>
      <c r="G319" s="11" t="s">
        <v>110</v>
      </c>
      <c r="H319" s="11" t="s">
        <v>327</v>
      </c>
      <c r="I319" s="11" t="s">
        <v>28</v>
      </c>
      <c r="J319" s="12">
        <f t="shared" si="345"/>
        <v>62750</v>
      </c>
      <c r="K319" s="12">
        <f t="shared" si="345"/>
        <v>0</v>
      </c>
      <c r="L319" s="12">
        <f t="shared" si="345"/>
        <v>62750</v>
      </c>
      <c r="M319" s="12">
        <f t="shared" si="345"/>
        <v>0</v>
      </c>
      <c r="N319" s="12">
        <f t="shared" si="345"/>
        <v>0</v>
      </c>
      <c r="O319" s="12">
        <f t="shared" si="345"/>
        <v>0</v>
      </c>
      <c r="P319" s="12">
        <f t="shared" si="345"/>
        <v>0</v>
      </c>
      <c r="Q319" s="12">
        <f t="shared" si="345"/>
        <v>0</v>
      </c>
      <c r="R319" s="12">
        <f t="shared" si="345"/>
        <v>62750</v>
      </c>
      <c r="S319" s="12">
        <f t="shared" si="345"/>
        <v>0</v>
      </c>
      <c r="T319" s="12">
        <f t="shared" si="345"/>
        <v>62750</v>
      </c>
      <c r="U319" s="12">
        <f t="shared" si="345"/>
        <v>0</v>
      </c>
      <c r="V319" s="12">
        <f t="shared" si="345"/>
        <v>0</v>
      </c>
      <c r="W319" s="12">
        <f t="shared" si="345"/>
        <v>0</v>
      </c>
      <c r="X319" s="12">
        <f t="shared" si="345"/>
        <v>0</v>
      </c>
      <c r="Y319" s="12">
        <f t="shared" si="345"/>
        <v>0</v>
      </c>
      <c r="Z319" s="12">
        <f t="shared" si="345"/>
        <v>62750</v>
      </c>
      <c r="AA319" s="12">
        <f t="shared" si="345"/>
        <v>0</v>
      </c>
      <c r="AB319" s="12">
        <f t="shared" si="345"/>
        <v>62750</v>
      </c>
      <c r="AC319" s="12">
        <f t="shared" si="345"/>
        <v>0</v>
      </c>
      <c r="AD319" s="12">
        <f t="shared" si="345"/>
        <v>0</v>
      </c>
      <c r="AE319" s="12">
        <f t="shared" si="345"/>
        <v>0</v>
      </c>
      <c r="AF319" s="12">
        <f t="shared" si="345"/>
        <v>0</v>
      </c>
      <c r="AG319" s="12">
        <f t="shared" si="345"/>
        <v>0</v>
      </c>
      <c r="AH319" s="12">
        <f t="shared" si="345"/>
        <v>62750</v>
      </c>
      <c r="AI319" s="12">
        <f t="shared" si="345"/>
        <v>0</v>
      </c>
      <c r="AJ319" s="12">
        <f t="shared" si="345"/>
        <v>62750</v>
      </c>
      <c r="AK319" s="12">
        <f t="shared" si="345"/>
        <v>0</v>
      </c>
      <c r="AL319" s="12">
        <f t="shared" si="345"/>
        <v>-300</v>
      </c>
      <c r="AM319" s="12">
        <f t="shared" si="345"/>
        <v>0</v>
      </c>
      <c r="AN319" s="12">
        <f t="shared" si="345"/>
        <v>-300</v>
      </c>
      <c r="AO319" s="12">
        <f t="shared" si="345"/>
        <v>0</v>
      </c>
      <c r="AP319" s="12">
        <f t="shared" si="345"/>
        <v>62450</v>
      </c>
      <c r="AQ319" s="12">
        <f t="shared" si="345"/>
        <v>0</v>
      </c>
      <c r="AR319" s="12">
        <f t="shared" si="345"/>
        <v>62450</v>
      </c>
      <c r="AS319" s="12">
        <f t="shared" si="345"/>
        <v>0</v>
      </c>
      <c r="AT319" s="12">
        <f t="shared" si="345"/>
        <v>0</v>
      </c>
      <c r="AU319" s="12">
        <f t="shared" si="345"/>
        <v>0</v>
      </c>
      <c r="AV319" s="12">
        <f t="shared" si="345"/>
        <v>0</v>
      </c>
      <c r="AW319" s="12">
        <f t="shared" si="345"/>
        <v>0</v>
      </c>
      <c r="AX319" s="12">
        <f t="shared" si="345"/>
        <v>62450</v>
      </c>
      <c r="AY319" s="12">
        <f t="shared" si="345"/>
        <v>0</v>
      </c>
      <c r="AZ319" s="12">
        <f t="shared" si="345"/>
        <v>62450</v>
      </c>
      <c r="BA319" s="12">
        <f t="shared" si="345"/>
        <v>0</v>
      </c>
      <c r="BB319" s="12">
        <v>0</v>
      </c>
      <c r="BC319" s="12">
        <v>0</v>
      </c>
    </row>
    <row r="320" spans="1:55" ht="63" hidden="1" x14ac:dyDescent="0.25">
      <c r="A320" s="6" t="s">
        <v>14</v>
      </c>
      <c r="B320" s="9">
        <v>52</v>
      </c>
      <c r="C320" s="9">
        <v>0</v>
      </c>
      <c r="D320" s="11" t="s">
        <v>242</v>
      </c>
      <c r="E320" s="9">
        <v>852</v>
      </c>
      <c r="F320" s="11" t="s">
        <v>110</v>
      </c>
      <c r="G320" s="11" t="s">
        <v>110</v>
      </c>
      <c r="H320" s="11" t="s">
        <v>327</v>
      </c>
      <c r="I320" s="11" t="s">
        <v>29</v>
      </c>
      <c r="J320" s="12">
        <f>'6.ВС'!J313</f>
        <v>62750</v>
      </c>
      <c r="K320" s="12">
        <f>'6.ВС'!K313</f>
        <v>0</v>
      </c>
      <c r="L320" s="12">
        <f>'6.ВС'!L313</f>
        <v>62750</v>
      </c>
      <c r="M320" s="12">
        <f>'6.ВС'!M313</f>
        <v>0</v>
      </c>
      <c r="N320" s="12">
        <f>'6.ВС'!N313</f>
        <v>0</v>
      </c>
      <c r="O320" s="12">
        <f>'6.ВС'!O313</f>
        <v>0</v>
      </c>
      <c r="P320" s="12">
        <f>'6.ВС'!P313</f>
        <v>0</v>
      </c>
      <c r="Q320" s="12">
        <f>'6.ВС'!Q313</f>
        <v>0</v>
      </c>
      <c r="R320" s="12">
        <f>'6.ВС'!R313</f>
        <v>62750</v>
      </c>
      <c r="S320" s="12">
        <f>'6.ВС'!S313</f>
        <v>0</v>
      </c>
      <c r="T320" s="12">
        <f>'6.ВС'!T313</f>
        <v>62750</v>
      </c>
      <c r="U320" s="12">
        <f>'6.ВС'!U313</f>
        <v>0</v>
      </c>
      <c r="V320" s="12">
        <f>'6.ВС'!V313</f>
        <v>0</v>
      </c>
      <c r="W320" s="12">
        <f>'6.ВС'!W313</f>
        <v>0</v>
      </c>
      <c r="X320" s="12">
        <f>'6.ВС'!X313</f>
        <v>0</v>
      </c>
      <c r="Y320" s="12">
        <f>'6.ВС'!Y313</f>
        <v>0</v>
      </c>
      <c r="Z320" s="12">
        <f>'6.ВС'!Z313</f>
        <v>62750</v>
      </c>
      <c r="AA320" s="12">
        <f>'6.ВС'!AA313</f>
        <v>0</v>
      </c>
      <c r="AB320" s="12">
        <f>'6.ВС'!AB313</f>
        <v>62750</v>
      </c>
      <c r="AC320" s="12">
        <f>'6.ВС'!AC313</f>
        <v>0</v>
      </c>
      <c r="AD320" s="12">
        <f>'6.ВС'!AD313</f>
        <v>0</v>
      </c>
      <c r="AE320" s="12">
        <f>'6.ВС'!AE313</f>
        <v>0</v>
      </c>
      <c r="AF320" s="12">
        <f>'6.ВС'!AF313</f>
        <v>0</v>
      </c>
      <c r="AG320" s="12">
        <f>'6.ВС'!AG313</f>
        <v>0</v>
      </c>
      <c r="AH320" s="12">
        <f>'6.ВС'!AH313</f>
        <v>62750</v>
      </c>
      <c r="AI320" s="12">
        <f>'6.ВС'!AI313</f>
        <v>0</v>
      </c>
      <c r="AJ320" s="12">
        <f>'6.ВС'!AJ313</f>
        <v>62750</v>
      </c>
      <c r="AK320" s="12">
        <f>'6.ВС'!AK313</f>
        <v>0</v>
      </c>
      <c r="AL320" s="12">
        <f>'6.ВС'!AL313</f>
        <v>-300</v>
      </c>
      <c r="AM320" s="12">
        <f>'6.ВС'!AM313</f>
        <v>0</v>
      </c>
      <c r="AN320" s="12">
        <f>'6.ВС'!AN313</f>
        <v>-300</v>
      </c>
      <c r="AO320" s="12">
        <f>'6.ВС'!AO313</f>
        <v>0</v>
      </c>
      <c r="AP320" s="12">
        <f>'6.ВС'!AP313</f>
        <v>62450</v>
      </c>
      <c r="AQ320" s="12">
        <f>'6.ВС'!AQ313</f>
        <v>0</v>
      </c>
      <c r="AR320" s="12">
        <f>'6.ВС'!AR313</f>
        <v>62450</v>
      </c>
      <c r="AS320" s="12">
        <f>'6.ВС'!AS313</f>
        <v>0</v>
      </c>
      <c r="AT320" s="12">
        <f>'6.ВС'!AT313</f>
        <v>0</v>
      </c>
      <c r="AU320" s="12">
        <f>'6.ВС'!AU313</f>
        <v>0</v>
      </c>
      <c r="AV320" s="12">
        <f>'6.ВС'!AV313</f>
        <v>0</v>
      </c>
      <c r="AW320" s="12">
        <f>'6.ВС'!AW313</f>
        <v>0</v>
      </c>
      <c r="AX320" s="12">
        <f>'6.ВС'!AX313</f>
        <v>62450</v>
      </c>
      <c r="AY320" s="12">
        <f>'6.ВС'!AY313</f>
        <v>0</v>
      </c>
      <c r="AZ320" s="12">
        <f>'6.ВС'!AZ313</f>
        <v>62450</v>
      </c>
      <c r="BA320" s="12">
        <f>'6.ВС'!BA313</f>
        <v>0</v>
      </c>
      <c r="BB320" s="12">
        <v>0</v>
      </c>
      <c r="BC320" s="12">
        <v>0</v>
      </c>
    </row>
    <row r="321" spans="1:58" ht="31.5" x14ac:dyDescent="0.25">
      <c r="A321" s="4" t="s">
        <v>276</v>
      </c>
      <c r="B321" s="9">
        <v>52</v>
      </c>
      <c r="C321" s="9">
        <v>0</v>
      </c>
      <c r="D321" s="11" t="s">
        <v>277</v>
      </c>
      <c r="E321" s="9"/>
      <c r="F321" s="11"/>
      <c r="G321" s="11"/>
      <c r="H321" s="11"/>
      <c r="I321" s="11"/>
      <c r="J321" s="12">
        <f t="shared" ref="J321:BA321" si="354">J322</f>
        <v>472320</v>
      </c>
      <c r="K321" s="12">
        <f t="shared" si="354"/>
        <v>299520</v>
      </c>
      <c r="L321" s="12">
        <f t="shared" si="354"/>
        <v>172800</v>
      </c>
      <c r="M321" s="12">
        <f t="shared" si="354"/>
        <v>0</v>
      </c>
      <c r="N321" s="12">
        <f t="shared" si="354"/>
        <v>0</v>
      </c>
      <c r="O321" s="12">
        <f t="shared" si="354"/>
        <v>0</v>
      </c>
      <c r="P321" s="12">
        <f t="shared" si="354"/>
        <v>0</v>
      </c>
      <c r="Q321" s="12">
        <f t="shared" si="354"/>
        <v>0</v>
      </c>
      <c r="R321" s="12">
        <f t="shared" si="354"/>
        <v>472320</v>
      </c>
      <c r="S321" s="12">
        <f t="shared" si="354"/>
        <v>299520</v>
      </c>
      <c r="T321" s="12">
        <f t="shared" si="354"/>
        <v>172800</v>
      </c>
      <c r="U321" s="12">
        <f t="shared" si="354"/>
        <v>0</v>
      </c>
      <c r="V321" s="12">
        <f t="shared" si="354"/>
        <v>0</v>
      </c>
      <c r="W321" s="12">
        <f t="shared" si="354"/>
        <v>0</v>
      </c>
      <c r="X321" s="12">
        <f t="shared" si="354"/>
        <v>0</v>
      </c>
      <c r="Y321" s="12">
        <f t="shared" si="354"/>
        <v>0</v>
      </c>
      <c r="Z321" s="12">
        <f t="shared" si="354"/>
        <v>472320</v>
      </c>
      <c r="AA321" s="12">
        <f t="shared" si="354"/>
        <v>299520</v>
      </c>
      <c r="AB321" s="12">
        <f t="shared" si="354"/>
        <v>172800</v>
      </c>
      <c r="AC321" s="12">
        <f t="shared" si="354"/>
        <v>0</v>
      </c>
      <c r="AD321" s="12">
        <f t="shared" si="354"/>
        <v>0</v>
      </c>
      <c r="AE321" s="12">
        <f t="shared" si="354"/>
        <v>0</v>
      </c>
      <c r="AF321" s="12">
        <f t="shared" si="354"/>
        <v>0</v>
      </c>
      <c r="AG321" s="12">
        <f t="shared" si="354"/>
        <v>0</v>
      </c>
      <c r="AH321" s="12">
        <f t="shared" si="354"/>
        <v>472320</v>
      </c>
      <c r="AI321" s="12">
        <f t="shared" si="354"/>
        <v>299520</v>
      </c>
      <c r="AJ321" s="12">
        <f t="shared" si="354"/>
        <v>172800</v>
      </c>
      <c r="AK321" s="12">
        <f t="shared" si="354"/>
        <v>0</v>
      </c>
      <c r="AL321" s="12">
        <f t="shared" si="354"/>
        <v>0</v>
      </c>
      <c r="AM321" s="12">
        <f t="shared" si="354"/>
        <v>0</v>
      </c>
      <c r="AN321" s="12">
        <f t="shared" si="354"/>
        <v>0</v>
      </c>
      <c r="AO321" s="12">
        <f t="shared" si="354"/>
        <v>0</v>
      </c>
      <c r="AP321" s="12">
        <f t="shared" si="354"/>
        <v>472320</v>
      </c>
      <c r="AQ321" s="12">
        <f t="shared" si="354"/>
        <v>299520</v>
      </c>
      <c r="AR321" s="12">
        <f t="shared" si="354"/>
        <v>172800</v>
      </c>
      <c r="AS321" s="12">
        <f t="shared" si="354"/>
        <v>0</v>
      </c>
      <c r="AT321" s="12">
        <f t="shared" si="354"/>
        <v>-11520</v>
      </c>
      <c r="AU321" s="12">
        <f t="shared" si="354"/>
        <v>-11520</v>
      </c>
      <c r="AV321" s="12">
        <f t="shared" si="354"/>
        <v>0</v>
      </c>
      <c r="AW321" s="12">
        <f t="shared" si="354"/>
        <v>0</v>
      </c>
      <c r="AX321" s="12">
        <f t="shared" si="354"/>
        <v>460800</v>
      </c>
      <c r="AY321" s="12">
        <f t="shared" si="354"/>
        <v>288000</v>
      </c>
      <c r="AZ321" s="12">
        <f t="shared" si="354"/>
        <v>172800</v>
      </c>
      <c r="BA321" s="12">
        <f t="shared" si="354"/>
        <v>0</v>
      </c>
      <c r="BB321" s="12">
        <v>0</v>
      </c>
      <c r="BC321" s="12">
        <v>0</v>
      </c>
    </row>
    <row r="322" spans="1:58" s="16" customFormat="1" ht="47.25" x14ac:dyDescent="0.25">
      <c r="A322" s="4" t="s">
        <v>161</v>
      </c>
      <c r="B322" s="9">
        <v>52</v>
      </c>
      <c r="C322" s="9">
        <v>0</v>
      </c>
      <c r="D322" s="10" t="s">
        <v>277</v>
      </c>
      <c r="E322" s="9">
        <v>852</v>
      </c>
      <c r="F322" s="10"/>
      <c r="G322" s="10"/>
      <c r="H322" s="10"/>
      <c r="I322" s="11"/>
      <c r="J322" s="12">
        <f t="shared" ref="J322" si="355">J323+J326</f>
        <v>472320</v>
      </c>
      <c r="K322" s="12">
        <f t="shared" ref="K322:M322" si="356">K323+K326</f>
        <v>299520</v>
      </c>
      <c r="L322" s="12">
        <f t="shared" si="356"/>
        <v>172800</v>
      </c>
      <c r="M322" s="12">
        <f t="shared" si="356"/>
        <v>0</v>
      </c>
      <c r="N322" s="12">
        <f t="shared" ref="N322:U322" si="357">N323+N326</f>
        <v>0</v>
      </c>
      <c r="O322" s="12">
        <f t="shared" si="357"/>
        <v>0</v>
      </c>
      <c r="P322" s="12">
        <f t="shared" si="357"/>
        <v>0</v>
      </c>
      <c r="Q322" s="12">
        <f t="shared" si="357"/>
        <v>0</v>
      </c>
      <c r="R322" s="12">
        <f t="shared" si="357"/>
        <v>472320</v>
      </c>
      <c r="S322" s="12">
        <f t="shared" si="357"/>
        <v>299520</v>
      </c>
      <c r="T322" s="12">
        <f t="shared" si="357"/>
        <v>172800</v>
      </c>
      <c r="U322" s="12">
        <f t="shared" si="357"/>
        <v>0</v>
      </c>
      <c r="V322" s="12">
        <f t="shared" ref="V322:AC322" si="358">V323+V326</f>
        <v>0</v>
      </c>
      <c r="W322" s="12">
        <f t="shared" si="358"/>
        <v>0</v>
      </c>
      <c r="X322" s="12">
        <f t="shared" si="358"/>
        <v>0</v>
      </c>
      <c r="Y322" s="12">
        <f t="shared" si="358"/>
        <v>0</v>
      </c>
      <c r="Z322" s="12">
        <f t="shared" si="358"/>
        <v>472320</v>
      </c>
      <c r="AA322" s="12">
        <f t="shared" si="358"/>
        <v>299520</v>
      </c>
      <c r="AB322" s="12">
        <f t="shared" si="358"/>
        <v>172800</v>
      </c>
      <c r="AC322" s="12">
        <f t="shared" si="358"/>
        <v>0</v>
      </c>
      <c r="AD322" s="12">
        <f t="shared" ref="AD322:AK322" si="359">AD323+AD326</f>
        <v>0</v>
      </c>
      <c r="AE322" s="12">
        <f t="shared" si="359"/>
        <v>0</v>
      </c>
      <c r="AF322" s="12">
        <f t="shared" si="359"/>
        <v>0</v>
      </c>
      <c r="AG322" s="12">
        <f t="shared" si="359"/>
        <v>0</v>
      </c>
      <c r="AH322" s="12">
        <f t="shared" si="359"/>
        <v>472320</v>
      </c>
      <c r="AI322" s="12">
        <f t="shared" si="359"/>
        <v>299520</v>
      </c>
      <c r="AJ322" s="12">
        <f t="shared" si="359"/>
        <v>172800</v>
      </c>
      <c r="AK322" s="12">
        <f t="shared" si="359"/>
        <v>0</v>
      </c>
      <c r="AL322" s="12">
        <f t="shared" ref="AL322:AS322" si="360">AL323+AL326</f>
        <v>0</v>
      </c>
      <c r="AM322" s="12">
        <f t="shared" si="360"/>
        <v>0</v>
      </c>
      <c r="AN322" s="12">
        <f t="shared" si="360"/>
        <v>0</v>
      </c>
      <c r="AO322" s="12">
        <f t="shared" si="360"/>
        <v>0</v>
      </c>
      <c r="AP322" s="12">
        <f t="shared" si="360"/>
        <v>472320</v>
      </c>
      <c r="AQ322" s="12">
        <f t="shared" si="360"/>
        <v>299520</v>
      </c>
      <c r="AR322" s="12">
        <f t="shared" si="360"/>
        <v>172800</v>
      </c>
      <c r="AS322" s="12">
        <f t="shared" si="360"/>
        <v>0</v>
      </c>
      <c r="AT322" s="12">
        <f t="shared" ref="AT322:BA322" si="361">AT323+AT326</f>
        <v>-11520</v>
      </c>
      <c r="AU322" s="12">
        <f t="shared" si="361"/>
        <v>-11520</v>
      </c>
      <c r="AV322" s="12">
        <f t="shared" si="361"/>
        <v>0</v>
      </c>
      <c r="AW322" s="12">
        <f t="shared" si="361"/>
        <v>0</v>
      </c>
      <c r="AX322" s="12">
        <f t="shared" si="361"/>
        <v>460800</v>
      </c>
      <c r="AY322" s="12">
        <f t="shared" si="361"/>
        <v>288000</v>
      </c>
      <c r="AZ322" s="12">
        <f t="shared" si="361"/>
        <v>172800</v>
      </c>
      <c r="BA322" s="12">
        <f t="shared" si="361"/>
        <v>0</v>
      </c>
      <c r="BB322" s="12">
        <v>0</v>
      </c>
      <c r="BC322" s="12">
        <v>0</v>
      </c>
      <c r="BD322" s="15"/>
      <c r="BE322" s="15"/>
      <c r="BF322" s="15"/>
    </row>
    <row r="323" spans="1:58" ht="47.25" hidden="1" x14ac:dyDescent="0.25">
      <c r="A323" s="4" t="s">
        <v>179</v>
      </c>
      <c r="B323" s="9">
        <v>52</v>
      </c>
      <c r="C323" s="9">
        <v>0</v>
      </c>
      <c r="D323" s="11" t="s">
        <v>277</v>
      </c>
      <c r="E323" s="9">
        <v>852</v>
      </c>
      <c r="F323" s="11" t="s">
        <v>110</v>
      </c>
      <c r="G323" s="11" t="s">
        <v>61</v>
      </c>
      <c r="H323" s="11" t="s">
        <v>278</v>
      </c>
      <c r="I323" s="11"/>
      <c r="J323" s="12">
        <f t="shared" ref="J323:BA324" si="362">J324</f>
        <v>299520</v>
      </c>
      <c r="K323" s="12">
        <f t="shared" si="362"/>
        <v>299520</v>
      </c>
      <c r="L323" s="12">
        <f t="shared" si="362"/>
        <v>0</v>
      </c>
      <c r="M323" s="12">
        <f t="shared" si="362"/>
        <v>0</v>
      </c>
      <c r="N323" s="12">
        <f t="shared" si="362"/>
        <v>0</v>
      </c>
      <c r="O323" s="12">
        <f t="shared" si="362"/>
        <v>0</v>
      </c>
      <c r="P323" s="12">
        <f t="shared" si="362"/>
        <v>0</v>
      </c>
      <c r="Q323" s="12">
        <f t="shared" si="362"/>
        <v>0</v>
      </c>
      <c r="R323" s="12">
        <f t="shared" si="362"/>
        <v>299520</v>
      </c>
      <c r="S323" s="12">
        <f t="shared" si="362"/>
        <v>299520</v>
      </c>
      <c r="T323" s="12">
        <f t="shared" si="362"/>
        <v>0</v>
      </c>
      <c r="U323" s="12">
        <f t="shared" si="362"/>
        <v>0</v>
      </c>
      <c r="V323" s="12">
        <f t="shared" si="362"/>
        <v>-299520</v>
      </c>
      <c r="W323" s="12">
        <f t="shared" si="362"/>
        <v>-299520</v>
      </c>
      <c r="X323" s="12">
        <f t="shared" si="362"/>
        <v>0</v>
      </c>
      <c r="Y323" s="12">
        <f t="shared" si="362"/>
        <v>0</v>
      </c>
      <c r="Z323" s="12">
        <f t="shared" si="362"/>
        <v>0</v>
      </c>
      <c r="AA323" s="12">
        <f t="shared" si="362"/>
        <v>0</v>
      </c>
      <c r="AB323" s="12">
        <f t="shared" si="362"/>
        <v>0</v>
      </c>
      <c r="AC323" s="12">
        <f t="shared" si="362"/>
        <v>0</v>
      </c>
      <c r="AD323" s="12">
        <f t="shared" si="362"/>
        <v>0</v>
      </c>
      <c r="AE323" s="12">
        <f t="shared" si="362"/>
        <v>0</v>
      </c>
      <c r="AF323" s="12">
        <f t="shared" si="362"/>
        <v>0</v>
      </c>
      <c r="AG323" s="12">
        <f t="shared" si="362"/>
        <v>0</v>
      </c>
      <c r="AH323" s="12">
        <f t="shared" si="362"/>
        <v>0</v>
      </c>
      <c r="AI323" s="12">
        <f t="shared" si="362"/>
        <v>0</v>
      </c>
      <c r="AJ323" s="12">
        <f t="shared" si="362"/>
        <v>0</v>
      </c>
      <c r="AK323" s="12">
        <f t="shared" si="362"/>
        <v>0</v>
      </c>
      <c r="AL323" s="12">
        <f t="shared" si="362"/>
        <v>0</v>
      </c>
      <c r="AM323" s="12">
        <f t="shared" si="362"/>
        <v>0</v>
      </c>
      <c r="AN323" s="12">
        <f t="shared" si="362"/>
        <v>0</v>
      </c>
      <c r="AO323" s="12">
        <f t="shared" si="362"/>
        <v>0</v>
      </c>
      <c r="AP323" s="12">
        <f t="shared" si="362"/>
        <v>0</v>
      </c>
      <c r="AQ323" s="12">
        <f t="shared" si="362"/>
        <v>0</v>
      </c>
      <c r="AR323" s="12">
        <f t="shared" si="362"/>
        <v>0</v>
      </c>
      <c r="AS323" s="12">
        <f t="shared" si="362"/>
        <v>0</v>
      </c>
      <c r="AT323" s="12">
        <f t="shared" si="362"/>
        <v>0</v>
      </c>
      <c r="AU323" s="12">
        <f t="shared" si="362"/>
        <v>0</v>
      </c>
      <c r="AV323" s="12">
        <f t="shared" si="362"/>
        <v>0</v>
      </c>
      <c r="AW323" s="12">
        <f t="shared" si="362"/>
        <v>0</v>
      </c>
      <c r="AX323" s="12">
        <f t="shared" si="362"/>
        <v>0</v>
      </c>
      <c r="AY323" s="12">
        <f t="shared" si="362"/>
        <v>0</v>
      </c>
      <c r="AZ323" s="12">
        <f t="shared" si="362"/>
        <v>0</v>
      </c>
      <c r="BA323" s="12">
        <f t="shared" si="362"/>
        <v>0</v>
      </c>
      <c r="BB323" s="12">
        <v>0</v>
      </c>
      <c r="BC323" s="12">
        <v>0</v>
      </c>
    </row>
    <row r="324" spans="1:58" ht="63" hidden="1" x14ac:dyDescent="0.25">
      <c r="A324" s="6" t="s">
        <v>58</v>
      </c>
      <c r="B324" s="9">
        <v>52</v>
      </c>
      <c r="C324" s="9">
        <v>0</v>
      </c>
      <c r="D324" s="11" t="s">
        <v>277</v>
      </c>
      <c r="E324" s="9">
        <v>852</v>
      </c>
      <c r="F324" s="11" t="s">
        <v>110</v>
      </c>
      <c r="G324" s="11" t="s">
        <v>61</v>
      </c>
      <c r="H324" s="11" t="s">
        <v>278</v>
      </c>
      <c r="I324" s="11" t="s">
        <v>116</v>
      </c>
      <c r="J324" s="12">
        <f t="shared" si="362"/>
        <v>299520</v>
      </c>
      <c r="K324" s="12">
        <f t="shared" si="362"/>
        <v>299520</v>
      </c>
      <c r="L324" s="12">
        <f t="shared" si="362"/>
        <v>0</v>
      </c>
      <c r="M324" s="12">
        <f t="shared" si="362"/>
        <v>0</v>
      </c>
      <c r="N324" s="12">
        <f t="shared" si="362"/>
        <v>0</v>
      </c>
      <c r="O324" s="12">
        <f t="shared" si="362"/>
        <v>0</v>
      </c>
      <c r="P324" s="12">
        <f t="shared" si="362"/>
        <v>0</v>
      </c>
      <c r="Q324" s="12">
        <f t="shared" si="362"/>
        <v>0</v>
      </c>
      <c r="R324" s="12">
        <f t="shared" si="362"/>
        <v>299520</v>
      </c>
      <c r="S324" s="12">
        <f t="shared" si="362"/>
        <v>299520</v>
      </c>
      <c r="T324" s="12">
        <f t="shared" si="362"/>
        <v>0</v>
      </c>
      <c r="U324" s="12">
        <f t="shared" si="362"/>
        <v>0</v>
      </c>
      <c r="V324" s="12">
        <f t="shared" si="362"/>
        <v>-299520</v>
      </c>
      <c r="W324" s="12">
        <f t="shared" si="362"/>
        <v>-299520</v>
      </c>
      <c r="X324" s="12">
        <f t="shared" si="362"/>
        <v>0</v>
      </c>
      <c r="Y324" s="12">
        <f t="shared" si="362"/>
        <v>0</v>
      </c>
      <c r="Z324" s="12">
        <f t="shared" si="362"/>
        <v>0</v>
      </c>
      <c r="AA324" s="12">
        <f t="shared" si="362"/>
        <v>0</v>
      </c>
      <c r="AB324" s="12">
        <f t="shared" si="362"/>
        <v>0</v>
      </c>
      <c r="AC324" s="12">
        <f t="shared" si="362"/>
        <v>0</v>
      </c>
      <c r="AD324" s="12">
        <f t="shared" si="362"/>
        <v>0</v>
      </c>
      <c r="AE324" s="12">
        <f t="shared" si="362"/>
        <v>0</v>
      </c>
      <c r="AF324" s="12">
        <f t="shared" si="362"/>
        <v>0</v>
      </c>
      <c r="AG324" s="12">
        <f t="shared" si="362"/>
        <v>0</v>
      </c>
      <c r="AH324" s="12">
        <f t="shared" si="362"/>
        <v>0</v>
      </c>
      <c r="AI324" s="12">
        <f t="shared" si="362"/>
        <v>0</v>
      </c>
      <c r="AJ324" s="12">
        <f t="shared" si="362"/>
        <v>0</v>
      </c>
      <c r="AK324" s="12">
        <f t="shared" si="362"/>
        <v>0</v>
      </c>
      <c r="AL324" s="12">
        <f t="shared" si="362"/>
        <v>0</v>
      </c>
      <c r="AM324" s="12">
        <f t="shared" si="362"/>
        <v>0</v>
      </c>
      <c r="AN324" s="12">
        <f t="shared" si="362"/>
        <v>0</v>
      </c>
      <c r="AO324" s="12">
        <f t="shared" si="362"/>
        <v>0</v>
      </c>
      <c r="AP324" s="12">
        <f t="shared" si="362"/>
        <v>0</v>
      </c>
      <c r="AQ324" s="12">
        <f t="shared" si="362"/>
        <v>0</v>
      </c>
      <c r="AR324" s="12">
        <f t="shared" si="362"/>
        <v>0</v>
      </c>
      <c r="AS324" s="12">
        <f t="shared" si="362"/>
        <v>0</v>
      </c>
      <c r="AT324" s="12">
        <f t="shared" si="362"/>
        <v>0</v>
      </c>
      <c r="AU324" s="12">
        <f t="shared" si="362"/>
        <v>0</v>
      </c>
      <c r="AV324" s="12">
        <f t="shared" si="362"/>
        <v>0</v>
      </c>
      <c r="AW324" s="12">
        <f t="shared" si="362"/>
        <v>0</v>
      </c>
      <c r="AX324" s="12">
        <f t="shared" si="362"/>
        <v>0</v>
      </c>
      <c r="AY324" s="12">
        <f t="shared" si="362"/>
        <v>0</v>
      </c>
      <c r="AZ324" s="12">
        <f t="shared" si="362"/>
        <v>0</v>
      </c>
      <c r="BA324" s="12">
        <f t="shared" si="362"/>
        <v>0</v>
      </c>
      <c r="BB324" s="12">
        <v>0</v>
      </c>
      <c r="BC324" s="12">
        <v>0</v>
      </c>
    </row>
    <row r="325" spans="1:58" ht="31.5" hidden="1" x14ac:dyDescent="0.25">
      <c r="A325" s="6" t="s">
        <v>59</v>
      </c>
      <c r="B325" s="9">
        <v>52</v>
      </c>
      <c r="C325" s="9">
        <v>0</v>
      </c>
      <c r="D325" s="11" t="s">
        <v>277</v>
      </c>
      <c r="E325" s="9">
        <v>852</v>
      </c>
      <c r="F325" s="11" t="s">
        <v>110</v>
      </c>
      <c r="G325" s="11" t="s">
        <v>61</v>
      </c>
      <c r="H325" s="11" t="s">
        <v>278</v>
      </c>
      <c r="I325" s="11" t="s">
        <v>118</v>
      </c>
      <c r="J325" s="12">
        <f>'6.ВС'!J288</f>
        <v>299520</v>
      </c>
      <c r="K325" s="12">
        <f>'6.ВС'!K288</f>
        <v>299520</v>
      </c>
      <c r="L325" s="12">
        <f>'6.ВС'!L288</f>
        <v>0</v>
      </c>
      <c r="M325" s="12">
        <f>'6.ВС'!M288</f>
        <v>0</v>
      </c>
      <c r="N325" s="12">
        <f>'6.ВС'!N288</f>
        <v>0</v>
      </c>
      <c r="O325" s="12">
        <f>'6.ВС'!O288</f>
        <v>0</v>
      </c>
      <c r="P325" s="12">
        <f>'6.ВС'!P288</f>
        <v>0</v>
      </c>
      <c r="Q325" s="12">
        <f>'6.ВС'!Q288</f>
        <v>0</v>
      </c>
      <c r="R325" s="12">
        <f>'6.ВС'!R288</f>
        <v>299520</v>
      </c>
      <c r="S325" s="12">
        <f>'6.ВС'!S288</f>
        <v>299520</v>
      </c>
      <c r="T325" s="12">
        <f>'6.ВС'!T288</f>
        <v>0</v>
      </c>
      <c r="U325" s="12">
        <f>'6.ВС'!U288</f>
        <v>0</v>
      </c>
      <c r="V325" s="12">
        <f>'6.ВС'!V288</f>
        <v>-299520</v>
      </c>
      <c r="W325" s="12">
        <f>'6.ВС'!W288</f>
        <v>-299520</v>
      </c>
      <c r="X325" s="12">
        <f>'6.ВС'!X288</f>
        <v>0</v>
      </c>
      <c r="Y325" s="12">
        <f>'6.ВС'!Y288</f>
        <v>0</v>
      </c>
      <c r="Z325" s="12">
        <f>'6.ВС'!Z288</f>
        <v>0</v>
      </c>
      <c r="AA325" s="12">
        <f>'6.ВС'!AA288</f>
        <v>0</v>
      </c>
      <c r="AB325" s="12">
        <f>'6.ВС'!AB288</f>
        <v>0</v>
      </c>
      <c r="AC325" s="12">
        <f>'6.ВС'!AC288</f>
        <v>0</v>
      </c>
      <c r="AD325" s="12">
        <f>'6.ВС'!AD288</f>
        <v>0</v>
      </c>
      <c r="AE325" s="12">
        <f>'6.ВС'!AE288</f>
        <v>0</v>
      </c>
      <c r="AF325" s="12">
        <f>'6.ВС'!AF288</f>
        <v>0</v>
      </c>
      <c r="AG325" s="12">
        <f>'6.ВС'!AG288</f>
        <v>0</v>
      </c>
      <c r="AH325" s="12">
        <f>'6.ВС'!AH288</f>
        <v>0</v>
      </c>
      <c r="AI325" s="12">
        <f>'6.ВС'!AI288</f>
        <v>0</v>
      </c>
      <c r="AJ325" s="12">
        <f>'6.ВС'!AJ288</f>
        <v>0</v>
      </c>
      <c r="AK325" s="12">
        <f>'6.ВС'!AK288</f>
        <v>0</v>
      </c>
      <c r="AL325" s="12">
        <f>'6.ВС'!AL288</f>
        <v>0</v>
      </c>
      <c r="AM325" s="12">
        <f>'6.ВС'!AM288</f>
        <v>0</v>
      </c>
      <c r="AN325" s="12">
        <f>'6.ВС'!AN288</f>
        <v>0</v>
      </c>
      <c r="AO325" s="12">
        <f>'6.ВС'!AO288</f>
        <v>0</v>
      </c>
      <c r="AP325" s="12">
        <f>'6.ВС'!AP288</f>
        <v>0</v>
      </c>
      <c r="AQ325" s="12">
        <f>'6.ВС'!AQ288</f>
        <v>0</v>
      </c>
      <c r="AR325" s="12">
        <f>'6.ВС'!AR288</f>
        <v>0</v>
      </c>
      <c r="AS325" s="12">
        <f>'6.ВС'!AS288</f>
        <v>0</v>
      </c>
      <c r="AT325" s="12">
        <f>'6.ВС'!AT288</f>
        <v>0</v>
      </c>
      <c r="AU325" s="12">
        <f>'6.ВС'!AU288</f>
        <v>0</v>
      </c>
      <c r="AV325" s="12">
        <f>'6.ВС'!AV288</f>
        <v>0</v>
      </c>
      <c r="AW325" s="12">
        <f>'6.ВС'!AW288</f>
        <v>0</v>
      </c>
      <c r="AX325" s="12">
        <f>'6.ВС'!AX288</f>
        <v>0</v>
      </c>
      <c r="AY325" s="12">
        <f>'6.ВС'!AY288</f>
        <v>0</v>
      </c>
      <c r="AZ325" s="12">
        <f>'6.ВС'!AZ288</f>
        <v>0</v>
      </c>
      <c r="BA325" s="12">
        <f>'6.ВС'!BA288</f>
        <v>0</v>
      </c>
      <c r="BB325" s="12">
        <v>0</v>
      </c>
      <c r="BC325" s="12">
        <v>0</v>
      </c>
    </row>
    <row r="326" spans="1:58" ht="36.75" customHeight="1" x14ac:dyDescent="0.25">
      <c r="A326" s="4" t="s">
        <v>179</v>
      </c>
      <c r="B326" s="9">
        <v>52</v>
      </c>
      <c r="C326" s="9">
        <v>0</v>
      </c>
      <c r="D326" s="11" t="s">
        <v>277</v>
      </c>
      <c r="E326" s="9">
        <v>852</v>
      </c>
      <c r="F326" s="11" t="s">
        <v>110</v>
      </c>
      <c r="G326" s="11" t="s">
        <v>61</v>
      </c>
      <c r="H326" s="11" t="s">
        <v>279</v>
      </c>
      <c r="I326" s="11"/>
      <c r="J326" s="12">
        <f t="shared" ref="J326:BA327" si="363">J327</f>
        <v>172800</v>
      </c>
      <c r="K326" s="12">
        <f t="shared" si="363"/>
        <v>0</v>
      </c>
      <c r="L326" s="12">
        <f t="shared" si="363"/>
        <v>172800</v>
      </c>
      <c r="M326" s="12">
        <f t="shared" si="363"/>
        <v>0</v>
      </c>
      <c r="N326" s="12">
        <f t="shared" si="363"/>
        <v>0</v>
      </c>
      <c r="O326" s="12">
        <f t="shared" si="363"/>
        <v>0</v>
      </c>
      <c r="P326" s="12">
        <f t="shared" si="363"/>
        <v>0</v>
      </c>
      <c r="Q326" s="12">
        <f t="shared" si="363"/>
        <v>0</v>
      </c>
      <c r="R326" s="12">
        <f t="shared" si="363"/>
        <v>172800</v>
      </c>
      <c r="S326" s="12">
        <f t="shared" si="363"/>
        <v>0</v>
      </c>
      <c r="T326" s="12">
        <f t="shared" si="363"/>
        <v>172800</v>
      </c>
      <c r="U326" s="12">
        <f t="shared" si="363"/>
        <v>0</v>
      </c>
      <c r="V326" s="12">
        <f t="shared" si="363"/>
        <v>299520</v>
      </c>
      <c r="W326" s="12">
        <f t="shared" si="363"/>
        <v>299520</v>
      </c>
      <c r="X326" s="12">
        <f t="shared" si="363"/>
        <v>0</v>
      </c>
      <c r="Y326" s="12">
        <f t="shared" si="363"/>
        <v>0</v>
      </c>
      <c r="Z326" s="12">
        <f t="shared" si="363"/>
        <v>472320</v>
      </c>
      <c r="AA326" s="12">
        <f t="shared" si="363"/>
        <v>299520</v>
      </c>
      <c r="AB326" s="12">
        <f t="shared" si="363"/>
        <v>172800</v>
      </c>
      <c r="AC326" s="12">
        <f t="shared" si="363"/>
        <v>0</v>
      </c>
      <c r="AD326" s="12">
        <f t="shared" si="363"/>
        <v>0</v>
      </c>
      <c r="AE326" s="12">
        <f t="shared" si="363"/>
        <v>0</v>
      </c>
      <c r="AF326" s="12">
        <f t="shared" si="363"/>
        <v>0</v>
      </c>
      <c r="AG326" s="12">
        <f t="shared" si="363"/>
        <v>0</v>
      </c>
      <c r="AH326" s="12">
        <f t="shared" si="363"/>
        <v>472320</v>
      </c>
      <c r="AI326" s="12">
        <f t="shared" si="363"/>
        <v>299520</v>
      </c>
      <c r="AJ326" s="12">
        <f t="shared" si="363"/>
        <v>172800</v>
      </c>
      <c r="AK326" s="12">
        <f t="shared" si="363"/>
        <v>0</v>
      </c>
      <c r="AL326" s="12">
        <f t="shared" si="363"/>
        <v>0</v>
      </c>
      <c r="AM326" s="12">
        <f t="shared" si="363"/>
        <v>0</v>
      </c>
      <c r="AN326" s="12">
        <f t="shared" si="363"/>
        <v>0</v>
      </c>
      <c r="AO326" s="12">
        <f t="shared" si="363"/>
        <v>0</v>
      </c>
      <c r="AP326" s="12">
        <f t="shared" si="363"/>
        <v>472320</v>
      </c>
      <c r="AQ326" s="12">
        <f t="shared" si="363"/>
        <v>299520</v>
      </c>
      <c r="AR326" s="12">
        <f t="shared" si="363"/>
        <v>172800</v>
      </c>
      <c r="AS326" s="12">
        <f t="shared" si="363"/>
        <v>0</v>
      </c>
      <c r="AT326" s="12">
        <f t="shared" si="363"/>
        <v>-11520</v>
      </c>
      <c r="AU326" s="12">
        <f t="shared" si="363"/>
        <v>-11520</v>
      </c>
      <c r="AV326" s="12">
        <f t="shared" si="363"/>
        <v>0</v>
      </c>
      <c r="AW326" s="12">
        <f t="shared" si="363"/>
        <v>0</v>
      </c>
      <c r="AX326" s="12">
        <f t="shared" si="363"/>
        <v>460800</v>
      </c>
      <c r="AY326" s="12">
        <f t="shared" si="363"/>
        <v>288000</v>
      </c>
      <c r="AZ326" s="12">
        <f t="shared" si="363"/>
        <v>172800</v>
      </c>
      <c r="BA326" s="12">
        <f t="shared" si="363"/>
        <v>0</v>
      </c>
      <c r="BB326" s="12">
        <v>0</v>
      </c>
      <c r="BC326" s="12">
        <v>0</v>
      </c>
    </row>
    <row r="327" spans="1:58" ht="63" x14ac:dyDescent="0.25">
      <c r="A327" s="6" t="s">
        <v>58</v>
      </c>
      <c r="B327" s="9">
        <v>52</v>
      </c>
      <c r="C327" s="9">
        <v>0</v>
      </c>
      <c r="D327" s="11" t="s">
        <v>277</v>
      </c>
      <c r="E327" s="9">
        <v>852</v>
      </c>
      <c r="F327" s="11" t="s">
        <v>110</v>
      </c>
      <c r="G327" s="11" t="s">
        <v>61</v>
      </c>
      <c r="H327" s="11" t="s">
        <v>279</v>
      </c>
      <c r="I327" s="11" t="s">
        <v>116</v>
      </c>
      <c r="J327" s="12">
        <f t="shared" si="363"/>
        <v>172800</v>
      </c>
      <c r="K327" s="12">
        <f t="shared" si="363"/>
        <v>0</v>
      </c>
      <c r="L327" s="12">
        <f t="shared" si="363"/>
        <v>172800</v>
      </c>
      <c r="M327" s="12">
        <f t="shared" si="363"/>
        <v>0</v>
      </c>
      <c r="N327" s="12">
        <f t="shared" si="363"/>
        <v>0</v>
      </c>
      <c r="O327" s="12">
        <f t="shared" si="363"/>
        <v>0</v>
      </c>
      <c r="P327" s="12">
        <f t="shared" si="363"/>
        <v>0</v>
      </c>
      <c r="Q327" s="12">
        <f t="shared" si="363"/>
        <v>0</v>
      </c>
      <c r="R327" s="12">
        <f t="shared" si="363"/>
        <v>172800</v>
      </c>
      <c r="S327" s="12">
        <f t="shared" si="363"/>
        <v>0</v>
      </c>
      <c r="T327" s="12">
        <f t="shared" si="363"/>
        <v>172800</v>
      </c>
      <c r="U327" s="12">
        <f t="shared" si="363"/>
        <v>0</v>
      </c>
      <c r="V327" s="12">
        <f t="shared" si="363"/>
        <v>299520</v>
      </c>
      <c r="W327" s="12">
        <f t="shared" si="363"/>
        <v>299520</v>
      </c>
      <c r="X327" s="12">
        <f t="shared" si="363"/>
        <v>0</v>
      </c>
      <c r="Y327" s="12">
        <f t="shared" si="363"/>
        <v>0</v>
      </c>
      <c r="Z327" s="12">
        <f t="shared" si="363"/>
        <v>472320</v>
      </c>
      <c r="AA327" s="12">
        <f t="shared" si="363"/>
        <v>299520</v>
      </c>
      <c r="AB327" s="12">
        <f t="shared" si="363"/>
        <v>172800</v>
      </c>
      <c r="AC327" s="12">
        <f t="shared" si="363"/>
        <v>0</v>
      </c>
      <c r="AD327" s="12">
        <f t="shared" si="363"/>
        <v>0</v>
      </c>
      <c r="AE327" s="12">
        <f t="shared" si="363"/>
        <v>0</v>
      </c>
      <c r="AF327" s="12">
        <f t="shared" si="363"/>
        <v>0</v>
      </c>
      <c r="AG327" s="12">
        <f t="shared" si="363"/>
        <v>0</v>
      </c>
      <c r="AH327" s="12">
        <f t="shared" si="363"/>
        <v>472320</v>
      </c>
      <c r="AI327" s="12">
        <f t="shared" si="363"/>
        <v>299520</v>
      </c>
      <c r="AJ327" s="12">
        <f t="shared" si="363"/>
        <v>172800</v>
      </c>
      <c r="AK327" s="12">
        <f t="shared" si="363"/>
        <v>0</v>
      </c>
      <c r="AL327" s="12">
        <f t="shared" si="363"/>
        <v>0</v>
      </c>
      <c r="AM327" s="12">
        <f t="shared" si="363"/>
        <v>0</v>
      </c>
      <c r="AN327" s="12">
        <f t="shared" si="363"/>
        <v>0</v>
      </c>
      <c r="AO327" s="12">
        <f t="shared" si="363"/>
        <v>0</v>
      </c>
      <c r="AP327" s="12">
        <f t="shared" si="363"/>
        <v>472320</v>
      </c>
      <c r="AQ327" s="12">
        <f t="shared" si="363"/>
        <v>299520</v>
      </c>
      <c r="AR327" s="12">
        <f t="shared" si="363"/>
        <v>172800</v>
      </c>
      <c r="AS327" s="12">
        <f t="shared" si="363"/>
        <v>0</v>
      </c>
      <c r="AT327" s="12">
        <f t="shared" si="363"/>
        <v>-11520</v>
      </c>
      <c r="AU327" s="12">
        <f t="shared" si="363"/>
        <v>-11520</v>
      </c>
      <c r="AV327" s="12">
        <f t="shared" si="363"/>
        <v>0</v>
      </c>
      <c r="AW327" s="12">
        <f t="shared" si="363"/>
        <v>0</v>
      </c>
      <c r="AX327" s="12">
        <f t="shared" si="363"/>
        <v>460800</v>
      </c>
      <c r="AY327" s="12">
        <f t="shared" si="363"/>
        <v>288000</v>
      </c>
      <c r="AZ327" s="12">
        <f t="shared" si="363"/>
        <v>172800</v>
      </c>
      <c r="BA327" s="12">
        <f t="shared" si="363"/>
        <v>0</v>
      </c>
      <c r="BB327" s="12">
        <v>0</v>
      </c>
      <c r="BC327" s="12">
        <v>0</v>
      </c>
    </row>
    <row r="328" spans="1:58" ht="31.5" x14ac:dyDescent="0.25">
      <c r="A328" s="6" t="s">
        <v>117</v>
      </c>
      <c r="B328" s="9">
        <v>52</v>
      </c>
      <c r="C328" s="9">
        <v>0</v>
      </c>
      <c r="D328" s="11" t="s">
        <v>277</v>
      </c>
      <c r="E328" s="9">
        <v>852</v>
      </c>
      <c r="F328" s="11" t="s">
        <v>110</v>
      </c>
      <c r="G328" s="11" t="s">
        <v>61</v>
      </c>
      <c r="H328" s="11" t="s">
        <v>279</v>
      </c>
      <c r="I328" s="11" t="s">
        <v>118</v>
      </c>
      <c r="J328" s="12">
        <f>'6.ВС'!J291</f>
        <v>172800</v>
      </c>
      <c r="K328" s="12">
        <f>'6.ВС'!K291</f>
        <v>0</v>
      </c>
      <c r="L328" s="12">
        <f>'6.ВС'!L291</f>
        <v>172800</v>
      </c>
      <c r="M328" s="12">
        <f>'6.ВС'!M291</f>
        <v>0</v>
      </c>
      <c r="N328" s="12">
        <f>'6.ВС'!N291</f>
        <v>0</v>
      </c>
      <c r="O328" s="12">
        <f>'6.ВС'!O291</f>
        <v>0</v>
      </c>
      <c r="P328" s="12">
        <f>'6.ВС'!P291</f>
        <v>0</v>
      </c>
      <c r="Q328" s="12">
        <f>'6.ВС'!Q291</f>
        <v>0</v>
      </c>
      <c r="R328" s="12">
        <f>'6.ВС'!R291</f>
        <v>172800</v>
      </c>
      <c r="S328" s="12">
        <f>'6.ВС'!S291</f>
        <v>0</v>
      </c>
      <c r="T328" s="12">
        <f>'6.ВС'!T291</f>
        <v>172800</v>
      </c>
      <c r="U328" s="12">
        <f>'6.ВС'!U291</f>
        <v>0</v>
      </c>
      <c r="V328" s="12">
        <f>'6.ВС'!V291</f>
        <v>299520</v>
      </c>
      <c r="W328" s="12">
        <f>'6.ВС'!W291</f>
        <v>299520</v>
      </c>
      <c r="X328" s="12">
        <f>'6.ВС'!X291</f>
        <v>0</v>
      </c>
      <c r="Y328" s="12">
        <f>'6.ВС'!Y291</f>
        <v>0</v>
      </c>
      <c r="Z328" s="12">
        <f>'6.ВС'!Z291</f>
        <v>472320</v>
      </c>
      <c r="AA328" s="12">
        <f>'6.ВС'!AA291</f>
        <v>299520</v>
      </c>
      <c r="AB328" s="12">
        <f>'6.ВС'!AB291</f>
        <v>172800</v>
      </c>
      <c r="AC328" s="12">
        <f>'6.ВС'!AC291</f>
        <v>0</v>
      </c>
      <c r="AD328" s="12">
        <f>'6.ВС'!AD291</f>
        <v>0</v>
      </c>
      <c r="AE328" s="12">
        <f>'6.ВС'!AE291</f>
        <v>0</v>
      </c>
      <c r="AF328" s="12">
        <f>'6.ВС'!AF291</f>
        <v>0</v>
      </c>
      <c r="AG328" s="12">
        <f>'6.ВС'!AG291</f>
        <v>0</v>
      </c>
      <c r="AH328" s="12">
        <f>'6.ВС'!AH291</f>
        <v>472320</v>
      </c>
      <c r="AI328" s="12">
        <f>'6.ВС'!AI291</f>
        <v>299520</v>
      </c>
      <c r="AJ328" s="12">
        <f>'6.ВС'!AJ291</f>
        <v>172800</v>
      </c>
      <c r="AK328" s="12">
        <f>'6.ВС'!AK291</f>
        <v>0</v>
      </c>
      <c r="AL328" s="12">
        <f>'6.ВС'!AL291</f>
        <v>0</v>
      </c>
      <c r="AM328" s="12">
        <f>'6.ВС'!AM291</f>
        <v>0</v>
      </c>
      <c r="AN328" s="12">
        <f>'6.ВС'!AN291</f>
        <v>0</v>
      </c>
      <c r="AO328" s="12">
        <f>'6.ВС'!AO291</f>
        <v>0</v>
      </c>
      <c r="AP328" s="12">
        <f>'6.ВС'!AP291</f>
        <v>472320</v>
      </c>
      <c r="AQ328" s="12">
        <f>'6.ВС'!AQ291</f>
        <v>299520</v>
      </c>
      <c r="AR328" s="12">
        <f>'6.ВС'!AR291</f>
        <v>172800</v>
      </c>
      <c r="AS328" s="12">
        <f>'6.ВС'!AS291</f>
        <v>0</v>
      </c>
      <c r="AT328" s="12">
        <f>'6.ВС'!AT291</f>
        <v>-11520</v>
      </c>
      <c r="AU328" s="12">
        <f>'6.ВС'!AU291</f>
        <v>-11520</v>
      </c>
      <c r="AV328" s="12">
        <f>'6.ВС'!AV291</f>
        <v>0</v>
      </c>
      <c r="AW328" s="12">
        <f>'6.ВС'!AW291</f>
        <v>0</v>
      </c>
      <c r="AX328" s="12">
        <f>'6.ВС'!AX291</f>
        <v>460800</v>
      </c>
      <c r="AY328" s="12">
        <f>'6.ВС'!AY291</f>
        <v>288000</v>
      </c>
      <c r="AZ328" s="12">
        <f>'6.ВС'!AZ291</f>
        <v>172800</v>
      </c>
      <c r="BA328" s="12">
        <f>'6.ВС'!BA291</f>
        <v>0</v>
      </c>
      <c r="BB328" s="12">
        <v>0</v>
      </c>
      <c r="BC328" s="12">
        <v>0</v>
      </c>
    </row>
    <row r="329" spans="1:58" ht="78.75" x14ac:dyDescent="0.25">
      <c r="A329" s="4" t="s">
        <v>351</v>
      </c>
      <c r="B329" s="9">
        <v>53</v>
      </c>
      <c r="C329" s="9"/>
      <c r="D329" s="10"/>
      <c r="E329" s="9"/>
      <c r="F329" s="10"/>
      <c r="G329" s="10"/>
      <c r="H329" s="10"/>
      <c r="I329" s="11"/>
      <c r="J329" s="12">
        <f>J330+J342</f>
        <v>7670100</v>
      </c>
      <c r="K329" s="12">
        <f t="shared" ref="K329:M329" si="364">K330+K342</f>
        <v>732000</v>
      </c>
      <c r="L329" s="12">
        <f t="shared" si="364"/>
        <v>6938100</v>
      </c>
      <c r="M329" s="12">
        <f t="shared" si="364"/>
        <v>0</v>
      </c>
      <c r="N329" s="12">
        <f t="shared" ref="N329:U329" si="365">N330+N342</f>
        <v>468000</v>
      </c>
      <c r="O329" s="12">
        <f t="shared" si="365"/>
        <v>0</v>
      </c>
      <c r="P329" s="12">
        <f t="shared" si="365"/>
        <v>468000</v>
      </c>
      <c r="Q329" s="12">
        <f t="shared" si="365"/>
        <v>0</v>
      </c>
      <c r="R329" s="12">
        <f t="shared" si="365"/>
        <v>8138100</v>
      </c>
      <c r="S329" s="12">
        <f t="shared" si="365"/>
        <v>732000</v>
      </c>
      <c r="T329" s="12">
        <f t="shared" si="365"/>
        <v>7406100</v>
      </c>
      <c r="U329" s="12">
        <f t="shared" si="365"/>
        <v>0</v>
      </c>
      <c r="V329" s="12">
        <f t="shared" ref="V329:AC329" si="366">V330+V342</f>
        <v>0</v>
      </c>
      <c r="W329" s="12">
        <f t="shared" si="366"/>
        <v>0</v>
      </c>
      <c r="X329" s="12">
        <f t="shared" si="366"/>
        <v>0</v>
      </c>
      <c r="Y329" s="12">
        <f t="shared" si="366"/>
        <v>0</v>
      </c>
      <c r="Z329" s="12">
        <f t="shared" si="366"/>
        <v>8138100</v>
      </c>
      <c r="AA329" s="12">
        <f t="shared" si="366"/>
        <v>732000</v>
      </c>
      <c r="AB329" s="12">
        <f t="shared" si="366"/>
        <v>7406100</v>
      </c>
      <c r="AC329" s="12">
        <f t="shared" si="366"/>
        <v>0</v>
      </c>
      <c r="AD329" s="12">
        <f t="shared" ref="AD329:AK329" si="367">AD330+AD342</f>
        <v>0</v>
      </c>
      <c r="AE329" s="12">
        <f t="shared" si="367"/>
        <v>0</v>
      </c>
      <c r="AF329" s="12">
        <f t="shared" si="367"/>
        <v>0</v>
      </c>
      <c r="AG329" s="12">
        <f t="shared" si="367"/>
        <v>0</v>
      </c>
      <c r="AH329" s="12">
        <f t="shared" si="367"/>
        <v>8138100</v>
      </c>
      <c r="AI329" s="12">
        <f t="shared" si="367"/>
        <v>732000</v>
      </c>
      <c r="AJ329" s="12">
        <f t="shared" si="367"/>
        <v>7406100</v>
      </c>
      <c r="AK329" s="12">
        <f t="shared" si="367"/>
        <v>0</v>
      </c>
      <c r="AL329" s="12">
        <f t="shared" ref="AL329:AS329" si="368">AL330+AL342</f>
        <v>0</v>
      </c>
      <c r="AM329" s="12">
        <f t="shared" si="368"/>
        <v>0</v>
      </c>
      <c r="AN329" s="12">
        <f t="shared" si="368"/>
        <v>0</v>
      </c>
      <c r="AO329" s="12">
        <f t="shared" si="368"/>
        <v>0</v>
      </c>
      <c r="AP329" s="12">
        <f t="shared" si="368"/>
        <v>8138100</v>
      </c>
      <c r="AQ329" s="12">
        <f t="shared" si="368"/>
        <v>732000</v>
      </c>
      <c r="AR329" s="12">
        <f t="shared" si="368"/>
        <v>7406100</v>
      </c>
      <c r="AS329" s="12">
        <f t="shared" si="368"/>
        <v>0</v>
      </c>
      <c r="AT329" s="12">
        <f t="shared" ref="AT329:BA329" si="369">AT330+AT342</f>
        <v>-153431</v>
      </c>
      <c r="AU329" s="12">
        <f t="shared" si="369"/>
        <v>0</v>
      </c>
      <c r="AV329" s="12">
        <f t="shared" si="369"/>
        <v>-153431</v>
      </c>
      <c r="AW329" s="12">
        <f t="shared" si="369"/>
        <v>0</v>
      </c>
      <c r="AX329" s="12">
        <f t="shared" si="369"/>
        <v>7984669</v>
      </c>
      <c r="AY329" s="12">
        <f t="shared" si="369"/>
        <v>732000</v>
      </c>
      <c r="AZ329" s="12">
        <f t="shared" si="369"/>
        <v>7251869</v>
      </c>
      <c r="BA329" s="12">
        <f t="shared" si="369"/>
        <v>0</v>
      </c>
      <c r="BB329" s="12">
        <v>0</v>
      </c>
      <c r="BC329" s="12">
        <v>0</v>
      </c>
    </row>
    <row r="330" spans="1:58" ht="84" customHeight="1" x14ac:dyDescent="0.25">
      <c r="A330" s="4" t="s">
        <v>280</v>
      </c>
      <c r="B330" s="9">
        <v>53</v>
      </c>
      <c r="C330" s="9">
        <v>0</v>
      </c>
      <c r="D330" s="10" t="s">
        <v>151</v>
      </c>
      <c r="E330" s="9"/>
      <c r="F330" s="10"/>
      <c r="G330" s="10"/>
      <c r="H330" s="10"/>
      <c r="I330" s="11"/>
      <c r="J330" s="12">
        <f t="shared" ref="J330:BA331" si="370">J331</f>
        <v>3838100</v>
      </c>
      <c r="K330" s="12">
        <f t="shared" si="370"/>
        <v>0</v>
      </c>
      <c r="L330" s="12">
        <f t="shared" si="370"/>
        <v>3838100</v>
      </c>
      <c r="M330" s="12">
        <f t="shared" si="370"/>
        <v>0</v>
      </c>
      <c r="N330" s="12">
        <f t="shared" si="370"/>
        <v>468000</v>
      </c>
      <c r="O330" s="12">
        <f t="shared" si="370"/>
        <v>0</v>
      </c>
      <c r="P330" s="12">
        <f t="shared" si="370"/>
        <v>468000</v>
      </c>
      <c r="Q330" s="12">
        <f t="shared" si="370"/>
        <v>0</v>
      </c>
      <c r="R330" s="12">
        <f t="shared" si="370"/>
        <v>4306100</v>
      </c>
      <c r="S330" s="12">
        <f t="shared" si="370"/>
        <v>0</v>
      </c>
      <c r="T330" s="12">
        <f t="shared" si="370"/>
        <v>4306100</v>
      </c>
      <c r="U330" s="12">
        <f t="shared" si="370"/>
        <v>0</v>
      </c>
      <c r="V330" s="12">
        <f t="shared" si="370"/>
        <v>0</v>
      </c>
      <c r="W330" s="12">
        <f t="shared" si="370"/>
        <v>0</v>
      </c>
      <c r="X330" s="12">
        <f t="shared" si="370"/>
        <v>0</v>
      </c>
      <c r="Y330" s="12">
        <f t="shared" si="370"/>
        <v>0</v>
      </c>
      <c r="Z330" s="12">
        <f t="shared" si="370"/>
        <v>4306100</v>
      </c>
      <c r="AA330" s="12">
        <f t="shared" si="370"/>
        <v>0</v>
      </c>
      <c r="AB330" s="12">
        <f t="shared" si="370"/>
        <v>4306100</v>
      </c>
      <c r="AC330" s="12">
        <f t="shared" si="370"/>
        <v>0</v>
      </c>
      <c r="AD330" s="12">
        <f t="shared" si="370"/>
        <v>0</v>
      </c>
      <c r="AE330" s="12">
        <f t="shared" si="370"/>
        <v>0</v>
      </c>
      <c r="AF330" s="12">
        <f t="shared" si="370"/>
        <v>0</v>
      </c>
      <c r="AG330" s="12">
        <f t="shared" si="370"/>
        <v>0</v>
      </c>
      <c r="AH330" s="12">
        <f t="shared" si="370"/>
        <v>4306100</v>
      </c>
      <c r="AI330" s="12">
        <f t="shared" si="370"/>
        <v>0</v>
      </c>
      <c r="AJ330" s="12">
        <f t="shared" si="370"/>
        <v>4306100</v>
      </c>
      <c r="AK330" s="12">
        <f t="shared" si="370"/>
        <v>0</v>
      </c>
      <c r="AL330" s="12">
        <f t="shared" si="370"/>
        <v>0</v>
      </c>
      <c r="AM330" s="12">
        <f t="shared" si="370"/>
        <v>0</v>
      </c>
      <c r="AN330" s="12">
        <f t="shared" si="370"/>
        <v>0</v>
      </c>
      <c r="AO330" s="12">
        <f t="shared" si="370"/>
        <v>0</v>
      </c>
      <c r="AP330" s="12">
        <f t="shared" si="370"/>
        <v>4306100</v>
      </c>
      <c r="AQ330" s="12">
        <f t="shared" si="370"/>
        <v>0</v>
      </c>
      <c r="AR330" s="12">
        <f t="shared" si="370"/>
        <v>4306100</v>
      </c>
      <c r="AS330" s="12">
        <f t="shared" si="370"/>
        <v>0</v>
      </c>
      <c r="AT330" s="12">
        <f t="shared" si="370"/>
        <v>-153431</v>
      </c>
      <c r="AU330" s="12">
        <f t="shared" si="370"/>
        <v>0</v>
      </c>
      <c r="AV330" s="12">
        <f t="shared" si="370"/>
        <v>-153431</v>
      </c>
      <c r="AW330" s="12">
        <f t="shared" si="370"/>
        <v>0</v>
      </c>
      <c r="AX330" s="12">
        <f t="shared" si="370"/>
        <v>4152669</v>
      </c>
      <c r="AY330" s="12">
        <f t="shared" si="370"/>
        <v>0</v>
      </c>
      <c r="AZ330" s="12">
        <f t="shared" si="370"/>
        <v>4151869</v>
      </c>
      <c r="BA330" s="12">
        <f t="shared" si="370"/>
        <v>0</v>
      </c>
      <c r="BB330" s="12">
        <v>0</v>
      </c>
      <c r="BC330" s="12">
        <v>0</v>
      </c>
    </row>
    <row r="331" spans="1:58" ht="47.25" x14ac:dyDescent="0.25">
      <c r="A331" s="4" t="s">
        <v>199</v>
      </c>
      <c r="B331" s="9">
        <v>53</v>
      </c>
      <c r="C331" s="9">
        <v>0</v>
      </c>
      <c r="D331" s="11" t="s">
        <v>151</v>
      </c>
      <c r="E331" s="9">
        <v>853</v>
      </c>
      <c r="F331" s="11"/>
      <c r="G331" s="11"/>
      <c r="H331" s="11"/>
      <c r="I331" s="11"/>
      <c r="J331" s="12">
        <f>J332</f>
        <v>3838100</v>
      </c>
      <c r="K331" s="12">
        <f t="shared" si="370"/>
        <v>0</v>
      </c>
      <c r="L331" s="12">
        <f t="shared" si="370"/>
        <v>3838100</v>
      </c>
      <c r="M331" s="12">
        <f t="shared" si="370"/>
        <v>0</v>
      </c>
      <c r="N331" s="12">
        <f t="shared" si="370"/>
        <v>468000</v>
      </c>
      <c r="O331" s="12">
        <f t="shared" si="370"/>
        <v>0</v>
      </c>
      <c r="P331" s="12">
        <f t="shared" si="370"/>
        <v>468000</v>
      </c>
      <c r="Q331" s="12">
        <f t="shared" si="370"/>
        <v>0</v>
      </c>
      <c r="R331" s="12">
        <f t="shared" si="370"/>
        <v>4306100</v>
      </c>
      <c r="S331" s="12">
        <f t="shared" si="370"/>
        <v>0</v>
      </c>
      <c r="T331" s="12">
        <f t="shared" si="370"/>
        <v>4306100</v>
      </c>
      <c r="U331" s="12">
        <f t="shared" si="370"/>
        <v>0</v>
      </c>
      <c r="V331" s="12">
        <f t="shared" si="370"/>
        <v>0</v>
      </c>
      <c r="W331" s="12">
        <f t="shared" si="370"/>
        <v>0</v>
      </c>
      <c r="X331" s="12">
        <f t="shared" si="370"/>
        <v>0</v>
      </c>
      <c r="Y331" s="12">
        <f t="shared" si="370"/>
        <v>0</v>
      </c>
      <c r="Z331" s="12">
        <f t="shared" si="370"/>
        <v>4306100</v>
      </c>
      <c r="AA331" s="12">
        <f t="shared" si="370"/>
        <v>0</v>
      </c>
      <c r="AB331" s="12">
        <f t="shared" si="370"/>
        <v>4306100</v>
      </c>
      <c r="AC331" s="12">
        <f t="shared" si="370"/>
        <v>0</v>
      </c>
      <c r="AD331" s="12">
        <f t="shared" si="370"/>
        <v>0</v>
      </c>
      <c r="AE331" s="12">
        <f t="shared" si="370"/>
        <v>0</v>
      </c>
      <c r="AF331" s="12">
        <f t="shared" si="370"/>
        <v>0</v>
      </c>
      <c r="AG331" s="12">
        <f t="shared" si="370"/>
        <v>0</v>
      </c>
      <c r="AH331" s="12">
        <f t="shared" si="370"/>
        <v>4306100</v>
      </c>
      <c r="AI331" s="12">
        <f t="shared" si="370"/>
        <v>0</v>
      </c>
      <c r="AJ331" s="12">
        <f t="shared" si="370"/>
        <v>4306100</v>
      </c>
      <c r="AK331" s="12">
        <f t="shared" si="370"/>
        <v>0</v>
      </c>
      <c r="AL331" s="12">
        <f t="shared" si="370"/>
        <v>0</v>
      </c>
      <c r="AM331" s="12">
        <f t="shared" si="370"/>
        <v>0</v>
      </c>
      <c r="AN331" s="12">
        <f t="shared" si="370"/>
        <v>0</v>
      </c>
      <c r="AO331" s="12">
        <f t="shared" si="370"/>
        <v>0</v>
      </c>
      <c r="AP331" s="12">
        <f t="shared" si="370"/>
        <v>4306100</v>
      </c>
      <c r="AQ331" s="12">
        <f t="shared" si="370"/>
        <v>0</v>
      </c>
      <c r="AR331" s="12">
        <f t="shared" si="370"/>
        <v>4306100</v>
      </c>
      <c r="AS331" s="12">
        <f t="shared" si="370"/>
        <v>0</v>
      </c>
      <c r="AT331" s="12">
        <f>AT332+AT339</f>
        <v>-153431</v>
      </c>
      <c r="AU331" s="12">
        <f t="shared" ref="AU331:AX331" si="371">AU332+AU339</f>
        <v>0</v>
      </c>
      <c r="AV331" s="12">
        <f t="shared" si="371"/>
        <v>-153431</v>
      </c>
      <c r="AW331" s="12">
        <f t="shared" si="371"/>
        <v>0</v>
      </c>
      <c r="AX331" s="12">
        <f t="shared" si="371"/>
        <v>4152669</v>
      </c>
      <c r="AY331" s="12">
        <f t="shared" si="370"/>
        <v>0</v>
      </c>
      <c r="AZ331" s="12">
        <f t="shared" si="370"/>
        <v>4151869</v>
      </c>
      <c r="BA331" s="12">
        <f t="shared" si="370"/>
        <v>0</v>
      </c>
      <c r="BB331" s="12">
        <v>0</v>
      </c>
      <c r="BC331" s="12">
        <v>0</v>
      </c>
    </row>
    <row r="332" spans="1:58" ht="52.5" customHeight="1" x14ac:dyDescent="0.25">
      <c r="A332" s="4" t="s">
        <v>25</v>
      </c>
      <c r="B332" s="9">
        <v>53</v>
      </c>
      <c r="C332" s="9">
        <v>0</v>
      </c>
      <c r="D332" s="11" t="s">
        <v>151</v>
      </c>
      <c r="E332" s="33">
        <v>853</v>
      </c>
      <c r="F332" s="11" t="s">
        <v>22</v>
      </c>
      <c r="G332" s="11" t="s">
        <v>147</v>
      </c>
      <c r="H332" s="11" t="s">
        <v>286</v>
      </c>
      <c r="I332" s="11"/>
      <c r="J332" s="12">
        <f>J333+J335+J337</f>
        <v>3838100</v>
      </c>
      <c r="K332" s="12">
        <f t="shared" ref="K332:M332" si="372">K333+K335+K337</f>
        <v>0</v>
      </c>
      <c r="L332" s="12">
        <f t="shared" si="372"/>
        <v>3838100</v>
      </c>
      <c r="M332" s="12">
        <f t="shared" si="372"/>
        <v>0</v>
      </c>
      <c r="N332" s="12">
        <f t="shared" ref="N332:U332" si="373">N333+N335+N337</f>
        <v>468000</v>
      </c>
      <c r="O332" s="12">
        <f t="shared" si="373"/>
        <v>0</v>
      </c>
      <c r="P332" s="12">
        <f t="shared" si="373"/>
        <v>468000</v>
      </c>
      <c r="Q332" s="12">
        <f t="shared" si="373"/>
        <v>0</v>
      </c>
      <c r="R332" s="12">
        <f t="shared" si="373"/>
        <v>4306100</v>
      </c>
      <c r="S332" s="12">
        <f t="shared" si="373"/>
        <v>0</v>
      </c>
      <c r="T332" s="12">
        <f t="shared" si="373"/>
        <v>4306100</v>
      </c>
      <c r="U332" s="12">
        <f t="shared" si="373"/>
        <v>0</v>
      </c>
      <c r="V332" s="12">
        <f t="shared" ref="V332:AC332" si="374">V333+V335+V337</f>
        <v>0</v>
      </c>
      <c r="W332" s="12">
        <f t="shared" si="374"/>
        <v>0</v>
      </c>
      <c r="X332" s="12">
        <f t="shared" si="374"/>
        <v>0</v>
      </c>
      <c r="Y332" s="12">
        <f t="shared" si="374"/>
        <v>0</v>
      </c>
      <c r="Z332" s="12">
        <f t="shared" si="374"/>
        <v>4306100</v>
      </c>
      <c r="AA332" s="12">
        <f t="shared" si="374"/>
        <v>0</v>
      </c>
      <c r="AB332" s="12">
        <f t="shared" si="374"/>
        <v>4306100</v>
      </c>
      <c r="AC332" s="12">
        <f t="shared" si="374"/>
        <v>0</v>
      </c>
      <c r="AD332" s="12">
        <f t="shared" ref="AD332:AK332" si="375">AD333+AD335+AD337</f>
        <v>0</v>
      </c>
      <c r="AE332" s="12">
        <f t="shared" si="375"/>
        <v>0</v>
      </c>
      <c r="AF332" s="12">
        <f t="shared" si="375"/>
        <v>0</v>
      </c>
      <c r="AG332" s="12">
        <f t="shared" si="375"/>
        <v>0</v>
      </c>
      <c r="AH332" s="12">
        <f t="shared" si="375"/>
        <v>4306100</v>
      </c>
      <c r="AI332" s="12">
        <f t="shared" si="375"/>
        <v>0</v>
      </c>
      <c r="AJ332" s="12">
        <f t="shared" si="375"/>
        <v>4306100</v>
      </c>
      <c r="AK332" s="12">
        <f t="shared" si="375"/>
        <v>0</v>
      </c>
      <c r="AL332" s="12">
        <f t="shared" ref="AL332:AS332" si="376">AL333+AL335+AL337</f>
        <v>0</v>
      </c>
      <c r="AM332" s="12">
        <f t="shared" si="376"/>
        <v>0</v>
      </c>
      <c r="AN332" s="12">
        <f t="shared" si="376"/>
        <v>0</v>
      </c>
      <c r="AO332" s="12">
        <f t="shared" si="376"/>
        <v>0</v>
      </c>
      <c r="AP332" s="12">
        <f t="shared" si="376"/>
        <v>4306100</v>
      </c>
      <c r="AQ332" s="12">
        <f t="shared" si="376"/>
        <v>0</v>
      </c>
      <c r="AR332" s="12">
        <f t="shared" si="376"/>
        <v>4306100</v>
      </c>
      <c r="AS332" s="12">
        <f t="shared" si="376"/>
        <v>0</v>
      </c>
      <c r="AT332" s="12">
        <f t="shared" ref="AT332:BA332" si="377">AT333+AT335+AT337</f>
        <v>-154231</v>
      </c>
      <c r="AU332" s="12">
        <f t="shared" si="377"/>
        <v>0</v>
      </c>
      <c r="AV332" s="12">
        <f t="shared" si="377"/>
        <v>-154231</v>
      </c>
      <c r="AW332" s="12">
        <f t="shared" si="377"/>
        <v>0</v>
      </c>
      <c r="AX332" s="12">
        <f t="shared" si="377"/>
        <v>4151869</v>
      </c>
      <c r="AY332" s="12">
        <f t="shared" si="377"/>
        <v>0</v>
      </c>
      <c r="AZ332" s="12">
        <f t="shared" si="377"/>
        <v>4151869</v>
      </c>
      <c r="BA332" s="12">
        <f t="shared" si="377"/>
        <v>0</v>
      </c>
      <c r="BB332" s="12">
        <v>0</v>
      </c>
      <c r="BC332" s="12">
        <v>0</v>
      </c>
    </row>
    <row r="333" spans="1:58" ht="131.25" customHeight="1" x14ac:dyDescent="0.25">
      <c r="A333" s="4" t="s">
        <v>21</v>
      </c>
      <c r="B333" s="9">
        <v>53</v>
      </c>
      <c r="C333" s="9">
        <v>0</v>
      </c>
      <c r="D333" s="11" t="s">
        <v>151</v>
      </c>
      <c r="E333" s="33">
        <v>853</v>
      </c>
      <c r="F333" s="11" t="s">
        <v>16</v>
      </c>
      <c r="G333" s="11" t="s">
        <v>147</v>
      </c>
      <c r="H333" s="11" t="s">
        <v>286</v>
      </c>
      <c r="I333" s="11" t="s">
        <v>23</v>
      </c>
      <c r="J333" s="12">
        <f t="shared" ref="J333:BA333" si="378">J334</f>
        <v>3588600</v>
      </c>
      <c r="K333" s="12">
        <f t="shared" si="378"/>
        <v>0</v>
      </c>
      <c r="L333" s="12">
        <f t="shared" si="378"/>
        <v>3588600</v>
      </c>
      <c r="M333" s="12">
        <f t="shared" si="378"/>
        <v>0</v>
      </c>
      <c r="N333" s="12">
        <f t="shared" si="378"/>
        <v>336000</v>
      </c>
      <c r="O333" s="12">
        <f t="shared" si="378"/>
        <v>0</v>
      </c>
      <c r="P333" s="12">
        <f t="shared" si="378"/>
        <v>336000</v>
      </c>
      <c r="Q333" s="12">
        <f t="shared" si="378"/>
        <v>0</v>
      </c>
      <c r="R333" s="12">
        <f t="shared" si="378"/>
        <v>3924600</v>
      </c>
      <c r="S333" s="12">
        <f t="shared" si="378"/>
        <v>0</v>
      </c>
      <c r="T333" s="12">
        <f t="shared" si="378"/>
        <v>3924600</v>
      </c>
      <c r="U333" s="12">
        <f t="shared" si="378"/>
        <v>0</v>
      </c>
      <c r="V333" s="12">
        <f t="shared" si="378"/>
        <v>0</v>
      </c>
      <c r="W333" s="12">
        <f t="shared" si="378"/>
        <v>0</v>
      </c>
      <c r="X333" s="12">
        <f t="shared" si="378"/>
        <v>0</v>
      </c>
      <c r="Y333" s="12">
        <f t="shared" si="378"/>
        <v>0</v>
      </c>
      <c r="Z333" s="12">
        <f t="shared" si="378"/>
        <v>3924600</v>
      </c>
      <c r="AA333" s="12">
        <f t="shared" si="378"/>
        <v>0</v>
      </c>
      <c r="AB333" s="12">
        <f t="shared" si="378"/>
        <v>3924600</v>
      </c>
      <c r="AC333" s="12">
        <f t="shared" si="378"/>
        <v>0</v>
      </c>
      <c r="AD333" s="12">
        <f t="shared" si="378"/>
        <v>0</v>
      </c>
      <c r="AE333" s="12">
        <f t="shared" si="378"/>
        <v>0</v>
      </c>
      <c r="AF333" s="12">
        <f t="shared" si="378"/>
        <v>0</v>
      </c>
      <c r="AG333" s="12">
        <f t="shared" si="378"/>
        <v>0</v>
      </c>
      <c r="AH333" s="12">
        <f t="shared" si="378"/>
        <v>3924600</v>
      </c>
      <c r="AI333" s="12">
        <f t="shared" si="378"/>
        <v>0</v>
      </c>
      <c r="AJ333" s="12">
        <f t="shared" si="378"/>
        <v>3924600</v>
      </c>
      <c r="AK333" s="12">
        <f t="shared" si="378"/>
        <v>0</v>
      </c>
      <c r="AL333" s="12">
        <f t="shared" si="378"/>
        <v>0</v>
      </c>
      <c r="AM333" s="12">
        <f t="shared" si="378"/>
        <v>0</v>
      </c>
      <c r="AN333" s="12">
        <f t="shared" si="378"/>
        <v>0</v>
      </c>
      <c r="AO333" s="12">
        <f t="shared" si="378"/>
        <v>0</v>
      </c>
      <c r="AP333" s="12">
        <f t="shared" si="378"/>
        <v>3924600</v>
      </c>
      <c r="AQ333" s="12">
        <f t="shared" si="378"/>
        <v>0</v>
      </c>
      <c r="AR333" s="12">
        <f t="shared" si="378"/>
        <v>3924600</v>
      </c>
      <c r="AS333" s="12">
        <f t="shared" si="378"/>
        <v>0</v>
      </c>
      <c r="AT333" s="12">
        <f t="shared" si="378"/>
        <v>-13107</v>
      </c>
      <c r="AU333" s="12">
        <f t="shared" si="378"/>
        <v>0</v>
      </c>
      <c r="AV333" s="12">
        <f t="shared" si="378"/>
        <v>-13107</v>
      </c>
      <c r="AW333" s="12">
        <f t="shared" si="378"/>
        <v>0</v>
      </c>
      <c r="AX333" s="12">
        <f t="shared" si="378"/>
        <v>3911493</v>
      </c>
      <c r="AY333" s="12">
        <f t="shared" si="378"/>
        <v>0</v>
      </c>
      <c r="AZ333" s="12">
        <f t="shared" si="378"/>
        <v>3911493</v>
      </c>
      <c r="BA333" s="12">
        <f t="shared" si="378"/>
        <v>0</v>
      </c>
      <c r="BB333" s="12">
        <v>0</v>
      </c>
      <c r="BC333" s="12">
        <v>0</v>
      </c>
    </row>
    <row r="334" spans="1:58" ht="47.25" x14ac:dyDescent="0.25">
      <c r="A334" s="4" t="s">
        <v>13</v>
      </c>
      <c r="B334" s="9">
        <v>53</v>
      </c>
      <c r="C334" s="9">
        <v>0</v>
      </c>
      <c r="D334" s="11" t="s">
        <v>151</v>
      </c>
      <c r="E334" s="33">
        <v>853</v>
      </c>
      <c r="F334" s="11" t="s">
        <v>16</v>
      </c>
      <c r="G334" s="11" t="s">
        <v>147</v>
      </c>
      <c r="H334" s="11" t="s">
        <v>286</v>
      </c>
      <c r="I334" s="11" t="s">
        <v>24</v>
      </c>
      <c r="J334" s="12">
        <f>'6.ВС'!J358</f>
        <v>3588600</v>
      </c>
      <c r="K334" s="12">
        <f>'6.ВС'!K358</f>
        <v>0</v>
      </c>
      <c r="L334" s="12">
        <f>'6.ВС'!L358</f>
        <v>3588600</v>
      </c>
      <c r="M334" s="12">
        <f>'6.ВС'!M358</f>
        <v>0</v>
      </c>
      <c r="N334" s="12">
        <f>'6.ВС'!N358</f>
        <v>336000</v>
      </c>
      <c r="O334" s="12">
        <f>'6.ВС'!O358</f>
        <v>0</v>
      </c>
      <c r="P334" s="12">
        <f>'6.ВС'!P358</f>
        <v>336000</v>
      </c>
      <c r="Q334" s="12">
        <f>'6.ВС'!Q358</f>
        <v>0</v>
      </c>
      <c r="R334" s="12">
        <f>'6.ВС'!R358</f>
        <v>3924600</v>
      </c>
      <c r="S334" s="12">
        <f>'6.ВС'!S358</f>
        <v>0</v>
      </c>
      <c r="T334" s="12">
        <f>'6.ВС'!T358</f>
        <v>3924600</v>
      </c>
      <c r="U334" s="12">
        <f>'6.ВС'!U358</f>
        <v>0</v>
      </c>
      <c r="V334" s="12">
        <f>'6.ВС'!V358</f>
        <v>0</v>
      </c>
      <c r="W334" s="12">
        <f>'6.ВС'!W358</f>
        <v>0</v>
      </c>
      <c r="X334" s="12">
        <f>'6.ВС'!X358</f>
        <v>0</v>
      </c>
      <c r="Y334" s="12">
        <f>'6.ВС'!Y358</f>
        <v>0</v>
      </c>
      <c r="Z334" s="12">
        <f>'6.ВС'!Z358</f>
        <v>3924600</v>
      </c>
      <c r="AA334" s="12">
        <f>'6.ВС'!AA358</f>
        <v>0</v>
      </c>
      <c r="AB334" s="12">
        <f>'6.ВС'!AB358</f>
        <v>3924600</v>
      </c>
      <c r="AC334" s="12">
        <f>'6.ВС'!AC358</f>
        <v>0</v>
      </c>
      <c r="AD334" s="12">
        <f>'6.ВС'!AD358</f>
        <v>0</v>
      </c>
      <c r="AE334" s="12">
        <f>'6.ВС'!AE358</f>
        <v>0</v>
      </c>
      <c r="AF334" s="12">
        <f>'6.ВС'!AF358</f>
        <v>0</v>
      </c>
      <c r="AG334" s="12">
        <f>'6.ВС'!AG358</f>
        <v>0</v>
      </c>
      <c r="AH334" s="12">
        <f>'6.ВС'!AH358</f>
        <v>3924600</v>
      </c>
      <c r="AI334" s="12">
        <f>'6.ВС'!AI358</f>
        <v>0</v>
      </c>
      <c r="AJ334" s="12">
        <f>'6.ВС'!AJ358</f>
        <v>3924600</v>
      </c>
      <c r="AK334" s="12">
        <f>'6.ВС'!AK358</f>
        <v>0</v>
      </c>
      <c r="AL334" s="12">
        <f>'6.ВС'!AL358</f>
        <v>0</v>
      </c>
      <c r="AM334" s="12">
        <f>'6.ВС'!AM358</f>
        <v>0</v>
      </c>
      <c r="AN334" s="12">
        <f>'6.ВС'!AN358</f>
        <v>0</v>
      </c>
      <c r="AO334" s="12">
        <f>'6.ВС'!AO358</f>
        <v>0</v>
      </c>
      <c r="AP334" s="12">
        <f>'6.ВС'!AP358</f>
        <v>3924600</v>
      </c>
      <c r="AQ334" s="12">
        <f>'6.ВС'!AQ358</f>
        <v>0</v>
      </c>
      <c r="AR334" s="12">
        <f>'6.ВС'!AR358</f>
        <v>3924600</v>
      </c>
      <c r="AS334" s="12">
        <f>'6.ВС'!AS358</f>
        <v>0</v>
      </c>
      <c r="AT334" s="12">
        <f>'6.ВС'!AT358</f>
        <v>-13107</v>
      </c>
      <c r="AU334" s="12">
        <f>'6.ВС'!AU358</f>
        <v>0</v>
      </c>
      <c r="AV334" s="12">
        <f>'6.ВС'!AV358</f>
        <v>-13107</v>
      </c>
      <c r="AW334" s="12">
        <f>'6.ВС'!AW358</f>
        <v>0</v>
      </c>
      <c r="AX334" s="12">
        <f>'6.ВС'!AX358</f>
        <v>3911493</v>
      </c>
      <c r="AY334" s="12">
        <f>'6.ВС'!AY358</f>
        <v>0</v>
      </c>
      <c r="AZ334" s="12">
        <f>'6.ВС'!AZ358</f>
        <v>3911493</v>
      </c>
      <c r="BA334" s="12">
        <f>'6.ВС'!BA358</f>
        <v>0</v>
      </c>
      <c r="BB334" s="12">
        <v>0</v>
      </c>
      <c r="BC334" s="12">
        <v>0</v>
      </c>
    </row>
    <row r="335" spans="1:58" s="16" customFormat="1" ht="48.75" customHeight="1" x14ac:dyDescent="0.25">
      <c r="A335" s="6" t="s">
        <v>27</v>
      </c>
      <c r="B335" s="9">
        <v>53</v>
      </c>
      <c r="C335" s="9">
        <v>0</v>
      </c>
      <c r="D335" s="11" t="s">
        <v>151</v>
      </c>
      <c r="E335" s="33">
        <v>853</v>
      </c>
      <c r="F335" s="11" t="s">
        <v>16</v>
      </c>
      <c r="G335" s="11" t="s">
        <v>147</v>
      </c>
      <c r="H335" s="11" t="s">
        <v>286</v>
      </c>
      <c r="I335" s="11" t="s">
        <v>28</v>
      </c>
      <c r="J335" s="7">
        <f t="shared" ref="J335:BA335" si="379">J336</f>
        <v>246500</v>
      </c>
      <c r="K335" s="7">
        <f t="shared" si="379"/>
        <v>0</v>
      </c>
      <c r="L335" s="7">
        <f t="shared" si="379"/>
        <v>246500</v>
      </c>
      <c r="M335" s="7">
        <f t="shared" si="379"/>
        <v>0</v>
      </c>
      <c r="N335" s="7">
        <f t="shared" si="379"/>
        <v>132000</v>
      </c>
      <c r="O335" s="7">
        <f t="shared" si="379"/>
        <v>0</v>
      </c>
      <c r="P335" s="7">
        <f t="shared" si="379"/>
        <v>132000</v>
      </c>
      <c r="Q335" s="7">
        <f t="shared" si="379"/>
        <v>0</v>
      </c>
      <c r="R335" s="7">
        <f t="shared" si="379"/>
        <v>378500</v>
      </c>
      <c r="S335" s="7">
        <f t="shared" si="379"/>
        <v>0</v>
      </c>
      <c r="T335" s="7">
        <f t="shared" si="379"/>
        <v>378500</v>
      </c>
      <c r="U335" s="7">
        <f t="shared" si="379"/>
        <v>0</v>
      </c>
      <c r="V335" s="7">
        <f t="shared" si="379"/>
        <v>0</v>
      </c>
      <c r="W335" s="7">
        <f t="shared" si="379"/>
        <v>0</v>
      </c>
      <c r="X335" s="7">
        <f t="shared" si="379"/>
        <v>0</v>
      </c>
      <c r="Y335" s="7">
        <f t="shared" si="379"/>
        <v>0</v>
      </c>
      <c r="Z335" s="7">
        <f t="shared" si="379"/>
        <v>378500</v>
      </c>
      <c r="AA335" s="7">
        <f t="shared" si="379"/>
        <v>0</v>
      </c>
      <c r="AB335" s="7">
        <f t="shared" si="379"/>
        <v>378500</v>
      </c>
      <c r="AC335" s="7">
        <f t="shared" si="379"/>
        <v>0</v>
      </c>
      <c r="AD335" s="7">
        <f t="shared" si="379"/>
        <v>0</v>
      </c>
      <c r="AE335" s="7">
        <f t="shared" si="379"/>
        <v>0</v>
      </c>
      <c r="AF335" s="7">
        <f t="shared" si="379"/>
        <v>0</v>
      </c>
      <c r="AG335" s="7">
        <f t="shared" si="379"/>
        <v>0</v>
      </c>
      <c r="AH335" s="7">
        <f t="shared" si="379"/>
        <v>378500</v>
      </c>
      <c r="AI335" s="7">
        <f t="shared" si="379"/>
        <v>0</v>
      </c>
      <c r="AJ335" s="7">
        <f t="shared" si="379"/>
        <v>378500</v>
      </c>
      <c r="AK335" s="7">
        <f t="shared" si="379"/>
        <v>0</v>
      </c>
      <c r="AL335" s="7">
        <f t="shared" si="379"/>
        <v>0</v>
      </c>
      <c r="AM335" s="7">
        <f t="shared" si="379"/>
        <v>0</v>
      </c>
      <c r="AN335" s="7">
        <f t="shared" si="379"/>
        <v>0</v>
      </c>
      <c r="AO335" s="7">
        <f t="shared" si="379"/>
        <v>0</v>
      </c>
      <c r="AP335" s="7">
        <f t="shared" si="379"/>
        <v>378500</v>
      </c>
      <c r="AQ335" s="7">
        <f t="shared" si="379"/>
        <v>0</v>
      </c>
      <c r="AR335" s="7">
        <f t="shared" si="379"/>
        <v>378500</v>
      </c>
      <c r="AS335" s="7">
        <f t="shared" si="379"/>
        <v>0</v>
      </c>
      <c r="AT335" s="7">
        <f t="shared" si="379"/>
        <v>-138124</v>
      </c>
      <c r="AU335" s="7">
        <f t="shared" si="379"/>
        <v>0</v>
      </c>
      <c r="AV335" s="7">
        <f t="shared" si="379"/>
        <v>-138124</v>
      </c>
      <c r="AW335" s="7">
        <f t="shared" si="379"/>
        <v>0</v>
      </c>
      <c r="AX335" s="7">
        <f t="shared" si="379"/>
        <v>240376</v>
      </c>
      <c r="AY335" s="7">
        <f t="shared" si="379"/>
        <v>0</v>
      </c>
      <c r="AZ335" s="7">
        <f t="shared" si="379"/>
        <v>240376</v>
      </c>
      <c r="BA335" s="7">
        <f t="shared" si="379"/>
        <v>0</v>
      </c>
      <c r="BB335" s="12">
        <v>0</v>
      </c>
      <c r="BC335" s="12">
        <v>0</v>
      </c>
      <c r="BD335" s="15"/>
      <c r="BE335" s="15"/>
      <c r="BF335" s="15"/>
    </row>
    <row r="336" spans="1:58" s="16" customFormat="1" ht="63" x14ac:dyDescent="0.25">
      <c r="A336" s="6" t="s">
        <v>14</v>
      </c>
      <c r="B336" s="9">
        <v>53</v>
      </c>
      <c r="C336" s="9">
        <v>0</v>
      </c>
      <c r="D336" s="11" t="s">
        <v>151</v>
      </c>
      <c r="E336" s="33">
        <v>853</v>
      </c>
      <c r="F336" s="11" t="s">
        <v>16</v>
      </c>
      <c r="G336" s="11" t="s">
        <v>147</v>
      </c>
      <c r="H336" s="11" t="s">
        <v>286</v>
      </c>
      <c r="I336" s="11" t="s">
        <v>29</v>
      </c>
      <c r="J336" s="7">
        <f>'6.ВС'!J360</f>
        <v>246500</v>
      </c>
      <c r="K336" s="7">
        <f>'6.ВС'!K360</f>
        <v>0</v>
      </c>
      <c r="L336" s="7">
        <f>'6.ВС'!L360</f>
        <v>246500</v>
      </c>
      <c r="M336" s="7">
        <f>'6.ВС'!M360</f>
        <v>0</v>
      </c>
      <c r="N336" s="7">
        <f>'6.ВС'!N360</f>
        <v>132000</v>
      </c>
      <c r="O336" s="7">
        <f>'6.ВС'!O360</f>
        <v>0</v>
      </c>
      <c r="P336" s="7">
        <f>'6.ВС'!P360</f>
        <v>132000</v>
      </c>
      <c r="Q336" s="7">
        <f>'6.ВС'!Q360</f>
        <v>0</v>
      </c>
      <c r="R336" s="7">
        <f>'6.ВС'!R360</f>
        <v>378500</v>
      </c>
      <c r="S336" s="7">
        <f>'6.ВС'!S360</f>
        <v>0</v>
      </c>
      <c r="T336" s="7">
        <f>'6.ВС'!T360</f>
        <v>378500</v>
      </c>
      <c r="U336" s="7">
        <f>'6.ВС'!U360</f>
        <v>0</v>
      </c>
      <c r="V336" s="7">
        <f>'6.ВС'!V360</f>
        <v>0</v>
      </c>
      <c r="W336" s="7">
        <f>'6.ВС'!W360</f>
        <v>0</v>
      </c>
      <c r="X336" s="7">
        <f>'6.ВС'!X360</f>
        <v>0</v>
      </c>
      <c r="Y336" s="7">
        <f>'6.ВС'!Y360</f>
        <v>0</v>
      </c>
      <c r="Z336" s="7">
        <f>'6.ВС'!Z360</f>
        <v>378500</v>
      </c>
      <c r="AA336" s="7">
        <f>'6.ВС'!AA360</f>
        <v>0</v>
      </c>
      <c r="AB336" s="7">
        <f>'6.ВС'!AB360</f>
        <v>378500</v>
      </c>
      <c r="AC336" s="7">
        <f>'6.ВС'!AC360</f>
        <v>0</v>
      </c>
      <c r="AD336" s="7">
        <f>'6.ВС'!AD360</f>
        <v>0</v>
      </c>
      <c r="AE336" s="7">
        <f>'6.ВС'!AE360</f>
        <v>0</v>
      </c>
      <c r="AF336" s="7">
        <f>'6.ВС'!AF360</f>
        <v>0</v>
      </c>
      <c r="AG336" s="7">
        <f>'6.ВС'!AG360</f>
        <v>0</v>
      </c>
      <c r="AH336" s="7">
        <f>'6.ВС'!AH360</f>
        <v>378500</v>
      </c>
      <c r="AI336" s="7">
        <f>'6.ВС'!AI360</f>
        <v>0</v>
      </c>
      <c r="AJ336" s="7">
        <f>'6.ВС'!AJ360</f>
        <v>378500</v>
      </c>
      <c r="AK336" s="7">
        <f>'6.ВС'!AK360</f>
        <v>0</v>
      </c>
      <c r="AL336" s="7">
        <f>'6.ВС'!AL360</f>
        <v>0</v>
      </c>
      <c r="AM336" s="7">
        <f>'6.ВС'!AM360</f>
        <v>0</v>
      </c>
      <c r="AN336" s="7">
        <f>'6.ВС'!AN360</f>
        <v>0</v>
      </c>
      <c r="AO336" s="7">
        <f>'6.ВС'!AO360</f>
        <v>0</v>
      </c>
      <c r="AP336" s="7">
        <f>'6.ВС'!AP360</f>
        <v>378500</v>
      </c>
      <c r="AQ336" s="7">
        <f>'6.ВС'!AQ360</f>
        <v>0</v>
      </c>
      <c r="AR336" s="7">
        <f>'6.ВС'!AR360</f>
        <v>378500</v>
      </c>
      <c r="AS336" s="7">
        <f>'6.ВС'!AS360</f>
        <v>0</v>
      </c>
      <c r="AT336" s="7">
        <f>'6.ВС'!AT360</f>
        <v>-138124</v>
      </c>
      <c r="AU336" s="7">
        <f>'6.ВС'!AU360</f>
        <v>0</v>
      </c>
      <c r="AV336" s="7">
        <f>'6.ВС'!AV360</f>
        <v>-138124</v>
      </c>
      <c r="AW336" s="7">
        <f>'6.ВС'!AW360</f>
        <v>0</v>
      </c>
      <c r="AX336" s="7">
        <f>'6.ВС'!AX360</f>
        <v>240376</v>
      </c>
      <c r="AY336" s="7">
        <f>'6.ВС'!AY360</f>
        <v>0</v>
      </c>
      <c r="AZ336" s="7">
        <f>'6.ВС'!AZ360</f>
        <v>240376</v>
      </c>
      <c r="BA336" s="7">
        <f>'6.ВС'!BA360</f>
        <v>0</v>
      </c>
      <c r="BB336" s="12">
        <v>0</v>
      </c>
      <c r="BC336" s="12">
        <v>0</v>
      </c>
      <c r="BD336" s="15"/>
      <c r="BE336" s="15"/>
      <c r="BF336" s="15"/>
    </row>
    <row r="337" spans="1:58" s="16" customFormat="1" ht="23.25" customHeight="1" x14ac:dyDescent="0.25">
      <c r="A337" s="6" t="s">
        <v>30</v>
      </c>
      <c r="B337" s="9">
        <v>53</v>
      </c>
      <c r="C337" s="9">
        <v>0</v>
      </c>
      <c r="D337" s="11" t="s">
        <v>151</v>
      </c>
      <c r="E337" s="33">
        <v>853</v>
      </c>
      <c r="F337" s="11" t="s">
        <v>16</v>
      </c>
      <c r="G337" s="11" t="s">
        <v>147</v>
      </c>
      <c r="H337" s="11" t="s">
        <v>286</v>
      </c>
      <c r="I337" s="11" t="s">
        <v>31</v>
      </c>
      <c r="J337" s="5">
        <f>J338</f>
        <v>3000</v>
      </c>
      <c r="K337" s="5">
        <f t="shared" ref="K337:BA337" si="380">K338</f>
        <v>0</v>
      </c>
      <c r="L337" s="5">
        <f t="shared" si="380"/>
        <v>3000</v>
      </c>
      <c r="M337" s="5">
        <f t="shared" si="380"/>
        <v>0</v>
      </c>
      <c r="N337" s="5">
        <f t="shared" si="380"/>
        <v>0</v>
      </c>
      <c r="O337" s="5">
        <f t="shared" si="380"/>
        <v>0</v>
      </c>
      <c r="P337" s="5">
        <f t="shared" si="380"/>
        <v>0</v>
      </c>
      <c r="Q337" s="5">
        <f t="shared" si="380"/>
        <v>0</v>
      </c>
      <c r="R337" s="5">
        <f t="shared" si="380"/>
        <v>3000</v>
      </c>
      <c r="S337" s="5">
        <f t="shared" si="380"/>
        <v>0</v>
      </c>
      <c r="T337" s="5">
        <f t="shared" si="380"/>
        <v>3000</v>
      </c>
      <c r="U337" s="5">
        <f t="shared" si="380"/>
        <v>0</v>
      </c>
      <c r="V337" s="5">
        <f t="shared" si="380"/>
        <v>0</v>
      </c>
      <c r="W337" s="5">
        <f t="shared" si="380"/>
        <v>0</v>
      </c>
      <c r="X337" s="5">
        <f t="shared" si="380"/>
        <v>0</v>
      </c>
      <c r="Y337" s="5">
        <f t="shared" si="380"/>
        <v>0</v>
      </c>
      <c r="Z337" s="5">
        <f t="shared" si="380"/>
        <v>3000</v>
      </c>
      <c r="AA337" s="5">
        <f t="shared" si="380"/>
        <v>0</v>
      </c>
      <c r="AB337" s="5">
        <f t="shared" si="380"/>
        <v>3000</v>
      </c>
      <c r="AC337" s="5">
        <f t="shared" si="380"/>
        <v>0</v>
      </c>
      <c r="AD337" s="5">
        <f t="shared" si="380"/>
        <v>0</v>
      </c>
      <c r="AE337" s="5">
        <f t="shared" si="380"/>
        <v>0</v>
      </c>
      <c r="AF337" s="5">
        <f t="shared" si="380"/>
        <v>0</v>
      </c>
      <c r="AG337" s="5">
        <f t="shared" si="380"/>
        <v>0</v>
      </c>
      <c r="AH337" s="5">
        <f t="shared" si="380"/>
        <v>3000</v>
      </c>
      <c r="AI337" s="5">
        <f t="shared" si="380"/>
        <v>0</v>
      </c>
      <c r="AJ337" s="5">
        <f t="shared" si="380"/>
        <v>3000</v>
      </c>
      <c r="AK337" s="5">
        <f t="shared" si="380"/>
        <v>0</v>
      </c>
      <c r="AL337" s="5">
        <f t="shared" si="380"/>
        <v>0</v>
      </c>
      <c r="AM337" s="5">
        <f t="shared" si="380"/>
        <v>0</v>
      </c>
      <c r="AN337" s="5">
        <f t="shared" si="380"/>
        <v>0</v>
      </c>
      <c r="AO337" s="5">
        <f t="shared" si="380"/>
        <v>0</v>
      </c>
      <c r="AP337" s="5">
        <f t="shared" si="380"/>
        <v>3000</v>
      </c>
      <c r="AQ337" s="5">
        <f t="shared" si="380"/>
        <v>0</v>
      </c>
      <c r="AR337" s="5">
        <f t="shared" si="380"/>
        <v>3000</v>
      </c>
      <c r="AS337" s="5">
        <f t="shared" si="380"/>
        <v>0</v>
      </c>
      <c r="AT337" s="5">
        <f t="shared" si="380"/>
        <v>-3000</v>
      </c>
      <c r="AU337" s="5">
        <f t="shared" si="380"/>
        <v>0</v>
      </c>
      <c r="AV337" s="5">
        <f t="shared" si="380"/>
        <v>-3000</v>
      </c>
      <c r="AW337" s="5">
        <f t="shared" si="380"/>
        <v>0</v>
      </c>
      <c r="AX337" s="5">
        <f t="shared" si="380"/>
        <v>0</v>
      </c>
      <c r="AY337" s="5">
        <f t="shared" si="380"/>
        <v>0</v>
      </c>
      <c r="AZ337" s="5">
        <f t="shared" si="380"/>
        <v>0</v>
      </c>
      <c r="BA337" s="5">
        <f t="shared" si="380"/>
        <v>0</v>
      </c>
      <c r="BB337" s="12">
        <v>0</v>
      </c>
      <c r="BC337" s="12">
        <v>0</v>
      </c>
      <c r="BD337" s="15"/>
      <c r="BE337" s="15"/>
      <c r="BF337" s="15"/>
    </row>
    <row r="338" spans="1:58" ht="31.5" x14ac:dyDescent="0.25">
      <c r="A338" s="6" t="s">
        <v>32</v>
      </c>
      <c r="B338" s="9">
        <v>53</v>
      </c>
      <c r="C338" s="9">
        <v>0</v>
      </c>
      <c r="D338" s="11" t="s">
        <v>151</v>
      </c>
      <c r="E338" s="33">
        <v>853</v>
      </c>
      <c r="F338" s="11" t="s">
        <v>16</v>
      </c>
      <c r="G338" s="11" t="s">
        <v>147</v>
      </c>
      <c r="H338" s="11" t="s">
        <v>286</v>
      </c>
      <c r="I338" s="11" t="s">
        <v>33</v>
      </c>
      <c r="J338" s="12">
        <f>'6.ВС'!J362</f>
        <v>3000</v>
      </c>
      <c r="K338" s="12">
        <f>'6.ВС'!K362</f>
        <v>0</v>
      </c>
      <c r="L338" s="12">
        <f>'6.ВС'!L362</f>
        <v>3000</v>
      </c>
      <c r="M338" s="12">
        <f>'6.ВС'!M362</f>
        <v>0</v>
      </c>
      <c r="N338" s="12">
        <f>'6.ВС'!N362</f>
        <v>0</v>
      </c>
      <c r="O338" s="12">
        <f>'6.ВС'!O362</f>
        <v>0</v>
      </c>
      <c r="P338" s="12">
        <f>'6.ВС'!P362</f>
        <v>0</v>
      </c>
      <c r="Q338" s="12">
        <f>'6.ВС'!Q362</f>
        <v>0</v>
      </c>
      <c r="R338" s="12">
        <f>'6.ВС'!R362</f>
        <v>3000</v>
      </c>
      <c r="S338" s="12">
        <f>'6.ВС'!S362</f>
        <v>0</v>
      </c>
      <c r="T338" s="12">
        <f>'6.ВС'!T362</f>
        <v>3000</v>
      </c>
      <c r="U338" s="12">
        <f>'6.ВС'!U362</f>
        <v>0</v>
      </c>
      <c r="V338" s="12">
        <f>'6.ВС'!V362</f>
        <v>0</v>
      </c>
      <c r="W338" s="12">
        <f>'6.ВС'!W362</f>
        <v>0</v>
      </c>
      <c r="X338" s="12">
        <f>'6.ВС'!X362</f>
        <v>0</v>
      </c>
      <c r="Y338" s="12">
        <f>'6.ВС'!Y362</f>
        <v>0</v>
      </c>
      <c r="Z338" s="12">
        <f>'6.ВС'!Z362</f>
        <v>3000</v>
      </c>
      <c r="AA338" s="12">
        <f>'6.ВС'!AA362</f>
        <v>0</v>
      </c>
      <c r="AB338" s="12">
        <f>'6.ВС'!AB362</f>
        <v>3000</v>
      </c>
      <c r="AC338" s="12">
        <f>'6.ВС'!AC362</f>
        <v>0</v>
      </c>
      <c r="AD338" s="12">
        <f>'6.ВС'!AD362</f>
        <v>0</v>
      </c>
      <c r="AE338" s="12">
        <f>'6.ВС'!AE362</f>
        <v>0</v>
      </c>
      <c r="AF338" s="12">
        <f>'6.ВС'!AF362</f>
        <v>0</v>
      </c>
      <c r="AG338" s="12">
        <f>'6.ВС'!AG362</f>
        <v>0</v>
      </c>
      <c r="AH338" s="12">
        <f>'6.ВС'!AH362</f>
        <v>3000</v>
      </c>
      <c r="AI338" s="12">
        <f>'6.ВС'!AI362</f>
        <v>0</v>
      </c>
      <c r="AJ338" s="12">
        <f>'6.ВС'!AJ362</f>
        <v>3000</v>
      </c>
      <c r="AK338" s="12">
        <f>'6.ВС'!AK362</f>
        <v>0</v>
      </c>
      <c r="AL338" s="12">
        <f>'6.ВС'!AL362</f>
        <v>0</v>
      </c>
      <c r="AM338" s="12">
        <f>'6.ВС'!AM362</f>
        <v>0</v>
      </c>
      <c r="AN338" s="12">
        <f>'6.ВС'!AN362</f>
        <v>0</v>
      </c>
      <c r="AO338" s="12">
        <f>'6.ВС'!AO362</f>
        <v>0</v>
      </c>
      <c r="AP338" s="12">
        <f>'6.ВС'!AP362</f>
        <v>3000</v>
      </c>
      <c r="AQ338" s="12">
        <f>'6.ВС'!AQ362</f>
        <v>0</v>
      </c>
      <c r="AR338" s="12">
        <f>'6.ВС'!AR362</f>
        <v>3000</v>
      </c>
      <c r="AS338" s="12">
        <f>'6.ВС'!AS362</f>
        <v>0</v>
      </c>
      <c r="AT338" s="12">
        <f>'6.ВС'!AT362</f>
        <v>-3000</v>
      </c>
      <c r="AU338" s="12">
        <f>'6.ВС'!AU362</f>
        <v>0</v>
      </c>
      <c r="AV338" s="12">
        <f>'6.ВС'!AV362</f>
        <v>-3000</v>
      </c>
      <c r="AW338" s="12">
        <f>'6.ВС'!AW362</f>
        <v>0</v>
      </c>
      <c r="AX338" s="12">
        <f>'6.ВС'!AX362</f>
        <v>0</v>
      </c>
      <c r="AY338" s="12">
        <f>'6.ВС'!AY362</f>
        <v>0</v>
      </c>
      <c r="AZ338" s="12">
        <f>'6.ВС'!AZ362</f>
        <v>0</v>
      </c>
      <c r="BA338" s="12">
        <f>'6.ВС'!BA362</f>
        <v>0</v>
      </c>
      <c r="BB338" s="12">
        <v>0</v>
      </c>
      <c r="BC338" s="12">
        <v>0</v>
      </c>
    </row>
    <row r="339" spans="1:58" ht="149.25" customHeight="1" x14ac:dyDescent="0.25">
      <c r="A339" s="6" t="s">
        <v>427</v>
      </c>
      <c r="B339" s="9">
        <v>53</v>
      </c>
      <c r="C339" s="9">
        <v>0</v>
      </c>
      <c r="D339" s="11" t="s">
        <v>151</v>
      </c>
      <c r="E339" s="33">
        <v>853</v>
      </c>
      <c r="F339" s="11"/>
      <c r="G339" s="11"/>
      <c r="H339" s="11" t="s">
        <v>444</v>
      </c>
      <c r="I339" s="11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2"/>
      <c r="AK339" s="12"/>
      <c r="AL339" s="12"/>
      <c r="AM339" s="12"/>
      <c r="AN339" s="12"/>
      <c r="AO339" s="12"/>
      <c r="AP339" s="12"/>
      <c r="AQ339" s="12"/>
      <c r="AR339" s="12"/>
      <c r="AS339" s="12"/>
      <c r="AT339" s="12">
        <f>AT340</f>
        <v>800</v>
      </c>
      <c r="AU339" s="12">
        <f t="shared" ref="AU339:AX340" si="381">AU340</f>
        <v>0</v>
      </c>
      <c r="AV339" s="12">
        <f t="shared" si="381"/>
        <v>800</v>
      </c>
      <c r="AW339" s="12">
        <f t="shared" si="381"/>
        <v>0</v>
      </c>
      <c r="AX339" s="12">
        <f t="shared" si="381"/>
        <v>800</v>
      </c>
      <c r="AY339" s="12"/>
      <c r="AZ339" s="12"/>
      <c r="BA339" s="12"/>
      <c r="BB339" s="12">
        <v>0</v>
      </c>
      <c r="BC339" s="12">
        <v>0</v>
      </c>
    </row>
    <row r="340" spans="1:58" ht="51" customHeight="1" x14ac:dyDescent="0.25">
      <c r="A340" s="6" t="s">
        <v>27</v>
      </c>
      <c r="B340" s="9">
        <v>53</v>
      </c>
      <c r="C340" s="9">
        <v>0</v>
      </c>
      <c r="D340" s="11" t="s">
        <v>151</v>
      </c>
      <c r="E340" s="33">
        <v>853</v>
      </c>
      <c r="F340" s="11"/>
      <c r="G340" s="11"/>
      <c r="H340" s="11" t="s">
        <v>444</v>
      </c>
      <c r="I340" s="11" t="s">
        <v>28</v>
      </c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  <c r="AL340" s="12"/>
      <c r="AM340" s="12"/>
      <c r="AN340" s="12"/>
      <c r="AO340" s="12"/>
      <c r="AP340" s="12"/>
      <c r="AQ340" s="12"/>
      <c r="AR340" s="12"/>
      <c r="AS340" s="12"/>
      <c r="AT340" s="12">
        <f>AT341</f>
        <v>800</v>
      </c>
      <c r="AU340" s="12">
        <f t="shared" si="381"/>
        <v>0</v>
      </c>
      <c r="AV340" s="12">
        <f t="shared" si="381"/>
        <v>800</v>
      </c>
      <c r="AW340" s="12">
        <f t="shared" si="381"/>
        <v>0</v>
      </c>
      <c r="AX340" s="12">
        <f t="shared" si="381"/>
        <v>800</v>
      </c>
      <c r="AY340" s="12"/>
      <c r="AZ340" s="12"/>
      <c r="BA340" s="12"/>
      <c r="BB340" s="12">
        <v>0</v>
      </c>
      <c r="BC340" s="12">
        <v>0</v>
      </c>
    </row>
    <row r="341" spans="1:58" ht="63" x14ac:dyDescent="0.25">
      <c r="A341" s="6" t="s">
        <v>14</v>
      </c>
      <c r="B341" s="9">
        <v>53</v>
      </c>
      <c r="C341" s="9">
        <v>0</v>
      </c>
      <c r="D341" s="11" t="s">
        <v>151</v>
      </c>
      <c r="E341" s="33">
        <v>853</v>
      </c>
      <c r="F341" s="11"/>
      <c r="G341" s="11"/>
      <c r="H341" s="11" t="s">
        <v>444</v>
      </c>
      <c r="I341" s="11" t="s">
        <v>29</v>
      </c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  <c r="AK341" s="12"/>
      <c r="AL341" s="12"/>
      <c r="AM341" s="12"/>
      <c r="AN341" s="12"/>
      <c r="AO341" s="12"/>
      <c r="AP341" s="12"/>
      <c r="AQ341" s="12"/>
      <c r="AR341" s="12"/>
      <c r="AS341" s="12"/>
      <c r="AT341" s="12">
        <f>'6.ВС'!AT365</f>
        <v>800</v>
      </c>
      <c r="AU341" s="12"/>
      <c r="AV341" s="12">
        <f>AT341</f>
        <v>800</v>
      </c>
      <c r="AW341" s="12"/>
      <c r="AX341" s="12">
        <f>AP341+AT341</f>
        <v>800</v>
      </c>
      <c r="AY341" s="12"/>
      <c r="AZ341" s="12"/>
      <c r="BA341" s="12"/>
      <c r="BB341" s="12">
        <v>0</v>
      </c>
      <c r="BC341" s="12">
        <v>0</v>
      </c>
    </row>
    <row r="342" spans="1:58" ht="63" hidden="1" x14ac:dyDescent="0.25">
      <c r="A342" s="4" t="s">
        <v>281</v>
      </c>
      <c r="B342" s="9">
        <v>53</v>
      </c>
      <c r="C342" s="9">
        <v>0</v>
      </c>
      <c r="D342" s="10" t="s">
        <v>89</v>
      </c>
      <c r="E342" s="9"/>
      <c r="F342" s="10"/>
      <c r="G342" s="10"/>
      <c r="H342" s="10"/>
      <c r="I342" s="10"/>
      <c r="J342" s="12">
        <f t="shared" ref="J342:BA342" si="382">J343</f>
        <v>3832000</v>
      </c>
      <c r="K342" s="12">
        <f t="shared" si="382"/>
        <v>732000</v>
      </c>
      <c r="L342" s="12">
        <f t="shared" si="382"/>
        <v>3100000</v>
      </c>
      <c r="M342" s="12">
        <f t="shared" si="382"/>
        <v>0</v>
      </c>
      <c r="N342" s="12">
        <f t="shared" si="382"/>
        <v>0</v>
      </c>
      <c r="O342" s="12">
        <f t="shared" si="382"/>
        <v>0</v>
      </c>
      <c r="P342" s="12">
        <f t="shared" si="382"/>
        <v>0</v>
      </c>
      <c r="Q342" s="12">
        <f t="shared" si="382"/>
        <v>0</v>
      </c>
      <c r="R342" s="12">
        <f t="shared" si="382"/>
        <v>3832000</v>
      </c>
      <c r="S342" s="12">
        <f t="shared" si="382"/>
        <v>732000</v>
      </c>
      <c r="T342" s="12">
        <f t="shared" si="382"/>
        <v>3100000</v>
      </c>
      <c r="U342" s="12">
        <f t="shared" si="382"/>
        <v>0</v>
      </c>
      <c r="V342" s="12">
        <f t="shared" si="382"/>
        <v>0</v>
      </c>
      <c r="W342" s="12">
        <f t="shared" si="382"/>
        <v>0</v>
      </c>
      <c r="X342" s="12">
        <f t="shared" si="382"/>
        <v>0</v>
      </c>
      <c r="Y342" s="12">
        <f t="shared" si="382"/>
        <v>0</v>
      </c>
      <c r="Z342" s="12">
        <f t="shared" si="382"/>
        <v>3832000</v>
      </c>
      <c r="AA342" s="12">
        <f t="shared" si="382"/>
        <v>732000</v>
      </c>
      <c r="AB342" s="12">
        <f t="shared" si="382"/>
        <v>3100000</v>
      </c>
      <c r="AC342" s="12">
        <f t="shared" si="382"/>
        <v>0</v>
      </c>
      <c r="AD342" s="12">
        <f t="shared" si="382"/>
        <v>0</v>
      </c>
      <c r="AE342" s="12">
        <f t="shared" si="382"/>
        <v>0</v>
      </c>
      <c r="AF342" s="12">
        <f t="shared" si="382"/>
        <v>0</v>
      </c>
      <c r="AG342" s="12">
        <f t="shared" si="382"/>
        <v>0</v>
      </c>
      <c r="AH342" s="12">
        <f t="shared" si="382"/>
        <v>3832000</v>
      </c>
      <c r="AI342" s="12">
        <f t="shared" si="382"/>
        <v>732000</v>
      </c>
      <c r="AJ342" s="12">
        <f t="shared" si="382"/>
        <v>3100000</v>
      </c>
      <c r="AK342" s="12">
        <f t="shared" si="382"/>
        <v>0</v>
      </c>
      <c r="AL342" s="12">
        <f t="shared" si="382"/>
        <v>0</v>
      </c>
      <c r="AM342" s="12">
        <f t="shared" si="382"/>
        <v>0</v>
      </c>
      <c r="AN342" s="12">
        <f t="shared" si="382"/>
        <v>0</v>
      </c>
      <c r="AO342" s="12">
        <f t="shared" si="382"/>
        <v>0</v>
      </c>
      <c r="AP342" s="12">
        <f t="shared" si="382"/>
        <v>3832000</v>
      </c>
      <c r="AQ342" s="12">
        <f t="shared" si="382"/>
        <v>732000</v>
      </c>
      <c r="AR342" s="12">
        <f t="shared" si="382"/>
        <v>3100000</v>
      </c>
      <c r="AS342" s="12">
        <f t="shared" si="382"/>
        <v>0</v>
      </c>
      <c r="AT342" s="12">
        <f t="shared" si="382"/>
        <v>0</v>
      </c>
      <c r="AU342" s="12">
        <f t="shared" si="382"/>
        <v>0</v>
      </c>
      <c r="AV342" s="12">
        <f t="shared" si="382"/>
        <v>0</v>
      </c>
      <c r="AW342" s="12">
        <f t="shared" si="382"/>
        <v>0</v>
      </c>
      <c r="AX342" s="12">
        <f t="shared" si="382"/>
        <v>3832000</v>
      </c>
      <c r="AY342" s="12">
        <f t="shared" si="382"/>
        <v>732000</v>
      </c>
      <c r="AZ342" s="12">
        <f t="shared" si="382"/>
        <v>3100000</v>
      </c>
      <c r="BA342" s="12">
        <f t="shared" si="382"/>
        <v>0</v>
      </c>
      <c r="BB342" s="12">
        <v>0</v>
      </c>
      <c r="BC342" s="12">
        <v>0</v>
      </c>
    </row>
    <row r="343" spans="1:58" ht="47.25" hidden="1" x14ac:dyDescent="0.25">
      <c r="A343" s="4" t="s">
        <v>199</v>
      </c>
      <c r="B343" s="9">
        <v>53</v>
      </c>
      <c r="C343" s="9">
        <v>0</v>
      </c>
      <c r="D343" s="11" t="s">
        <v>89</v>
      </c>
      <c r="E343" s="9">
        <v>853</v>
      </c>
      <c r="F343" s="11"/>
      <c r="G343" s="11"/>
      <c r="H343" s="11"/>
      <c r="I343" s="11"/>
      <c r="J343" s="12">
        <f>J344+J347+J350</f>
        <v>3832000</v>
      </c>
      <c r="K343" s="12">
        <f t="shared" ref="K343:M343" si="383">K344+K347+K350</f>
        <v>732000</v>
      </c>
      <c r="L343" s="12">
        <f t="shared" si="383"/>
        <v>3100000</v>
      </c>
      <c r="M343" s="12">
        <f t="shared" si="383"/>
        <v>0</v>
      </c>
      <c r="N343" s="12">
        <f t="shared" ref="N343:U343" si="384">N344+N347+N350</f>
        <v>0</v>
      </c>
      <c r="O343" s="12">
        <f t="shared" si="384"/>
        <v>0</v>
      </c>
      <c r="P343" s="12">
        <f t="shared" si="384"/>
        <v>0</v>
      </c>
      <c r="Q343" s="12">
        <f t="shared" si="384"/>
        <v>0</v>
      </c>
      <c r="R343" s="12">
        <f t="shared" si="384"/>
        <v>3832000</v>
      </c>
      <c r="S343" s="12">
        <f t="shared" si="384"/>
        <v>732000</v>
      </c>
      <c r="T343" s="12">
        <f t="shared" si="384"/>
        <v>3100000</v>
      </c>
      <c r="U343" s="12">
        <f t="shared" si="384"/>
        <v>0</v>
      </c>
      <c r="V343" s="12">
        <f t="shared" ref="V343:AC343" si="385">V344+V347+V350</f>
        <v>0</v>
      </c>
      <c r="W343" s="12">
        <f t="shared" si="385"/>
        <v>0</v>
      </c>
      <c r="X343" s="12">
        <f t="shared" si="385"/>
        <v>0</v>
      </c>
      <c r="Y343" s="12">
        <f t="shared" si="385"/>
        <v>0</v>
      </c>
      <c r="Z343" s="12">
        <f t="shared" si="385"/>
        <v>3832000</v>
      </c>
      <c r="AA343" s="12">
        <f t="shared" si="385"/>
        <v>732000</v>
      </c>
      <c r="AB343" s="12">
        <f t="shared" si="385"/>
        <v>3100000</v>
      </c>
      <c r="AC343" s="12">
        <f t="shared" si="385"/>
        <v>0</v>
      </c>
      <c r="AD343" s="12">
        <f t="shared" ref="AD343:AK343" si="386">AD344+AD347+AD350</f>
        <v>0</v>
      </c>
      <c r="AE343" s="12">
        <f t="shared" si="386"/>
        <v>0</v>
      </c>
      <c r="AF343" s="12">
        <f t="shared" si="386"/>
        <v>0</v>
      </c>
      <c r="AG343" s="12">
        <f t="shared" si="386"/>
        <v>0</v>
      </c>
      <c r="AH343" s="12">
        <f t="shared" si="386"/>
        <v>3832000</v>
      </c>
      <c r="AI343" s="12">
        <f t="shared" si="386"/>
        <v>732000</v>
      </c>
      <c r="AJ343" s="12">
        <f t="shared" si="386"/>
        <v>3100000</v>
      </c>
      <c r="AK343" s="12">
        <f t="shared" si="386"/>
        <v>0</v>
      </c>
      <c r="AL343" s="12">
        <f t="shared" ref="AL343:AS343" si="387">AL344+AL347+AL350</f>
        <v>0</v>
      </c>
      <c r="AM343" s="12">
        <f t="shared" si="387"/>
        <v>0</v>
      </c>
      <c r="AN343" s="12">
        <f t="shared" si="387"/>
        <v>0</v>
      </c>
      <c r="AO343" s="12">
        <f t="shared" si="387"/>
        <v>0</v>
      </c>
      <c r="AP343" s="12">
        <f t="shared" si="387"/>
        <v>3832000</v>
      </c>
      <c r="AQ343" s="12">
        <f t="shared" si="387"/>
        <v>732000</v>
      </c>
      <c r="AR343" s="12">
        <f t="shared" si="387"/>
        <v>3100000</v>
      </c>
      <c r="AS343" s="12">
        <f t="shared" si="387"/>
        <v>0</v>
      </c>
      <c r="AT343" s="12">
        <f t="shared" ref="AT343:BA343" si="388">AT344+AT347+AT350</f>
        <v>0</v>
      </c>
      <c r="AU343" s="12">
        <f t="shared" si="388"/>
        <v>0</v>
      </c>
      <c r="AV343" s="12">
        <f t="shared" si="388"/>
        <v>0</v>
      </c>
      <c r="AW343" s="12">
        <f t="shared" si="388"/>
        <v>0</v>
      </c>
      <c r="AX343" s="12">
        <f t="shared" si="388"/>
        <v>3832000</v>
      </c>
      <c r="AY343" s="12">
        <f t="shared" si="388"/>
        <v>732000</v>
      </c>
      <c r="AZ343" s="12">
        <f t="shared" si="388"/>
        <v>3100000</v>
      </c>
      <c r="BA343" s="12">
        <f t="shared" si="388"/>
        <v>0</v>
      </c>
      <c r="BB343" s="12">
        <v>0</v>
      </c>
      <c r="BC343" s="12">
        <v>0</v>
      </c>
    </row>
    <row r="344" spans="1:58" ht="94.5" hidden="1" x14ac:dyDescent="0.25">
      <c r="A344" s="4" t="s">
        <v>367</v>
      </c>
      <c r="B344" s="9">
        <v>53</v>
      </c>
      <c r="C344" s="9">
        <v>0</v>
      </c>
      <c r="D344" s="10" t="s">
        <v>89</v>
      </c>
      <c r="E344" s="33">
        <v>853</v>
      </c>
      <c r="F344" s="10" t="s">
        <v>206</v>
      </c>
      <c r="G344" s="10" t="s">
        <v>16</v>
      </c>
      <c r="H344" s="10" t="s">
        <v>282</v>
      </c>
      <c r="I344" s="10"/>
      <c r="J344" s="12">
        <f t="shared" ref="J344:BA345" si="389">J345</f>
        <v>732000</v>
      </c>
      <c r="K344" s="12">
        <f t="shared" si="389"/>
        <v>732000</v>
      </c>
      <c r="L344" s="12">
        <f t="shared" si="389"/>
        <v>0</v>
      </c>
      <c r="M344" s="12">
        <f t="shared" si="389"/>
        <v>0</v>
      </c>
      <c r="N344" s="12">
        <f t="shared" si="389"/>
        <v>0</v>
      </c>
      <c r="O344" s="12">
        <f t="shared" si="389"/>
        <v>0</v>
      </c>
      <c r="P344" s="12">
        <f t="shared" si="389"/>
        <v>0</v>
      </c>
      <c r="Q344" s="12">
        <f t="shared" si="389"/>
        <v>0</v>
      </c>
      <c r="R344" s="12">
        <f t="shared" si="389"/>
        <v>732000</v>
      </c>
      <c r="S344" s="12">
        <f t="shared" si="389"/>
        <v>732000</v>
      </c>
      <c r="T344" s="12">
        <f t="shared" si="389"/>
        <v>0</v>
      </c>
      <c r="U344" s="12">
        <f t="shared" si="389"/>
        <v>0</v>
      </c>
      <c r="V344" s="12">
        <f t="shared" si="389"/>
        <v>0</v>
      </c>
      <c r="W344" s="12">
        <f t="shared" si="389"/>
        <v>0</v>
      </c>
      <c r="X344" s="12">
        <f t="shared" si="389"/>
        <v>0</v>
      </c>
      <c r="Y344" s="12">
        <f t="shared" si="389"/>
        <v>0</v>
      </c>
      <c r="Z344" s="12">
        <f t="shared" si="389"/>
        <v>732000</v>
      </c>
      <c r="AA344" s="12">
        <f t="shared" si="389"/>
        <v>732000</v>
      </c>
      <c r="AB344" s="12">
        <f t="shared" si="389"/>
        <v>0</v>
      </c>
      <c r="AC344" s="12">
        <f t="shared" si="389"/>
        <v>0</v>
      </c>
      <c r="AD344" s="12">
        <f t="shared" si="389"/>
        <v>0</v>
      </c>
      <c r="AE344" s="12">
        <f t="shared" si="389"/>
        <v>0</v>
      </c>
      <c r="AF344" s="12">
        <f t="shared" si="389"/>
        <v>0</v>
      </c>
      <c r="AG344" s="12">
        <f t="shared" si="389"/>
        <v>0</v>
      </c>
      <c r="AH344" s="12">
        <f t="shared" si="389"/>
        <v>732000</v>
      </c>
      <c r="AI344" s="12">
        <f t="shared" si="389"/>
        <v>732000</v>
      </c>
      <c r="AJ344" s="12">
        <f t="shared" si="389"/>
        <v>0</v>
      </c>
      <c r="AK344" s="12">
        <f t="shared" si="389"/>
        <v>0</v>
      </c>
      <c r="AL344" s="12">
        <f t="shared" si="389"/>
        <v>0</v>
      </c>
      <c r="AM344" s="12">
        <f t="shared" si="389"/>
        <v>0</v>
      </c>
      <c r="AN344" s="12">
        <f t="shared" si="389"/>
        <v>0</v>
      </c>
      <c r="AO344" s="12">
        <f t="shared" si="389"/>
        <v>0</v>
      </c>
      <c r="AP344" s="12">
        <f t="shared" si="389"/>
        <v>732000</v>
      </c>
      <c r="AQ344" s="12">
        <f t="shared" si="389"/>
        <v>732000</v>
      </c>
      <c r="AR344" s="12">
        <f t="shared" si="389"/>
        <v>0</v>
      </c>
      <c r="AS344" s="12">
        <f t="shared" si="389"/>
        <v>0</v>
      </c>
      <c r="AT344" s="12">
        <f t="shared" si="389"/>
        <v>0</v>
      </c>
      <c r="AU344" s="12">
        <f t="shared" si="389"/>
        <v>0</v>
      </c>
      <c r="AV344" s="12">
        <f t="shared" si="389"/>
        <v>0</v>
      </c>
      <c r="AW344" s="12">
        <f t="shared" si="389"/>
        <v>0</v>
      </c>
      <c r="AX344" s="12">
        <f t="shared" si="389"/>
        <v>732000</v>
      </c>
      <c r="AY344" s="12">
        <f t="shared" si="389"/>
        <v>732000</v>
      </c>
      <c r="AZ344" s="12">
        <f t="shared" si="389"/>
        <v>0</v>
      </c>
      <c r="BA344" s="12">
        <f t="shared" si="389"/>
        <v>0</v>
      </c>
      <c r="BB344" s="12">
        <v>0</v>
      </c>
      <c r="BC344" s="12">
        <v>0</v>
      </c>
    </row>
    <row r="345" spans="1:58" hidden="1" x14ac:dyDescent="0.25">
      <c r="A345" s="4" t="s">
        <v>47</v>
      </c>
      <c r="B345" s="9">
        <v>53</v>
      </c>
      <c r="C345" s="9">
        <v>0</v>
      </c>
      <c r="D345" s="11" t="s">
        <v>89</v>
      </c>
      <c r="E345" s="33">
        <v>853</v>
      </c>
      <c r="F345" s="11" t="s">
        <v>206</v>
      </c>
      <c r="G345" s="11" t="s">
        <v>16</v>
      </c>
      <c r="H345" s="11" t="s">
        <v>282</v>
      </c>
      <c r="I345" s="11" t="s">
        <v>48</v>
      </c>
      <c r="J345" s="12">
        <f>J346</f>
        <v>732000</v>
      </c>
      <c r="K345" s="12">
        <f t="shared" si="389"/>
        <v>732000</v>
      </c>
      <c r="L345" s="12">
        <f t="shared" si="389"/>
        <v>0</v>
      </c>
      <c r="M345" s="12">
        <f t="shared" si="389"/>
        <v>0</v>
      </c>
      <c r="N345" s="12">
        <f t="shared" si="389"/>
        <v>0</v>
      </c>
      <c r="O345" s="12">
        <f t="shared" si="389"/>
        <v>0</v>
      </c>
      <c r="P345" s="12">
        <f t="shared" si="389"/>
        <v>0</v>
      </c>
      <c r="Q345" s="12">
        <f t="shared" si="389"/>
        <v>0</v>
      </c>
      <c r="R345" s="12">
        <f t="shared" si="389"/>
        <v>732000</v>
      </c>
      <c r="S345" s="12">
        <f t="shared" si="389"/>
        <v>732000</v>
      </c>
      <c r="T345" s="12">
        <f t="shared" si="389"/>
        <v>0</v>
      </c>
      <c r="U345" s="12">
        <f t="shared" si="389"/>
        <v>0</v>
      </c>
      <c r="V345" s="12">
        <f t="shared" si="389"/>
        <v>0</v>
      </c>
      <c r="W345" s="12">
        <f t="shared" si="389"/>
        <v>0</v>
      </c>
      <c r="X345" s="12">
        <f t="shared" si="389"/>
        <v>0</v>
      </c>
      <c r="Y345" s="12">
        <f t="shared" si="389"/>
        <v>0</v>
      </c>
      <c r="Z345" s="12">
        <f t="shared" si="389"/>
        <v>732000</v>
      </c>
      <c r="AA345" s="12">
        <f t="shared" si="389"/>
        <v>732000</v>
      </c>
      <c r="AB345" s="12">
        <f t="shared" si="389"/>
        <v>0</v>
      </c>
      <c r="AC345" s="12">
        <f t="shared" si="389"/>
        <v>0</v>
      </c>
      <c r="AD345" s="12">
        <f t="shared" si="389"/>
        <v>0</v>
      </c>
      <c r="AE345" s="12">
        <f t="shared" si="389"/>
        <v>0</v>
      </c>
      <c r="AF345" s="12">
        <f t="shared" si="389"/>
        <v>0</v>
      </c>
      <c r="AG345" s="12">
        <f t="shared" si="389"/>
        <v>0</v>
      </c>
      <c r="AH345" s="12">
        <f t="shared" si="389"/>
        <v>732000</v>
      </c>
      <c r="AI345" s="12">
        <f t="shared" si="389"/>
        <v>732000</v>
      </c>
      <c r="AJ345" s="12">
        <f t="shared" si="389"/>
        <v>0</v>
      </c>
      <c r="AK345" s="12">
        <f t="shared" si="389"/>
        <v>0</v>
      </c>
      <c r="AL345" s="12">
        <f t="shared" si="389"/>
        <v>0</v>
      </c>
      <c r="AM345" s="12">
        <f t="shared" si="389"/>
        <v>0</v>
      </c>
      <c r="AN345" s="12">
        <f t="shared" si="389"/>
        <v>0</v>
      </c>
      <c r="AO345" s="12">
        <f t="shared" si="389"/>
        <v>0</v>
      </c>
      <c r="AP345" s="12">
        <f t="shared" si="389"/>
        <v>732000</v>
      </c>
      <c r="AQ345" s="12">
        <f t="shared" si="389"/>
        <v>732000</v>
      </c>
      <c r="AR345" s="12">
        <f t="shared" si="389"/>
        <v>0</v>
      </c>
      <c r="AS345" s="12">
        <f t="shared" si="389"/>
        <v>0</v>
      </c>
      <c r="AT345" s="12">
        <f t="shared" si="389"/>
        <v>0</v>
      </c>
      <c r="AU345" s="12">
        <f t="shared" si="389"/>
        <v>0</v>
      </c>
      <c r="AV345" s="12">
        <f t="shared" si="389"/>
        <v>0</v>
      </c>
      <c r="AW345" s="12">
        <f t="shared" si="389"/>
        <v>0</v>
      </c>
      <c r="AX345" s="12">
        <f t="shared" si="389"/>
        <v>732000</v>
      </c>
      <c r="AY345" s="12">
        <f t="shared" si="389"/>
        <v>732000</v>
      </c>
      <c r="AZ345" s="12">
        <f t="shared" si="389"/>
        <v>0</v>
      </c>
      <c r="BA345" s="12">
        <f t="shared" si="389"/>
        <v>0</v>
      </c>
      <c r="BB345" s="12">
        <v>0</v>
      </c>
      <c r="BC345" s="12">
        <v>0</v>
      </c>
    </row>
    <row r="346" spans="1:58" hidden="1" x14ac:dyDescent="0.25">
      <c r="A346" s="4" t="s">
        <v>209</v>
      </c>
      <c r="B346" s="9">
        <v>53</v>
      </c>
      <c r="C346" s="9">
        <v>0</v>
      </c>
      <c r="D346" s="11" t="s">
        <v>89</v>
      </c>
      <c r="E346" s="33">
        <v>853</v>
      </c>
      <c r="F346" s="11" t="s">
        <v>206</v>
      </c>
      <c r="G346" s="11" t="s">
        <v>16</v>
      </c>
      <c r="H346" s="10" t="s">
        <v>282</v>
      </c>
      <c r="I346" s="11" t="s">
        <v>210</v>
      </c>
      <c r="J346" s="12">
        <f>'6.ВС'!J374</f>
        <v>732000</v>
      </c>
      <c r="K346" s="12">
        <f>'6.ВС'!K374</f>
        <v>732000</v>
      </c>
      <c r="L346" s="12">
        <f>'6.ВС'!L374</f>
        <v>0</v>
      </c>
      <c r="M346" s="12">
        <f>'6.ВС'!M374</f>
        <v>0</v>
      </c>
      <c r="N346" s="12">
        <f>'6.ВС'!N374</f>
        <v>0</v>
      </c>
      <c r="O346" s="12">
        <f>'6.ВС'!O374</f>
        <v>0</v>
      </c>
      <c r="P346" s="12">
        <f>'6.ВС'!P374</f>
        <v>0</v>
      </c>
      <c r="Q346" s="12">
        <f>'6.ВС'!Q374</f>
        <v>0</v>
      </c>
      <c r="R346" s="12">
        <f>'6.ВС'!R374</f>
        <v>732000</v>
      </c>
      <c r="S346" s="12">
        <f>'6.ВС'!S374</f>
        <v>732000</v>
      </c>
      <c r="T346" s="12">
        <f>'6.ВС'!T374</f>
        <v>0</v>
      </c>
      <c r="U346" s="12">
        <f>'6.ВС'!U374</f>
        <v>0</v>
      </c>
      <c r="V346" s="12">
        <f>'6.ВС'!V374</f>
        <v>0</v>
      </c>
      <c r="W346" s="12">
        <f>'6.ВС'!W374</f>
        <v>0</v>
      </c>
      <c r="X346" s="12">
        <f>'6.ВС'!X374</f>
        <v>0</v>
      </c>
      <c r="Y346" s="12">
        <f>'6.ВС'!Y374</f>
        <v>0</v>
      </c>
      <c r="Z346" s="12">
        <f>'6.ВС'!Z374</f>
        <v>732000</v>
      </c>
      <c r="AA346" s="12">
        <f>'6.ВС'!AA374</f>
        <v>732000</v>
      </c>
      <c r="AB346" s="12">
        <f>'6.ВС'!AB374</f>
        <v>0</v>
      </c>
      <c r="AC346" s="12">
        <f>'6.ВС'!AC374</f>
        <v>0</v>
      </c>
      <c r="AD346" s="12">
        <f>'6.ВС'!AD374</f>
        <v>0</v>
      </c>
      <c r="AE346" s="12">
        <f>'6.ВС'!AE374</f>
        <v>0</v>
      </c>
      <c r="AF346" s="12">
        <f>'6.ВС'!AF374</f>
        <v>0</v>
      </c>
      <c r="AG346" s="12">
        <f>'6.ВС'!AG374</f>
        <v>0</v>
      </c>
      <c r="AH346" s="12">
        <f>'6.ВС'!AH374</f>
        <v>732000</v>
      </c>
      <c r="AI346" s="12">
        <f>'6.ВС'!AI374</f>
        <v>732000</v>
      </c>
      <c r="AJ346" s="12">
        <f>'6.ВС'!AJ374</f>
        <v>0</v>
      </c>
      <c r="AK346" s="12">
        <f>'6.ВС'!AK374</f>
        <v>0</v>
      </c>
      <c r="AL346" s="12">
        <f>'6.ВС'!AL374</f>
        <v>0</v>
      </c>
      <c r="AM346" s="12">
        <f>'6.ВС'!AM374</f>
        <v>0</v>
      </c>
      <c r="AN346" s="12">
        <f>'6.ВС'!AN374</f>
        <v>0</v>
      </c>
      <c r="AO346" s="12">
        <f>'6.ВС'!AO374</f>
        <v>0</v>
      </c>
      <c r="AP346" s="12">
        <f>'6.ВС'!AP374</f>
        <v>732000</v>
      </c>
      <c r="AQ346" s="12">
        <f>'6.ВС'!AQ374</f>
        <v>732000</v>
      </c>
      <c r="AR346" s="12">
        <f>'6.ВС'!AR374</f>
        <v>0</v>
      </c>
      <c r="AS346" s="12">
        <f>'6.ВС'!AS374</f>
        <v>0</v>
      </c>
      <c r="AT346" s="12">
        <f>'6.ВС'!AT374</f>
        <v>0</v>
      </c>
      <c r="AU346" s="12">
        <f>'6.ВС'!AU374</f>
        <v>0</v>
      </c>
      <c r="AV346" s="12">
        <f>'6.ВС'!AV374</f>
        <v>0</v>
      </c>
      <c r="AW346" s="12">
        <f>'6.ВС'!AW374</f>
        <v>0</v>
      </c>
      <c r="AX346" s="12">
        <f>'6.ВС'!AX374</f>
        <v>732000</v>
      </c>
      <c r="AY346" s="12">
        <f>'6.ВС'!AY374</f>
        <v>732000</v>
      </c>
      <c r="AZ346" s="12">
        <f>'6.ВС'!AZ374</f>
        <v>0</v>
      </c>
      <c r="BA346" s="12">
        <f>'6.ВС'!BA374</f>
        <v>0</v>
      </c>
      <c r="BB346" s="12">
        <v>0</v>
      </c>
      <c r="BC346" s="12">
        <v>0</v>
      </c>
    </row>
    <row r="347" spans="1:58" ht="63" hidden="1" x14ac:dyDescent="0.25">
      <c r="A347" s="4" t="s">
        <v>64</v>
      </c>
      <c r="B347" s="9">
        <v>53</v>
      </c>
      <c r="C347" s="9">
        <v>0</v>
      </c>
      <c r="D347" s="10" t="s">
        <v>89</v>
      </c>
      <c r="E347" s="33">
        <v>853</v>
      </c>
      <c r="F347" s="9" t="s">
        <v>61</v>
      </c>
      <c r="G347" s="9" t="s">
        <v>63</v>
      </c>
      <c r="H347" s="9">
        <v>51180</v>
      </c>
      <c r="I347" s="9" t="s">
        <v>66</v>
      </c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  <c r="AL347" s="12"/>
      <c r="AM347" s="12"/>
      <c r="AN347" s="12"/>
      <c r="AO347" s="12"/>
      <c r="AP347" s="12"/>
      <c r="AQ347" s="12"/>
      <c r="AR347" s="12"/>
      <c r="AS347" s="12"/>
      <c r="AT347" s="12"/>
      <c r="AU347" s="12"/>
      <c r="AV347" s="12"/>
      <c r="AW347" s="12"/>
      <c r="AX347" s="12"/>
      <c r="AY347" s="12"/>
      <c r="AZ347" s="12"/>
      <c r="BA347" s="12"/>
      <c r="BB347" s="12">
        <v>0</v>
      </c>
      <c r="BC347" s="12">
        <v>0</v>
      </c>
    </row>
    <row r="348" spans="1:58" hidden="1" x14ac:dyDescent="0.25">
      <c r="A348" s="6" t="s">
        <v>47</v>
      </c>
      <c r="B348" s="9">
        <v>53</v>
      </c>
      <c r="C348" s="9">
        <v>0</v>
      </c>
      <c r="D348" s="11" t="s">
        <v>89</v>
      </c>
      <c r="E348" s="33">
        <v>853</v>
      </c>
      <c r="F348" s="9" t="s">
        <v>61</v>
      </c>
      <c r="G348" s="9" t="s">
        <v>63</v>
      </c>
      <c r="H348" s="9">
        <v>51180</v>
      </c>
      <c r="I348" s="9" t="s">
        <v>48</v>
      </c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  <c r="AK348" s="12"/>
      <c r="AL348" s="12"/>
      <c r="AM348" s="12"/>
      <c r="AN348" s="12"/>
      <c r="AO348" s="12"/>
      <c r="AP348" s="12"/>
      <c r="AQ348" s="12"/>
      <c r="AR348" s="12"/>
      <c r="AS348" s="12"/>
      <c r="AT348" s="12"/>
      <c r="AU348" s="12"/>
      <c r="AV348" s="12"/>
      <c r="AW348" s="12"/>
      <c r="AX348" s="12"/>
      <c r="AY348" s="12"/>
      <c r="AZ348" s="12"/>
      <c r="BA348" s="12"/>
      <c r="BB348" s="12">
        <v>0</v>
      </c>
      <c r="BC348" s="12">
        <v>0</v>
      </c>
    </row>
    <row r="349" spans="1:58" hidden="1" x14ac:dyDescent="0.25">
      <c r="A349" s="6" t="s">
        <v>49</v>
      </c>
      <c r="B349" s="9">
        <v>53</v>
      </c>
      <c r="C349" s="9">
        <v>0</v>
      </c>
      <c r="D349" s="11" t="s">
        <v>89</v>
      </c>
      <c r="E349" s="33">
        <v>853</v>
      </c>
      <c r="F349" s="9" t="s">
        <v>61</v>
      </c>
      <c r="G349" s="9" t="s">
        <v>63</v>
      </c>
      <c r="H349" s="9">
        <v>51180</v>
      </c>
      <c r="I349" s="9" t="s">
        <v>50</v>
      </c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  <c r="AK349" s="12"/>
      <c r="AL349" s="12"/>
      <c r="AM349" s="12"/>
      <c r="AN349" s="12"/>
      <c r="AO349" s="12"/>
      <c r="AP349" s="12"/>
      <c r="AQ349" s="12"/>
      <c r="AR349" s="12"/>
      <c r="AS349" s="12"/>
      <c r="AT349" s="12"/>
      <c r="AU349" s="12"/>
      <c r="AV349" s="12"/>
      <c r="AW349" s="12"/>
      <c r="AX349" s="12"/>
      <c r="AY349" s="12"/>
      <c r="AZ349" s="12"/>
      <c r="BA349" s="12"/>
      <c r="BB349" s="12">
        <v>0</v>
      </c>
      <c r="BC349" s="12">
        <v>0</v>
      </c>
    </row>
    <row r="350" spans="1:58" ht="63" hidden="1" x14ac:dyDescent="0.25">
      <c r="A350" s="4" t="s">
        <v>283</v>
      </c>
      <c r="B350" s="9">
        <v>53</v>
      </c>
      <c r="C350" s="9">
        <v>0</v>
      </c>
      <c r="D350" s="11" t="s">
        <v>89</v>
      </c>
      <c r="E350" s="33">
        <v>853</v>
      </c>
      <c r="F350" s="11" t="s">
        <v>206</v>
      </c>
      <c r="G350" s="11" t="s">
        <v>61</v>
      </c>
      <c r="H350" s="10" t="s">
        <v>334</v>
      </c>
      <c r="I350" s="11"/>
      <c r="J350" s="12">
        <f>J351</f>
        <v>3100000</v>
      </c>
      <c r="K350" s="12">
        <f t="shared" ref="K350:BA350" si="390">K351</f>
        <v>0</v>
      </c>
      <c r="L350" s="12">
        <f t="shared" si="390"/>
        <v>3100000</v>
      </c>
      <c r="M350" s="12">
        <f t="shared" si="390"/>
        <v>0</v>
      </c>
      <c r="N350" s="12">
        <f t="shared" si="390"/>
        <v>0</v>
      </c>
      <c r="O350" s="12">
        <f t="shared" si="390"/>
        <v>0</v>
      </c>
      <c r="P350" s="12">
        <f t="shared" si="390"/>
        <v>0</v>
      </c>
      <c r="Q350" s="12">
        <f t="shared" si="390"/>
        <v>0</v>
      </c>
      <c r="R350" s="12">
        <f t="shared" si="390"/>
        <v>3100000</v>
      </c>
      <c r="S350" s="12">
        <f t="shared" si="390"/>
        <v>0</v>
      </c>
      <c r="T350" s="12">
        <f t="shared" si="390"/>
        <v>3100000</v>
      </c>
      <c r="U350" s="12">
        <f t="shared" si="390"/>
        <v>0</v>
      </c>
      <c r="V350" s="12">
        <f t="shared" si="390"/>
        <v>0</v>
      </c>
      <c r="W350" s="12">
        <f t="shared" si="390"/>
        <v>0</v>
      </c>
      <c r="X350" s="12">
        <f t="shared" si="390"/>
        <v>0</v>
      </c>
      <c r="Y350" s="12">
        <f t="shared" si="390"/>
        <v>0</v>
      </c>
      <c r="Z350" s="12">
        <f t="shared" si="390"/>
        <v>3100000</v>
      </c>
      <c r="AA350" s="12">
        <f t="shared" si="390"/>
        <v>0</v>
      </c>
      <c r="AB350" s="12">
        <f t="shared" si="390"/>
        <v>3100000</v>
      </c>
      <c r="AC350" s="12">
        <f t="shared" si="390"/>
        <v>0</v>
      </c>
      <c r="AD350" s="12">
        <f t="shared" si="390"/>
        <v>0</v>
      </c>
      <c r="AE350" s="12">
        <f t="shared" si="390"/>
        <v>0</v>
      </c>
      <c r="AF350" s="12">
        <f t="shared" si="390"/>
        <v>0</v>
      </c>
      <c r="AG350" s="12">
        <f t="shared" si="390"/>
        <v>0</v>
      </c>
      <c r="AH350" s="12">
        <f t="shared" si="390"/>
        <v>3100000</v>
      </c>
      <c r="AI350" s="12">
        <f t="shared" si="390"/>
        <v>0</v>
      </c>
      <c r="AJ350" s="12">
        <f t="shared" si="390"/>
        <v>3100000</v>
      </c>
      <c r="AK350" s="12">
        <f t="shared" si="390"/>
        <v>0</v>
      </c>
      <c r="AL350" s="12">
        <f t="shared" si="390"/>
        <v>0</v>
      </c>
      <c r="AM350" s="12">
        <f t="shared" si="390"/>
        <v>0</v>
      </c>
      <c r="AN350" s="12">
        <f t="shared" si="390"/>
        <v>0</v>
      </c>
      <c r="AO350" s="12">
        <f t="shared" si="390"/>
        <v>0</v>
      </c>
      <c r="AP350" s="12">
        <f t="shared" si="390"/>
        <v>3100000</v>
      </c>
      <c r="AQ350" s="12">
        <f t="shared" si="390"/>
        <v>0</v>
      </c>
      <c r="AR350" s="12">
        <f t="shared" si="390"/>
        <v>3100000</v>
      </c>
      <c r="AS350" s="12">
        <f t="shared" si="390"/>
        <v>0</v>
      </c>
      <c r="AT350" s="12">
        <f t="shared" si="390"/>
        <v>0</v>
      </c>
      <c r="AU350" s="12">
        <f t="shared" si="390"/>
        <v>0</v>
      </c>
      <c r="AV350" s="12">
        <f t="shared" si="390"/>
        <v>0</v>
      </c>
      <c r="AW350" s="12">
        <f t="shared" si="390"/>
        <v>0</v>
      </c>
      <c r="AX350" s="12">
        <f t="shared" si="390"/>
        <v>3100000</v>
      </c>
      <c r="AY350" s="12">
        <f t="shared" si="390"/>
        <v>0</v>
      </c>
      <c r="AZ350" s="12">
        <f t="shared" si="390"/>
        <v>3100000</v>
      </c>
      <c r="BA350" s="12">
        <f t="shared" si="390"/>
        <v>0</v>
      </c>
      <c r="BB350" s="12">
        <v>0</v>
      </c>
      <c r="BC350" s="12">
        <v>0</v>
      </c>
    </row>
    <row r="351" spans="1:58" hidden="1" x14ac:dyDescent="0.25">
      <c r="A351" s="4" t="s">
        <v>47</v>
      </c>
      <c r="B351" s="9">
        <v>53</v>
      </c>
      <c r="C351" s="9">
        <v>0</v>
      </c>
      <c r="D351" s="11" t="s">
        <v>89</v>
      </c>
      <c r="E351" s="33">
        <v>853</v>
      </c>
      <c r="F351" s="11" t="s">
        <v>206</v>
      </c>
      <c r="G351" s="11" t="s">
        <v>61</v>
      </c>
      <c r="H351" s="10" t="s">
        <v>334</v>
      </c>
      <c r="I351" s="11" t="s">
        <v>48</v>
      </c>
      <c r="J351" s="12">
        <f t="shared" ref="J351:BA351" si="391">J352</f>
        <v>3100000</v>
      </c>
      <c r="K351" s="12">
        <f t="shared" si="391"/>
        <v>0</v>
      </c>
      <c r="L351" s="12">
        <f t="shared" si="391"/>
        <v>3100000</v>
      </c>
      <c r="M351" s="12">
        <f t="shared" si="391"/>
        <v>0</v>
      </c>
      <c r="N351" s="12">
        <f t="shared" si="391"/>
        <v>0</v>
      </c>
      <c r="O351" s="12">
        <f t="shared" si="391"/>
        <v>0</v>
      </c>
      <c r="P351" s="12">
        <f t="shared" si="391"/>
        <v>0</v>
      </c>
      <c r="Q351" s="12">
        <f t="shared" si="391"/>
        <v>0</v>
      </c>
      <c r="R351" s="12">
        <f t="shared" si="391"/>
        <v>3100000</v>
      </c>
      <c r="S351" s="12">
        <f t="shared" si="391"/>
        <v>0</v>
      </c>
      <c r="T351" s="12">
        <f t="shared" si="391"/>
        <v>3100000</v>
      </c>
      <c r="U351" s="12">
        <f t="shared" si="391"/>
        <v>0</v>
      </c>
      <c r="V351" s="12">
        <f t="shared" si="391"/>
        <v>0</v>
      </c>
      <c r="W351" s="12">
        <f t="shared" si="391"/>
        <v>0</v>
      </c>
      <c r="X351" s="12">
        <f t="shared" si="391"/>
        <v>0</v>
      </c>
      <c r="Y351" s="12">
        <f t="shared" si="391"/>
        <v>0</v>
      </c>
      <c r="Z351" s="12">
        <f t="shared" si="391"/>
        <v>3100000</v>
      </c>
      <c r="AA351" s="12">
        <f t="shared" si="391"/>
        <v>0</v>
      </c>
      <c r="AB351" s="12">
        <f t="shared" si="391"/>
        <v>3100000</v>
      </c>
      <c r="AC351" s="12">
        <f t="shared" si="391"/>
        <v>0</v>
      </c>
      <c r="AD351" s="12">
        <f t="shared" si="391"/>
        <v>0</v>
      </c>
      <c r="AE351" s="12">
        <f t="shared" si="391"/>
        <v>0</v>
      </c>
      <c r="AF351" s="12">
        <f t="shared" si="391"/>
        <v>0</v>
      </c>
      <c r="AG351" s="12">
        <f t="shared" si="391"/>
        <v>0</v>
      </c>
      <c r="AH351" s="12">
        <f t="shared" si="391"/>
        <v>3100000</v>
      </c>
      <c r="AI351" s="12">
        <f t="shared" si="391"/>
        <v>0</v>
      </c>
      <c r="AJ351" s="12">
        <f t="shared" si="391"/>
        <v>3100000</v>
      </c>
      <c r="AK351" s="12">
        <f t="shared" si="391"/>
        <v>0</v>
      </c>
      <c r="AL351" s="12">
        <f t="shared" si="391"/>
        <v>0</v>
      </c>
      <c r="AM351" s="12">
        <f t="shared" si="391"/>
        <v>0</v>
      </c>
      <c r="AN351" s="12">
        <f t="shared" si="391"/>
        <v>0</v>
      </c>
      <c r="AO351" s="12">
        <f t="shared" si="391"/>
        <v>0</v>
      </c>
      <c r="AP351" s="12">
        <f t="shared" si="391"/>
        <v>3100000</v>
      </c>
      <c r="AQ351" s="12">
        <f t="shared" si="391"/>
        <v>0</v>
      </c>
      <c r="AR351" s="12">
        <f t="shared" si="391"/>
        <v>3100000</v>
      </c>
      <c r="AS351" s="12">
        <f t="shared" si="391"/>
        <v>0</v>
      </c>
      <c r="AT351" s="12">
        <f t="shared" si="391"/>
        <v>0</v>
      </c>
      <c r="AU351" s="12">
        <f t="shared" si="391"/>
        <v>0</v>
      </c>
      <c r="AV351" s="12">
        <f t="shared" si="391"/>
        <v>0</v>
      </c>
      <c r="AW351" s="12">
        <f t="shared" si="391"/>
        <v>0</v>
      </c>
      <c r="AX351" s="12">
        <f t="shared" si="391"/>
        <v>3100000</v>
      </c>
      <c r="AY351" s="12">
        <f t="shared" si="391"/>
        <v>0</v>
      </c>
      <c r="AZ351" s="12">
        <f t="shared" si="391"/>
        <v>3100000</v>
      </c>
      <c r="BA351" s="12">
        <f t="shared" si="391"/>
        <v>0</v>
      </c>
      <c r="BB351" s="12">
        <v>0</v>
      </c>
      <c r="BC351" s="12">
        <v>0</v>
      </c>
    </row>
    <row r="352" spans="1:58" hidden="1" x14ac:dyDescent="0.25">
      <c r="A352" s="4" t="s">
        <v>209</v>
      </c>
      <c r="B352" s="9">
        <v>53</v>
      </c>
      <c r="C352" s="9">
        <v>0</v>
      </c>
      <c r="D352" s="11" t="s">
        <v>89</v>
      </c>
      <c r="E352" s="33">
        <v>853</v>
      </c>
      <c r="F352" s="11" t="s">
        <v>206</v>
      </c>
      <c r="G352" s="11" t="s">
        <v>61</v>
      </c>
      <c r="H352" s="10" t="s">
        <v>334</v>
      </c>
      <c r="I352" s="11" t="s">
        <v>210</v>
      </c>
      <c r="J352" s="12">
        <f>'6.ВС'!J378</f>
        <v>3100000</v>
      </c>
      <c r="K352" s="12">
        <f>'6.ВС'!K378</f>
        <v>0</v>
      </c>
      <c r="L352" s="12">
        <f>'6.ВС'!L378</f>
        <v>3100000</v>
      </c>
      <c r="M352" s="12">
        <f>'6.ВС'!M378</f>
        <v>0</v>
      </c>
      <c r="N352" s="12">
        <f>'6.ВС'!N378</f>
        <v>0</v>
      </c>
      <c r="O352" s="12">
        <f>'6.ВС'!O378</f>
        <v>0</v>
      </c>
      <c r="P352" s="12">
        <f>'6.ВС'!P378</f>
        <v>0</v>
      </c>
      <c r="Q352" s="12">
        <f>'6.ВС'!Q378</f>
        <v>0</v>
      </c>
      <c r="R352" s="12">
        <f>'6.ВС'!R378</f>
        <v>3100000</v>
      </c>
      <c r="S352" s="12">
        <f>'6.ВС'!S378</f>
        <v>0</v>
      </c>
      <c r="T352" s="12">
        <f>'6.ВС'!T378</f>
        <v>3100000</v>
      </c>
      <c r="U352" s="12">
        <f>'6.ВС'!U378</f>
        <v>0</v>
      </c>
      <c r="V352" s="12">
        <f>'6.ВС'!V378</f>
        <v>0</v>
      </c>
      <c r="W352" s="12">
        <f>'6.ВС'!W378</f>
        <v>0</v>
      </c>
      <c r="X352" s="12">
        <f>'6.ВС'!X378</f>
        <v>0</v>
      </c>
      <c r="Y352" s="12">
        <f>'6.ВС'!Y378</f>
        <v>0</v>
      </c>
      <c r="Z352" s="12">
        <f>'6.ВС'!Z378</f>
        <v>3100000</v>
      </c>
      <c r="AA352" s="12">
        <f>'6.ВС'!AA378</f>
        <v>0</v>
      </c>
      <c r="AB352" s="12">
        <f>'6.ВС'!AB378</f>
        <v>3100000</v>
      </c>
      <c r="AC352" s="12">
        <f>'6.ВС'!AC378</f>
        <v>0</v>
      </c>
      <c r="AD352" s="12">
        <f>'6.ВС'!AD378</f>
        <v>0</v>
      </c>
      <c r="AE352" s="12">
        <f>'6.ВС'!AE378</f>
        <v>0</v>
      </c>
      <c r="AF352" s="12">
        <f>'6.ВС'!AF378</f>
        <v>0</v>
      </c>
      <c r="AG352" s="12">
        <f>'6.ВС'!AG378</f>
        <v>0</v>
      </c>
      <c r="AH352" s="12">
        <f>'6.ВС'!AH378</f>
        <v>3100000</v>
      </c>
      <c r="AI352" s="12">
        <f>'6.ВС'!AI378</f>
        <v>0</v>
      </c>
      <c r="AJ352" s="12">
        <f>'6.ВС'!AJ378</f>
        <v>3100000</v>
      </c>
      <c r="AK352" s="12">
        <f>'6.ВС'!AK378</f>
        <v>0</v>
      </c>
      <c r="AL352" s="12">
        <f>'6.ВС'!AL378</f>
        <v>0</v>
      </c>
      <c r="AM352" s="12">
        <f>'6.ВС'!AM378</f>
        <v>0</v>
      </c>
      <c r="AN352" s="12">
        <f>'6.ВС'!AN378</f>
        <v>0</v>
      </c>
      <c r="AO352" s="12">
        <f>'6.ВС'!AO378</f>
        <v>0</v>
      </c>
      <c r="AP352" s="12">
        <f>'6.ВС'!AP378</f>
        <v>3100000</v>
      </c>
      <c r="AQ352" s="12">
        <f>'6.ВС'!AQ378</f>
        <v>0</v>
      </c>
      <c r="AR352" s="12">
        <f>'6.ВС'!AR378</f>
        <v>3100000</v>
      </c>
      <c r="AS352" s="12">
        <f>'6.ВС'!AS378</f>
        <v>0</v>
      </c>
      <c r="AT352" s="12">
        <f>'6.ВС'!AT378</f>
        <v>0</v>
      </c>
      <c r="AU352" s="12">
        <f>'6.ВС'!AU378</f>
        <v>0</v>
      </c>
      <c r="AV352" s="12">
        <f>'6.ВС'!AV378</f>
        <v>0</v>
      </c>
      <c r="AW352" s="12">
        <f>'6.ВС'!AW378</f>
        <v>0</v>
      </c>
      <c r="AX352" s="12">
        <f>'6.ВС'!AX378</f>
        <v>3100000</v>
      </c>
      <c r="AY352" s="12">
        <f>'6.ВС'!AY378</f>
        <v>0</v>
      </c>
      <c r="AZ352" s="12">
        <f>'6.ВС'!AZ378</f>
        <v>3100000</v>
      </c>
      <c r="BA352" s="12">
        <f>'6.ВС'!BA378</f>
        <v>0</v>
      </c>
      <c r="BB352" s="12">
        <v>0</v>
      </c>
      <c r="BC352" s="12">
        <v>0</v>
      </c>
    </row>
    <row r="353" spans="1:55" hidden="1" x14ac:dyDescent="0.25">
      <c r="A353" s="4" t="s">
        <v>284</v>
      </c>
      <c r="B353" s="9">
        <v>70</v>
      </c>
      <c r="C353" s="9"/>
      <c r="D353" s="11"/>
      <c r="E353" s="33"/>
      <c r="F353" s="11"/>
      <c r="G353" s="11"/>
      <c r="H353" s="11"/>
      <c r="I353" s="11"/>
      <c r="J353" s="12">
        <f>J354+J361+J365+J373</f>
        <v>1020800</v>
      </c>
      <c r="K353" s="12">
        <f t="shared" ref="K353:M353" si="392">K354+K361+K365+K373</f>
        <v>0</v>
      </c>
      <c r="L353" s="12">
        <f t="shared" si="392"/>
        <v>1002800</v>
      </c>
      <c r="M353" s="12">
        <f t="shared" si="392"/>
        <v>18000</v>
      </c>
      <c r="N353" s="12">
        <f t="shared" ref="N353:U353" si="393">N354+N361+N365+N373</f>
        <v>60000</v>
      </c>
      <c r="O353" s="12">
        <f t="shared" si="393"/>
        <v>0</v>
      </c>
      <c r="P353" s="12">
        <f t="shared" si="393"/>
        <v>60000</v>
      </c>
      <c r="Q353" s="12">
        <f t="shared" si="393"/>
        <v>0</v>
      </c>
      <c r="R353" s="12">
        <f t="shared" si="393"/>
        <v>1080800</v>
      </c>
      <c r="S353" s="12">
        <f t="shared" si="393"/>
        <v>0</v>
      </c>
      <c r="T353" s="12">
        <f t="shared" si="393"/>
        <v>1062800</v>
      </c>
      <c r="U353" s="12">
        <f t="shared" si="393"/>
        <v>18000</v>
      </c>
      <c r="V353" s="12">
        <f t="shared" ref="V353:AC353" si="394">V354+V361+V365+V373</f>
        <v>0</v>
      </c>
      <c r="W353" s="12">
        <f t="shared" si="394"/>
        <v>0</v>
      </c>
      <c r="X353" s="12">
        <f t="shared" si="394"/>
        <v>0</v>
      </c>
      <c r="Y353" s="12">
        <f t="shared" si="394"/>
        <v>0</v>
      </c>
      <c r="Z353" s="12">
        <f t="shared" si="394"/>
        <v>1080800</v>
      </c>
      <c r="AA353" s="12">
        <f t="shared" si="394"/>
        <v>0</v>
      </c>
      <c r="AB353" s="12">
        <f t="shared" si="394"/>
        <v>1062800</v>
      </c>
      <c r="AC353" s="12">
        <f t="shared" si="394"/>
        <v>18000</v>
      </c>
      <c r="AD353" s="12">
        <f t="shared" ref="AD353:AK353" si="395">AD354+AD361+AD365+AD373</f>
        <v>0</v>
      </c>
      <c r="AE353" s="12">
        <f t="shared" si="395"/>
        <v>0</v>
      </c>
      <c r="AF353" s="12">
        <f t="shared" si="395"/>
        <v>0</v>
      </c>
      <c r="AG353" s="12">
        <f t="shared" si="395"/>
        <v>0</v>
      </c>
      <c r="AH353" s="12">
        <f t="shared" si="395"/>
        <v>1080800</v>
      </c>
      <c r="AI353" s="12">
        <f t="shared" si="395"/>
        <v>0</v>
      </c>
      <c r="AJ353" s="12">
        <f t="shared" si="395"/>
        <v>1062800</v>
      </c>
      <c r="AK353" s="12">
        <f t="shared" si="395"/>
        <v>18000</v>
      </c>
      <c r="AL353" s="12">
        <f t="shared" ref="AL353:AS353" si="396">AL354+AL361+AL365+AL373</f>
        <v>0</v>
      </c>
      <c r="AM353" s="12">
        <f t="shared" si="396"/>
        <v>0</v>
      </c>
      <c r="AN353" s="12">
        <f t="shared" si="396"/>
        <v>0</v>
      </c>
      <c r="AO353" s="12">
        <f t="shared" si="396"/>
        <v>0</v>
      </c>
      <c r="AP353" s="12">
        <f t="shared" si="396"/>
        <v>1080800</v>
      </c>
      <c r="AQ353" s="12">
        <f t="shared" si="396"/>
        <v>0</v>
      </c>
      <c r="AR353" s="12">
        <f t="shared" si="396"/>
        <v>1062800</v>
      </c>
      <c r="AS353" s="12">
        <f t="shared" si="396"/>
        <v>18000</v>
      </c>
      <c r="AT353" s="12">
        <f t="shared" ref="AT353:BA353" si="397">AT354+AT361+AT365+AT373</f>
        <v>0</v>
      </c>
      <c r="AU353" s="12">
        <f t="shared" si="397"/>
        <v>0</v>
      </c>
      <c r="AV353" s="12">
        <f t="shared" si="397"/>
        <v>0</v>
      </c>
      <c r="AW353" s="12">
        <f t="shared" si="397"/>
        <v>0</v>
      </c>
      <c r="AX353" s="12">
        <f t="shared" si="397"/>
        <v>1080800</v>
      </c>
      <c r="AY353" s="12">
        <f t="shared" si="397"/>
        <v>0</v>
      </c>
      <c r="AZ353" s="12">
        <f t="shared" si="397"/>
        <v>1062800</v>
      </c>
      <c r="BA353" s="12">
        <f t="shared" si="397"/>
        <v>18000</v>
      </c>
      <c r="BB353" s="12">
        <v>0</v>
      </c>
      <c r="BC353" s="12">
        <v>0</v>
      </c>
    </row>
    <row r="354" spans="1:55" ht="31.5" hidden="1" x14ac:dyDescent="0.25">
      <c r="A354" s="4" t="s">
        <v>11</v>
      </c>
      <c r="B354" s="9">
        <v>70</v>
      </c>
      <c r="C354" s="9">
        <v>0</v>
      </c>
      <c r="D354" s="11" t="s">
        <v>268</v>
      </c>
      <c r="E354" s="33">
        <v>851</v>
      </c>
      <c r="F354" s="11"/>
      <c r="G354" s="11"/>
      <c r="H354" s="11"/>
      <c r="I354" s="11"/>
      <c r="J354" s="12">
        <f>J355+J358</f>
        <v>0</v>
      </c>
      <c r="K354" s="12">
        <f t="shared" ref="K354:M354" si="398">K355+K358</f>
        <v>0</v>
      </c>
      <c r="L354" s="12">
        <f t="shared" si="398"/>
        <v>0</v>
      </c>
      <c r="M354" s="12">
        <f t="shared" si="398"/>
        <v>0</v>
      </c>
      <c r="N354" s="12">
        <f t="shared" ref="N354:U354" si="399">N355+N358</f>
        <v>60000</v>
      </c>
      <c r="O354" s="12">
        <f t="shared" si="399"/>
        <v>0</v>
      </c>
      <c r="P354" s="12">
        <f t="shared" si="399"/>
        <v>60000</v>
      </c>
      <c r="Q354" s="12">
        <f t="shared" si="399"/>
        <v>0</v>
      </c>
      <c r="R354" s="12">
        <f t="shared" si="399"/>
        <v>60000</v>
      </c>
      <c r="S354" s="12">
        <f t="shared" si="399"/>
        <v>0</v>
      </c>
      <c r="T354" s="12">
        <f t="shared" si="399"/>
        <v>60000</v>
      </c>
      <c r="U354" s="12">
        <f t="shared" si="399"/>
        <v>0</v>
      </c>
      <c r="V354" s="12">
        <f t="shared" ref="V354:AC354" si="400">V355+V358</f>
        <v>0</v>
      </c>
      <c r="W354" s="12">
        <f t="shared" si="400"/>
        <v>0</v>
      </c>
      <c r="X354" s="12">
        <f t="shared" si="400"/>
        <v>0</v>
      </c>
      <c r="Y354" s="12">
        <f t="shared" si="400"/>
        <v>0</v>
      </c>
      <c r="Z354" s="12">
        <f t="shared" si="400"/>
        <v>60000</v>
      </c>
      <c r="AA354" s="12">
        <f t="shared" si="400"/>
        <v>0</v>
      </c>
      <c r="AB354" s="12">
        <f t="shared" si="400"/>
        <v>60000</v>
      </c>
      <c r="AC354" s="12">
        <f t="shared" si="400"/>
        <v>0</v>
      </c>
      <c r="AD354" s="12">
        <f t="shared" ref="AD354:AK354" si="401">AD355+AD358</f>
        <v>0</v>
      </c>
      <c r="AE354" s="12">
        <f t="shared" si="401"/>
        <v>0</v>
      </c>
      <c r="AF354" s="12">
        <f t="shared" si="401"/>
        <v>0</v>
      </c>
      <c r="AG354" s="12">
        <f t="shared" si="401"/>
        <v>0</v>
      </c>
      <c r="AH354" s="12">
        <f t="shared" si="401"/>
        <v>60000</v>
      </c>
      <c r="AI354" s="12">
        <f t="shared" si="401"/>
        <v>0</v>
      </c>
      <c r="AJ354" s="12">
        <f t="shared" si="401"/>
        <v>60000</v>
      </c>
      <c r="AK354" s="12">
        <f t="shared" si="401"/>
        <v>0</v>
      </c>
      <c r="AL354" s="12">
        <f t="shared" ref="AL354:AS354" si="402">AL355+AL358</f>
        <v>90000</v>
      </c>
      <c r="AM354" s="12">
        <f t="shared" si="402"/>
        <v>0</v>
      </c>
      <c r="AN354" s="12">
        <f t="shared" si="402"/>
        <v>90000</v>
      </c>
      <c r="AO354" s="12">
        <f t="shared" si="402"/>
        <v>0</v>
      </c>
      <c r="AP354" s="12">
        <f t="shared" si="402"/>
        <v>150000</v>
      </c>
      <c r="AQ354" s="12">
        <f t="shared" si="402"/>
        <v>0</v>
      </c>
      <c r="AR354" s="12">
        <f t="shared" si="402"/>
        <v>150000</v>
      </c>
      <c r="AS354" s="12">
        <f t="shared" si="402"/>
        <v>0</v>
      </c>
      <c r="AT354" s="12">
        <f t="shared" ref="AT354:BA354" si="403">AT355+AT358</f>
        <v>0</v>
      </c>
      <c r="AU354" s="12">
        <f t="shared" si="403"/>
        <v>0</v>
      </c>
      <c r="AV354" s="12">
        <f t="shared" si="403"/>
        <v>0</v>
      </c>
      <c r="AW354" s="12">
        <f t="shared" si="403"/>
        <v>0</v>
      </c>
      <c r="AX354" s="12">
        <f t="shared" si="403"/>
        <v>150000</v>
      </c>
      <c r="AY354" s="12">
        <f t="shared" si="403"/>
        <v>0</v>
      </c>
      <c r="AZ354" s="12">
        <f t="shared" si="403"/>
        <v>150000</v>
      </c>
      <c r="BA354" s="12">
        <f t="shared" si="403"/>
        <v>0</v>
      </c>
      <c r="BB354" s="12">
        <v>0</v>
      </c>
      <c r="BC354" s="12">
        <v>0</v>
      </c>
    </row>
    <row r="355" spans="1:55" ht="31.5" hidden="1" x14ac:dyDescent="0.25">
      <c r="A355" s="4" t="s">
        <v>141</v>
      </c>
      <c r="B355" s="9">
        <v>70</v>
      </c>
      <c r="C355" s="9">
        <v>0</v>
      </c>
      <c r="D355" s="11" t="s">
        <v>268</v>
      </c>
      <c r="E355" s="9">
        <v>851</v>
      </c>
      <c r="F355" s="11" t="s">
        <v>16</v>
      </c>
      <c r="G355" s="11" t="s">
        <v>151</v>
      </c>
      <c r="H355" s="11" t="s">
        <v>416</v>
      </c>
      <c r="I355" s="11"/>
      <c r="J355" s="12">
        <f t="shared" ref="J355:BA355" si="404">J356</f>
        <v>0</v>
      </c>
      <c r="K355" s="12">
        <f t="shared" si="404"/>
        <v>0</v>
      </c>
      <c r="L355" s="12">
        <f t="shared" si="404"/>
        <v>0</v>
      </c>
      <c r="M355" s="12">
        <f t="shared" si="404"/>
        <v>0</v>
      </c>
      <c r="N355" s="12">
        <f t="shared" si="404"/>
        <v>0</v>
      </c>
      <c r="O355" s="12">
        <f t="shared" si="404"/>
        <v>0</v>
      </c>
      <c r="P355" s="12">
        <f t="shared" si="404"/>
        <v>0</v>
      </c>
      <c r="Q355" s="12">
        <f t="shared" si="404"/>
        <v>0</v>
      </c>
      <c r="R355" s="12">
        <f t="shared" si="404"/>
        <v>0</v>
      </c>
      <c r="S355" s="12">
        <f t="shared" si="404"/>
        <v>0</v>
      </c>
      <c r="T355" s="12">
        <f t="shared" si="404"/>
        <v>0</v>
      </c>
      <c r="U355" s="12">
        <f t="shared" si="404"/>
        <v>0</v>
      </c>
      <c r="V355" s="12">
        <f t="shared" si="404"/>
        <v>0</v>
      </c>
      <c r="W355" s="12">
        <f t="shared" si="404"/>
        <v>0</v>
      </c>
      <c r="X355" s="12">
        <f t="shared" si="404"/>
        <v>0</v>
      </c>
      <c r="Y355" s="12">
        <f t="shared" si="404"/>
        <v>0</v>
      </c>
      <c r="Z355" s="12">
        <f t="shared" si="404"/>
        <v>0</v>
      </c>
      <c r="AA355" s="12">
        <f t="shared" si="404"/>
        <v>0</v>
      </c>
      <c r="AB355" s="12">
        <f t="shared" si="404"/>
        <v>0</v>
      </c>
      <c r="AC355" s="12">
        <f t="shared" si="404"/>
        <v>0</v>
      </c>
      <c r="AD355" s="12">
        <f t="shared" si="404"/>
        <v>0</v>
      </c>
      <c r="AE355" s="12">
        <f t="shared" si="404"/>
        <v>0</v>
      </c>
      <c r="AF355" s="12">
        <f t="shared" si="404"/>
        <v>0</v>
      </c>
      <c r="AG355" s="12">
        <f t="shared" si="404"/>
        <v>0</v>
      </c>
      <c r="AH355" s="12">
        <f t="shared" si="404"/>
        <v>0</v>
      </c>
      <c r="AI355" s="12">
        <f t="shared" si="404"/>
        <v>0</v>
      </c>
      <c r="AJ355" s="12">
        <f t="shared" si="404"/>
        <v>0</v>
      </c>
      <c r="AK355" s="12">
        <f t="shared" si="404"/>
        <v>0</v>
      </c>
      <c r="AL355" s="12">
        <f t="shared" si="404"/>
        <v>90000</v>
      </c>
      <c r="AM355" s="12">
        <f t="shared" si="404"/>
        <v>0</v>
      </c>
      <c r="AN355" s="12">
        <f t="shared" si="404"/>
        <v>90000</v>
      </c>
      <c r="AO355" s="12">
        <f t="shared" si="404"/>
        <v>0</v>
      </c>
      <c r="AP355" s="12">
        <f t="shared" si="404"/>
        <v>90000</v>
      </c>
      <c r="AQ355" s="12">
        <f t="shared" si="404"/>
        <v>0</v>
      </c>
      <c r="AR355" s="12">
        <f t="shared" si="404"/>
        <v>90000</v>
      </c>
      <c r="AS355" s="12">
        <f t="shared" si="404"/>
        <v>0</v>
      </c>
      <c r="AT355" s="12">
        <f t="shared" si="404"/>
        <v>0</v>
      </c>
      <c r="AU355" s="12">
        <f t="shared" si="404"/>
        <v>0</v>
      </c>
      <c r="AV355" s="12">
        <f t="shared" si="404"/>
        <v>0</v>
      </c>
      <c r="AW355" s="12">
        <f t="shared" si="404"/>
        <v>0</v>
      </c>
      <c r="AX355" s="12">
        <f t="shared" si="404"/>
        <v>90000</v>
      </c>
      <c r="AY355" s="12">
        <f t="shared" si="404"/>
        <v>0</v>
      </c>
      <c r="AZ355" s="12">
        <f t="shared" si="404"/>
        <v>90000</v>
      </c>
      <c r="BA355" s="12">
        <f t="shared" si="404"/>
        <v>0</v>
      </c>
      <c r="BB355" s="12">
        <v>0</v>
      </c>
      <c r="BC355" s="12">
        <v>0</v>
      </c>
    </row>
    <row r="356" spans="1:55" ht="31.5" hidden="1" x14ac:dyDescent="0.25">
      <c r="A356" s="4" t="s">
        <v>135</v>
      </c>
      <c r="B356" s="9">
        <v>70</v>
      </c>
      <c r="C356" s="9">
        <v>0</v>
      </c>
      <c r="D356" s="11" t="s">
        <v>268</v>
      </c>
      <c r="E356" s="9">
        <v>851</v>
      </c>
      <c r="F356" s="11" t="s">
        <v>16</v>
      </c>
      <c r="G356" s="11" t="s">
        <v>151</v>
      </c>
      <c r="H356" s="11" t="s">
        <v>416</v>
      </c>
      <c r="I356" s="11" t="s">
        <v>136</v>
      </c>
      <c r="J356" s="12">
        <f t="shared" ref="J356:BA356" si="405">J357</f>
        <v>0</v>
      </c>
      <c r="K356" s="12">
        <f t="shared" si="405"/>
        <v>0</v>
      </c>
      <c r="L356" s="12">
        <f t="shared" si="405"/>
        <v>0</v>
      </c>
      <c r="M356" s="12">
        <f t="shared" si="405"/>
        <v>0</v>
      </c>
      <c r="N356" s="12">
        <f t="shared" si="405"/>
        <v>0</v>
      </c>
      <c r="O356" s="12">
        <f t="shared" si="405"/>
        <v>0</v>
      </c>
      <c r="P356" s="12">
        <f t="shared" si="405"/>
        <v>0</v>
      </c>
      <c r="Q356" s="12">
        <f t="shared" si="405"/>
        <v>0</v>
      </c>
      <c r="R356" s="12">
        <f t="shared" si="405"/>
        <v>0</v>
      </c>
      <c r="S356" s="12">
        <f t="shared" si="405"/>
        <v>0</v>
      </c>
      <c r="T356" s="12">
        <f t="shared" si="405"/>
        <v>0</v>
      </c>
      <c r="U356" s="12">
        <f t="shared" si="405"/>
        <v>0</v>
      </c>
      <c r="V356" s="12">
        <f t="shared" si="405"/>
        <v>0</v>
      </c>
      <c r="W356" s="12">
        <f t="shared" si="405"/>
        <v>0</v>
      </c>
      <c r="X356" s="12">
        <f t="shared" si="405"/>
        <v>0</v>
      </c>
      <c r="Y356" s="12">
        <f t="shared" si="405"/>
        <v>0</v>
      </c>
      <c r="Z356" s="12">
        <f t="shared" si="405"/>
        <v>0</v>
      </c>
      <c r="AA356" s="12">
        <f t="shared" si="405"/>
        <v>0</v>
      </c>
      <c r="AB356" s="12">
        <f t="shared" si="405"/>
        <v>0</v>
      </c>
      <c r="AC356" s="12">
        <f t="shared" si="405"/>
        <v>0</v>
      </c>
      <c r="AD356" s="12">
        <f t="shared" si="405"/>
        <v>0</v>
      </c>
      <c r="AE356" s="12">
        <f t="shared" si="405"/>
        <v>0</v>
      </c>
      <c r="AF356" s="12">
        <f t="shared" si="405"/>
        <v>0</v>
      </c>
      <c r="AG356" s="12">
        <f t="shared" si="405"/>
        <v>0</v>
      </c>
      <c r="AH356" s="12">
        <f t="shared" si="405"/>
        <v>0</v>
      </c>
      <c r="AI356" s="12">
        <f t="shared" si="405"/>
        <v>0</v>
      </c>
      <c r="AJ356" s="12">
        <f t="shared" si="405"/>
        <v>0</v>
      </c>
      <c r="AK356" s="12">
        <f t="shared" si="405"/>
        <v>0</v>
      </c>
      <c r="AL356" s="12">
        <f t="shared" si="405"/>
        <v>90000</v>
      </c>
      <c r="AM356" s="12">
        <f t="shared" si="405"/>
        <v>0</v>
      </c>
      <c r="AN356" s="12">
        <f t="shared" si="405"/>
        <v>90000</v>
      </c>
      <c r="AO356" s="12">
        <f t="shared" si="405"/>
        <v>0</v>
      </c>
      <c r="AP356" s="12">
        <f t="shared" si="405"/>
        <v>90000</v>
      </c>
      <c r="AQ356" s="12">
        <f t="shared" si="405"/>
        <v>0</v>
      </c>
      <c r="AR356" s="12">
        <f t="shared" si="405"/>
        <v>90000</v>
      </c>
      <c r="AS356" s="12">
        <f t="shared" si="405"/>
        <v>0</v>
      </c>
      <c r="AT356" s="12">
        <f t="shared" si="405"/>
        <v>0</v>
      </c>
      <c r="AU356" s="12">
        <f t="shared" si="405"/>
        <v>0</v>
      </c>
      <c r="AV356" s="12">
        <f t="shared" si="405"/>
        <v>0</v>
      </c>
      <c r="AW356" s="12">
        <f t="shared" si="405"/>
        <v>0</v>
      </c>
      <c r="AX356" s="12">
        <f t="shared" si="405"/>
        <v>90000</v>
      </c>
      <c r="AY356" s="12">
        <f t="shared" si="405"/>
        <v>0</v>
      </c>
      <c r="AZ356" s="12">
        <f t="shared" si="405"/>
        <v>90000</v>
      </c>
      <c r="BA356" s="12">
        <f t="shared" si="405"/>
        <v>0</v>
      </c>
      <c r="BB356" s="12">
        <v>0</v>
      </c>
      <c r="BC356" s="12">
        <v>0</v>
      </c>
    </row>
    <row r="357" spans="1:55" ht="63" hidden="1" x14ac:dyDescent="0.25">
      <c r="A357" s="4" t="s">
        <v>137</v>
      </c>
      <c r="B357" s="9">
        <v>70</v>
      </c>
      <c r="C357" s="9">
        <v>0</v>
      </c>
      <c r="D357" s="11" t="s">
        <v>268</v>
      </c>
      <c r="E357" s="9">
        <v>851</v>
      </c>
      <c r="F357" s="11" t="s">
        <v>16</v>
      </c>
      <c r="G357" s="11" t="s">
        <v>151</v>
      </c>
      <c r="H357" s="11" t="s">
        <v>416</v>
      </c>
      <c r="I357" s="11" t="s">
        <v>138</v>
      </c>
      <c r="J357" s="12">
        <f>'6.ВС'!J202</f>
        <v>0</v>
      </c>
      <c r="K357" s="12">
        <f>'6.ВС'!K202</f>
        <v>0</v>
      </c>
      <c r="L357" s="12">
        <f>'6.ВС'!L202</f>
        <v>0</v>
      </c>
      <c r="M357" s="12">
        <f>'6.ВС'!M202</f>
        <v>0</v>
      </c>
      <c r="N357" s="12">
        <f>'6.ВС'!N202</f>
        <v>0</v>
      </c>
      <c r="O357" s="12">
        <f>'6.ВС'!O202</f>
        <v>0</v>
      </c>
      <c r="P357" s="12">
        <f>'6.ВС'!P202</f>
        <v>0</v>
      </c>
      <c r="Q357" s="12">
        <f>'6.ВС'!Q202</f>
        <v>0</v>
      </c>
      <c r="R357" s="12">
        <f>'6.ВС'!R202</f>
        <v>0</v>
      </c>
      <c r="S357" s="12">
        <f>'6.ВС'!S202</f>
        <v>0</v>
      </c>
      <c r="T357" s="12">
        <f>'6.ВС'!T202</f>
        <v>0</v>
      </c>
      <c r="U357" s="12">
        <f>'6.ВС'!U202</f>
        <v>0</v>
      </c>
      <c r="V357" s="12">
        <f>'6.ВС'!V202</f>
        <v>0</v>
      </c>
      <c r="W357" s="12">
        <f>'6.ВС'!W202</f>
        <v>0</v>
      </c>
      <c r="X357" s="12">
        <f>'6.ВС'!X202</f>
        <v>0</v>
      </c>
      <c r="Y357" s="12">
        <f>'6.ВС'!Y202</f>
        <v>0</v>
      </c>
      <c r="Z357" s="12">
        <f>'6.ВС'!Z202</f>
        <v>0</v>
      </c>
      <c r="AA357" s="12">
        <f>'6.ВС'!AA202</f>
        <v>0</v>
      </c>
      <c r="AB357" s="12">
        <f>'6.ВС'!AB202</f>
        <v>0</v>
      </c>
      <c r="AC357" s="12">
        <f>'6.ВС'!AC202</f>
        <v>0</v>
      </c>
      <c r="AD357" s="12">
        <f>'6.ВС'!AD202</f>
        <v>0</v>
      </c>
      <c r="AE357" s="12">
        <f>'6.ВС'!AE202</f>
        <v>0</v>
      </c>
      <c r="AF357" s="12">
        <f>'6.ВС'!AF202</f>
        <v>0</v>
      </c>
      <c r="AG357" s="12">
        <f>'6.ВС'!AG202</f>
        <v>0</v>
      </c>
      <c r="AH357" s="12">
        <f>'6.ВС'!AH202</f>
        <v>0</v>
      </c>
      <c r="AI357" s="12">
        <f>'6.ВС'!AI202</f>
        <v>0</v>
      </c>
      <c r="AJ357" s="12">
        <f>'6.ВС'!AJ202</f>
        <v>0</v>
      </c>
      <c r="AK357" s="12">
        <f>'6.ВС'!AK202</f>
        <v>0</v>
      </c>
      <c r="AL357" s="12">
        <f>'6.ВС'!AL202</f>
        <v>90000</v>
      </c>
      <c r="AM357" s="12">
        <f>'6.ВС'!AM202</f>
        <v>0</v>
      </c>
      <c r="AN357" s="12">
        <f>'6.ВС'!AN202</f>
        <v>90000</v>
      </c>
      <c r="AO357" s="12">
        <f>'6.ВС'!AO202</f>
        <v>0</v>
      </c>
      <c r="AP357" s="12">
        <f>'6.ВС'!AP202</f>
        <v>90000</v>
      </c>
      <c r="AQ357" s="12">
        <f>'6.ВС'!AQ202</f>
        <v>0</v>
      </c>
      <c r="AR357" s="12">
        <f>'6.ВС'!AR202</f>
        <v>90000</v>
      </c>
      <c r="AS357" s="12">
        <f>'6.ВС'!AS202</f>
        <v>0</v>
      </c>
      <c r="AT357" s="12">
        <f>'6.ВС'!AT202</f>
        <v>0</v>
      </c>
      <c r="AU357" s="12">
        <f>'6.ВС'!AU202</f>
        <v>0</v>
      </c>
      <c r="AV357" s="12">
        <f>'6.ВС'!AV202</f>
        <v>0</v>
      </c>
      <c r="AW357" s="12">
        <f>'6.ВС'!AW202</f>
        <v>0</v>
      </c>
      <c r="AX357" s="12">
        <f>'6.ВС'!AX202</f>
        <v>90000</v>
      </c>
      <c r="AY357" s="12">
        <f>'6.ВС'!AY202</f>
        <v>0</v>
      </c>
      <c r="AZ357" s="12">
        <f>'6.ВС'!AZ202</f>
        <v>90000</v>
      </c>
      <c r="BA357" s="12">
        <f>'6.ВС'!BA202</f>
        <v>0</v>
      </c>
      <c r="BB357" s="12">
        <v>0</v>
      </c>
      <c r="BC357" s="12">
        <v>0</v>
      </c>
    </row>
    <row r="358" spans="1:55" ht="78.75" hidden="1" x14ac:dyDescent="0.25">
      <c r="A358" s="4" t="s">
        <v>144</v>
      </c>
      <c r="B358" s="9">
        <v>70</v>
      </c>
      <c r="C358" s="9">
        <v>0</v>
      </c>
      <c r="D358" s="11" t="s">
        <v>268</v>
      </c>
      <c r="E358" s="9">
        <v>851</v>
      </c>
      <c r="F358" s="11"/>
      <c r="G358" s="11"/>
      <c r="H358" s="11" t="s">
        <v>352</v>
      </c>
      <c r="I358" s="11"/>
      <c r="J358" s="12">
        <f t="shared" ref="J358:BA358" si="406">J359</f>
        <v>0</v>
      </c>
      <c r="K358" s="12">
        <f t="shared" si="406"/>
        <v>0</v>
      </c>
      <c r="L358" s="12">
        <f t="shared" si="406"/>
        <v>0</v>
      </c>
      <c r="M358" s="12">
        <f t="shared" si="406"/>
        <v>0</v>
      </c>
      <c r="N358" s="12">
        <f t="shared" si="406"/>
        <v>60000</v>
      </c>
      <c r="O358" s="12">
        <f t="shared" si="406"/>
        <v>0</v>
      </c>
      <c r="P358" s="12">
        <f t="shared" si="406"/>
        <v>60000</v>
      </c>
      <c r="Q358" s="12">
        <f t="shared" si="406"/>
        <v>0</v>
      </c>
      <c r="R358" s="12">
        <f t="shared" si="406"/>
        <v>60000</v>
      </c>
      <c r="S358" s="12">
        <f t="shared" si="406"/>
        <v>0</v>
      </c>
      <c r="T358" s="12">
        <f t="shared" si="406"/>
        <v>60000</v>
      </c>
      <c r="U358" s="12">
        <f t="shared" si="406"/>
        <v>0</v>
      </c>
      <c r="V358" s="12">
        <f t="shared" si="406"/>
        <v>0</v>
      </c>
      <c r="W358" s="12">
        <f t="shared" si="406"/>
        <v>0</v>
      </c>
      <c r="X358" s="12">
        <f t="shared" si="406"/>
        <v>0</v>
      </c>
      <c r="Y358" s="12">
        <f t="shared" si="406"/>
        <v>0</v>
      </c>
      <c r="Z358" s="12">
        <f t="shared" si="406"/>
        <v>60000</v>
      </c>
      <c r="AA358" s="12">
        <f t="shared" si="406"/>
        <v>0</v>
      </c>
      <c r="AB358" s="12">
        <f t="shared" si="406"/>
        <v>60000</v>
      </c>
      <c r="AC358" s="12">
        <f t="shared" si="406"/>
        <v>0</v>
      </c>
      <c r="AD358" s="12">
        <f t="shared" si="406"/>
        <v>0</v>
      </c>
      <c r="AE358" s="12">
        <f t="shared" si="406"/>
        <v>0</v>
      </c>
      <c r="AF358" s="12">
        <f t="shared" si="406"/>
        <v>0</v>
      </c>
      <c r="AG358" s="12">
        <f t="shared" si="406"/>
        <v>0</v>
      </c>
      <c r="AH358" s="12">
        <f t="shared" si="406"/>
        <v>60000</v>
      </c>
      <c r="AI358" s="12">
        <f t="shared" si="406"/>
        <v>0</v>
      </c>
      <c r="AJ358" s="12">
        <f t="shared" si="406"/>
        <v>60000</v>
      </c>
      <c r="AK358" s="12">
        <f t="shared" si="406"/>
        <v>0</v>
      </c>
      <c r="AL358" s="12">
        <f t="shared" si="406"/>
        <v>0</v>
      </c>
      <c r="AM358" s="12">
        <f t="shared" si="406"/>
        <v>0</v>
      </c>
      <c r="AN358" s="12">
        <f t="shared" si="406"/>
        <v>0</v>
      </c>
      <c r="AO358" s="12">
        <f t="shared" si="406"/>
        <v>0</v>
      </c>
      <c r="AP358" s="12">
        <f t="shared" si="406"/>
        <v>60000</v>
      </c>
      <c r="AQ358" s="12">
        <f t="shared" si="406"/>
        <v>0</v>
      </c>
      <c r="AR358" s="12">
        <f t="shared" si="406"/>
        <v>60000</v>
      </c>
      <c r="AS358" s="12">
        <f t="shared" si="406"/>
        <v>0</v>
      </c>
      <c r="AT358" s="12">
        <f t="shared" si="406"/>
        <v>0</v>
      </c>
      <c r="AU358" s="12">
        <f t="shared" si="406"/>
        <v>0</v>
      </c>
      <c r="AV358" s="12">
        <f t="shared" si="406"/>
        <v>0</v>
      </c>
      <c r="AW358" s="12">
        <f t="shared" si="406"/>
        <v>0</v>
      </c>
      <c r="AX358" s="12">
        <f t="shared" si="406"/>
        <v>60000</v>
      </c>
      <c r="AY358" s="12">
        <f t="shared" si="406"/>
        <v>0</v>
      </c>
      <c r="AZ358" s="12">
        <f t="shared" si="406"/>
        <v>60000</v>
      </c>
      <c r="BA358" s="12">
        <f t="shared" si="406"/>
        <v>0</v>
      </c>
      <c r="BB358" s="12">
        <v>0</v>
      </c>
      <c r="BC358" s="12">
        <v>0</v>
      </c>
    </row>
    <row r="359" spans="1:55" ht="31.5" hidden="1" x14ac:dyDescent="0.25">
      <c r="A359" s="6" t="s">
        <v>30</v>
      </c>
      <c r="B359" s="9">
        <v>70</v>
      </c>
      <c r="C359" s="9">
        <v>0</v>
      </c>
      <c r="D359" s="11" t="s">
        <v>268</v>
      </c>
      <c r="E359" s="9">
        <v>851</v>
      </c>
      <c r="F359" s="11"/>
      <c r="G359" s="11"/>
      <c r="H359" s="11" t="s">
        <v>352</v>
      </c>
      <c r="I359" s="11" t="s">
        <v>31</v>
      </c>
      <c r="J359" s="12">
        <f t="shared" ref="J359:BA359" si="407">J360</f>
        <v>0</v>
      </c>
      <c r="K359" s="12">
        <f t="shared" si="407"/>
        <v>0</v>
      </c>
      <c r="L359" s="12">
        <f t="shared" si="407"/>
        <v>0</v>
      </c>
      <c r="M359" s="12">
        <f t="shared" si="407"/>
        <v>0</v>
      </c>
      <c r="N359" s="12">
        <f t="shared" si="407"/>
        <v>60000</v>
      </c>
      <c r="O359" s="12">
        <f t="shared" si="407"/>
        <v>0</v>
      </c>
      <c r="P359" s="12">
        <f t="shared" si="407"/>
        <v>60000</v>
      </c>
      <c r="Q359" s="12">
        <f t="shared" si="407"/>
        <v>0</v>
      </c>
      <c r="R359" s="12">
        <f t="shared" si="407"/>
        <v>60000</v>
      </c>
      <c r="S359" s="12">
        <f t="shared" si="407"/>
        <v>0</v>
      </c>
      <c r="T359" s="12">
        <f t="shared" si="407"/>
        <v>60000</v>
      </c>
      <c r="U359" s="12">
        <f t="shared" si="407"/>
        <v>0</v>
      </c>
      <c r="V359" s="12">
        <f t="shared" si="407"/>
        <v>0</v>
      </c>
      <c r="W359" s="12">
        <f t="shared" si="407"/>
        <v>0</v>
      </c>
      <c r="X359" s="12">
        <f t="shared" si="407"/>
        <v>0</v>
      </c>
      <c r="Y359" s="12">
        <f t="shared" si="407"/>
        <v>0</v>
      </c>
      <c r="Z359" s="12">
        <f t="shared" si="407"/>
        <v>60000</v>
      </c>
      <c r="AA359" s="12">
        <f t="shared" si="407"/>
        <v>0</v>
      </c>
      <c r="AB359" s="12">
        <f t="shared" si="407"/>
        <v>60000</v>
      </c>
      <c r="AC359" s="12">
        <f t="shared" si="407"/>
        <v>0</v>
      </c>
      <c r="AD359" s="12">
        <f t="shared" si="407"/>
        <v>0</v>
      </c>
      <c r="AE359" s="12">
        <f t="shared" si="407"/>
        <v>0</v>
      </c>
      <c r="AF359" s="12">
        <f t="shared" si="407"/>
        <v>0</v>
      </c>
      <c r="AG359" s="12">
        <f t="shared" si="407"/>
        <v>0</v>
      </c>
      <c r="AH359" s="12">
        <f t="shared" si="407"/>
        <v>60000</v>
      </c>
      <c r="AI359" s="12">
        <f t="shared" si="407"/>
        <v>0</v>
      </c>
      <c r="AJ359" s="12">
        <f t="shared" si="407"/>
        <v>60000</v>
      </c>
      <c r="AK359" s="12">
        <f t="shared" si="407"/>
        <v>0</v>
      </c>
      <c r="AL359" s="12">
        <f t="shared" si="407"/>
        <v>0</v>
      </c>
      <c r="AM359" s="12">
        <f t="shared" si="407"/>
        <v>0</v>
      </c>
      <c r="AN359" s="12">
        <f t="shared" si="407"/>
        <v>0</v>
      </c>
      <c r="AO359" s="12">
        <f t="shared" si="407"/>
        <v>0</v>
      </c>
      <c r="AP359" s="12">
        <f t="shared" si="407"/>
        <v>60000</v>
      </c>
      <c r="AQ359" s="12">
        <f t="shared" si="407"/>
        <v>0</v>
      </c>
      <c r="AR359" s="12">
        <f t="shared" si="407"/>
        <v>60000</v>
      </c>
      <c r="AS359" s="12">
        <f t="shared" si="407"/>
        <v>0</v>
      </c>
      <c r="AT359" s="12">
        <f t="shared" si="407"/>
        <v>0</v>
      </c>
      <c r="AU359" s="12">
        <f t="shared" si="407"/>
        <v>0</v>
      </c>
      <c r="AV359" s="12">
        <f t="shared" si="407"/>
        <v>0</v>
      </c>
      <c r="AW359" s="12">
        <f t="shared" si="407"/>
        <v>0</v>
      </c>
      <c r="AX359" s="12">
        <f t="shared" si="407"/>
        <v>60000</v>
      </c>
      <c r="AY359" s="12">
        <f t="shared" si="407"/>
        <v>0</v>
      </c>
      <c r="AZ359" s="12">
        <f t="shared" si="407"/>
        <v>60000</v>
      </c>
      <c r="BA359" s="12">
        <f t="shared" si="407"/>
        <v>0</v>
      </c>
      <c r="BB359" s="12">
        <v>0</v>
      </c>
      <c r="BC359" s="12">
        <v>0</v>
      </c>
    </row>
    <row r="360" spans="1:55" hidden="1" x14ac:dyDescent="0.25">
      <c r="A360" s="6" t="s">
        <v>396</v>
      </c>
      <c r="B360" s="9">
        <v>70</v>
      </c>
      <c r="C360" s="9">
        <v>0</v>
      </c>
      <c r="D360" s="11" t="s">
        <v>268</v>
      </c>
      <c r="E360" s="9">
        <v>851</v>
      </c>
      <c r="F360" s="11"/>
      <c r="G360" s="11"/>
      <c r="H360" s="11" t="s">
        <v>352</v>
      </c>
      <c r="I360" s="11" t="s">
        <v>395</v>
      </c>
      <c r="J360" s="12">
        <f>'6.ВС'!J66</f>
        <v>0</v>
      </c>
      <c r="K360" s="12">
        <f>'6.ВС'!K66</f>
        <v>0</v>
      </c>
      <c r="L360" s="12">
        <f>'6.ВС'!L66</f>
        <v>0</v>
      </c>
      <c r="M360" s="12">
        <f>'6.ВС'!M66</f>
        <v>0</v>
      </c>
      <c r="N360" s="12">
        <f>'6.ВС'!N66</f>
        <v>60000</v>
      </c>
      <c r="O360" s="12">
        <f>'6.ВС'!O66</f>
        <v>0</v>
      </c>
      <c r="P360" s="12">
        <f>'6.ВС'!P66</f>
        <v>60000</v>
      </c>
      <c r="Q360" s="12">
        <f>'6.ВС'!Q66</f>
        <v>0</v>
      </c>
      <c r="R360" s="12">
        <f>'6.ВС'!R66</f>
        <v>60000</v>
      </c>
      <c r="S360" s="12">
        <f>'6.ВС'!S66</f>
        <v>0</v>
      </c>
      <c r="T360" s="12">
        <f>'6.ВС'!T66</f>
        <v>60000</v>
      </c>
      <c r="U360" s="12">
        <f>'6.ВС'!U66</f>
        <v>0</v>
      </c>
      <c r="V360" s="12">
        <f>'6.ВС'!V66</f>
        <v>0</v>
      </c>
      <c r="W360" s="12">
        <f>'6.ВС'!W66</f>
        <v>0</v>
      </c>
      <c r="X360" s="12">
        <f>'6.ВС'!X66</f>
        <v>0</v>
      </c>
      <c r="Y360" s="12">
        <f>'6.ВС'!Y66</f>
        <v>0</v>
      </c>
      <c r="Z360" s="12">
        <f>'6.ВС'!Z66</f>
        <v>60000</v>
      </c>
      <c r="AA360" s="12">
        <f>'6.ВС'!AA66</f>
        <v>0</v>
      </c>
      <c r="AB360" s="12">
        <f>'6.ВС'!AB66</f>
        <v>60000</v>
      </c>
      <c r="AC360" s="12">
        <f>'6.ВС'!AC66</f>
        <v>0</v>
      </c>
      <c r="AD360" s="12">
        <f>'6.ВС'!AD66</f>
        <v>0</v>
      </c>
      <c r="AE360" s="12">
        <f>'6.ВС'!AE66</f>
        <v>0</v>
      </c>
      <c r="AF360" s="12">
        <f>'6.ВС'!AF66</f>
        <v>0</v>
      </c>
      <c r="AG360" s="12">
        <f>'6.ВС'!AG66</f>
        <v>0</v>
      </c>
      <c r="AH360" s="12">
        <f>'6.ВС'!AH66</f>
        <v>60000</v>
      </c>
      <c r="AI360" s="12">
        <f>'6.ВС'!AI66</f>
        <v>0</v>
      </c>
      <c r="AJ360" s="12">
        <f>'6.ВС'!AJ66</f>
        <v>60000</v>
      </c>
      <c r="AK360" s="12">
        <f>'6.ВС'!AK66</f>
        <v>0</v>
      </c>
      <c r="AL360" s="12">
        <f>'6.ВС'!AL66</f>
        <v>0</v>
      </c>
      <c r="AM360" s="12">
        <f>'6.ВС'!AM66</f>
        <v>0</v>
      </c>
      <c r="AN360" s="12">
        <f>'6.ВС'!AN66</f>
        <v>0</v>
      </c>
      <c r="AO360" s="12">
        <f>'6.ВС'!AO66</f>
        <v>0</v>
      </c>
      <c r="AP360" s="12">
        <f>'6.ВС'!AP66</f>
        <v>60000</v>
      </c>
      <c r="AQ360" s="12">
        <f>'6.ВС'!AQ66</f>
        <v>0</v>
      </c>
      <c r="AR360" s="12">
        <f>'6.ВС'!AR66</f>
        <v>60000</v>
      </c>
      <c r="AS360" s="12">
        <f>'6.ВС'!AS66</f>
        <v>0</v>
      </c>
      <c r="AT360" s="12">
        <f>'6.ВС'!AT66</f>
        <v>0</v>
      </c>
      <c r="AU360" s="12">
        <f>'6.ВС'!AU66</f>
        <v>0</v>
      </c>
      <c r="AV360" s="12">
        <f>'6.ВС'!AV66</f>
        <v>0</v>
      </c>
      <c r="AW360" s="12">
        <f>'6.ВС'!AW66</f>
        <v>0</v>
      </c>
      <c r="AX360" s="12">
        <f>'6.ВС'!AX66</f>
        <v>60000</v>
      </c>
      <c r="AY360" s="12">
        <f>'6.ВС'!AY66</f>
        <v>0</v>
      </c>
      <c r="AZ360" s="12">
        <f>'6.ВС'!AZ66</f>
        <v>60000</v>
      </c>
      <c r="BA360" s="12">
        <f>'6.ВС'!BA66</f>
        <v>0</v>
      </c>
      <c r="BB360" s="12">
        <v>0</v>
      </c>
      <c r="BC360" s="12">
        <v>0</v>
      </c>
    </row>
    <row r="361" spans="1:55" ht="47.25" hidden="1" x14ac:dyDescent="0.25">
      <c r="A361" s="4" t="s">
        <v>199</v>
      </c>
      <c r="B361" s="9">
        <v>70</v>
      </c>
      <c r="C361" s="9">
        <v>0</v>
      </c>
      <c r="D361" s="11" t="s">
        <v>268</v>
      </c>
      <c r="E361" s="33">
        <v>853</v>
      </c>
      <c r="F361" s="11"/>
      <c r="G361" s="11"/>
      <c r="H361" s="11"/>
      <c r="I361" s="11"/>
      <c r="J361" s="12">
        <f>J362</f>
        <v>200000</v>
      </c>
      <c r="K361" s="12">
        <f t="shared" ref="K361:BA363" si="408">K362</f>
        <v>0</v>
      </c>
      <c r="L361" s="12">
        <f t="shared" si="408"/>
        <v>200000</v>
      </c>
      <c r="M361" s="12">
        <f t="shared" si="408"/>
        <v>0</v>
      </c>
      <c r="N361" s="12">
        <f t="shared" si="408"/>
        <v>0</v>
      </c>
      <c r="O361" s="12">
        <f t="shared" si="408"/>
        <v>0</v>
      </c>
      <c r="P361" s="12">
        <f t="shared" si="408"/>
        <v>0</v>
      </c>
      <c r="Q361" s="12">
        <f t="shared" si="408"/>
        <v>0</v>
      </c>
      <c r="R361" s="12">
        <f t="shared" si="408"/>
        <v>200000</v>
      </c>
      <c r="S361" s="12">
        <f t="shared" si="408"/>
        <v>0</v>
      </c>
      <c r="T361" s="12">
        <f t="shared" si="408"/>
        <v>200000</v>
      </c>
      <c r="U361" s="12">
        <f t="shared" si="408"/>
        <v>0</v>
      </c>
      <c r="V361" s="12">
        <f t="shared" si="408"/>
        <v>0</v>
      </c>
      <c r="W361" s="12">
        <f t="shared" si="408"/>
        <v>0</v>
      </c>
      <c r="X361" s="12">
        <f t="shared" si="408"/>
        <v>0</v>
      </c>
      <c r="Y361" s="12">
        <f t="shared" si="408"/>
        <v>0</v>
      </c>
      <c r="Z361" s="12">
        <f t="shared" si="408"/>
        <v>200000</v>
      </c>
      <c r="AA361" s="12">
        <f t="shared" si="408"/>
        <v>0</v>
      </c>
      <c r="AB361" s="12">
        <f t="shared" si="408"/>
        <v>200000</v>
      </c>
      <c r="AC361" s="12">
        <f t="shared" si="408"/>
        <v>0</v>
      </c>
      <c r="AD361" s="12">
        <f t="shared" si="408"/>
        <v>0</v>
      </c>
      <c r="AE361" s="12">
        <f t="shared" si="408"/>
        <v>0</v>
      </c>
      <c r="AF361" s="12">
        <f t="shared" si="408"/>
        <v>0</v>
      </c>
      <c r="AG361" s="12">
        <f t="shared" si="408"/>
        <v>0</v>
      </c>
      <c r="AH361" s="12">
        <f t="shared" si="408"/>
        <v>200000</v>
      </c>
      <c r="AI361" s="12">
        <f t="shared" si="408"/>
        <v>0</v>
      </c>
      <c r="AJ361" s="12">
        <f t="shared" si="408"/>
        <v>200000</v>
      </c>
      <c r="AK361" s="12">
        <f t="shared" si="408"/>
        <v>0</v>
      </c>
      <c r="AL361" s="12">
        <f t="shared" si="408"/>
        <v>-90000</v>
      </c>
      <c r="AM361" s="12">
        <f t="shared" si="408"/>
        <v>0</v>
      </c>
      <c r="AN361" s="12">
        <f t="shared" si="408"/>
        <v>-90000</v>
      </c>
      <c r="AO361" s="12">
        <f t="shared" si="408"/>
        <v>0</v>
      </c>
      <c r="AP361" s="12">
        <f t="shared" si="408"/>
        <v>110000</v>
      </c>
      <c r="AQ361" s="12">
        <f t="shared" si="408"/>
        <v>0</v>
      </c>
      <c r="AR361" s="12">
        <f t="shared" si="408"/>
        <v>110000</v>
      </c>
      <c r="AS361" s="12">
        <f t="shared" si="408"/>
        <v>0</v>
      </c>
      <c r="AT361" s="12">
        <f t="shared" si="408"/>
        <v>0</v>
      </c>
      <c r="AU361" s="12">
        <f t="shared" si="408"/>
        <v>0</v>
      </c>
      <c r="AV361" s="12">
        <f t="shared" si="408"/>
        <v>0</v>
      </c>
      <c r="AW361" s="12">
        <f t="shared" si="408"/>
        <v>0</v>
      </c>
      <c r="AX361" s="12">
        <f t="shared" si="408"/>
        <v>110000</v>
      </c>
      <c r="AY361" s="12">
        <f t="shared" si="408"/>
        <v>0</v>
      </c>
      <c r="AZ361" s="12">
        <f t="shared" si="408"/>
        <v>110000</v>
      </c>
      <c r="BA361" s="12">
        <f t="shared" si="408"/>
        <v>0</v>
      </c>
      <c r="BB361" s="12">
        <v>0</v>
      </c>
      <c r="BC361" s="12">
        <v>0</v>
      </c>
    </row>
    <row r="362" spans="1:55" ht="31.5" hidden="1" x14ac:dyDescent="0.25">
      <c r="A362" s="4" t="s">
        <v>141</v>
      </c>
      <c r="B362" s="9">
        <v>70</v>
      </c>
      <c r="C362" s="9">
        <v>0</v>
      </c>
      <c r="D362" s="11" t="s">
        <v>268</v>
      </c>
      <c r="E362" s="9">
        <v>853</v>
      </c>
      <c r="F362" s="11" t="s">
        <v>16</v>
      </c>
      <c r="G362" s="11" t="s">
        <v>151</v>
      </c>
      <c r="H362" s="11" t="s">
        <v>312</v>
      </c>
      <c r="I362" s="11"/>
      <c r="J362" s="12">
        <f>J363</f>
        <v>200000</v>
      </c>
      <c r="K362" s="12">
        <f t="shared" si="408"/>
        <v>0</v>
      </c>
      <c r="L362" s="12">
        <f t="shared" si="408"/>
        <v>200000</v>
      </c>
      <c r="M362" s="12">
        <f t="shared" si="408"/>
        <v>0</v>
      </c>
      <c r="N362" s="12">
        <f t="shared" si="408"/>
        <v>0</v>
      </c>
      <c r="O362" s="12">
        <f t="shared" si="408"/>
        <v>0</v>
      </c>
      <c r="P362" s="12">
        <f t="shared" si="408"/>
        <v>0</v>
      </c>
      <c r="Q362" s="12">
        <f t="shared" si="408"/>
        <v>0</v>
      </c>
      <c r="R362" s="12">
        <f t="shared" si="408"/>
        <v>200000</v>
      </c>
      <c r="S362" s="12">
        <f t="shared" si="408"/>
        <v>0</v>
      </c>
      <c r="T362" s="12">
        <f t="shared" si="408"/>
        <v>200000</v>
      </c>
      <c r="U362" s="12">
        <f t="shared" si="408"/>
        <v>0</v>
      </c>
      <c r="V362" s="12">
        <f t="shared" si="408"/>
        <v>0</v>
      </c>
      <c r="W362" s="12">
        <f t="shared" si="408"/>
        <v>0</v>
      </c>
      <c r="X362" s="12">
        <f t="shared" si="408"/>
        <v>0</v>
      </c>
      <c r="Y362" s="12">
        <f t="shared" si="408"/>
        <v>0</v>
      </c>
      <c r="Z362" s="12">
        <f t="shared" si="408"/>
        <v>200000</v>
      </c>
      <c r="AA362" s="12">
        <f t="shared" si="408"/>
        <v>0</v>
      </c>
      <c r="AB362" s="12">
        <f t="shared" si="408"/>
        <v>200000</v>
      </c>
      <c r="AC362" s="12">
        <f t="shared" si="408"/>
        <v>0</v>
      </c>
      <c r="AD362" s="12">
        <f t="shared" si="408"/>
        <v>0</v>
      </c>
      <c r="AE362" s="12">
        <f t="shared" si="408"/>
        <v>0</v>
      </c>
      <c r="AF362" s="12">
        <f t="shared" si="408"/>
        <v>0</v>
      </c>
      <c r="AG362" s="12">
        <f t="shared" si="408"/>
        <v>0</v>
      </c>
      <c r="AH362" s="12">
        <f t="shared" si="408"/>
        <v>200000</v>
      </c>
      <c r="AI362" s="12">
        <f t="shared" si="408"/>
        <v>0</v>
      </c>
      <c r="AJ362" s="12">
        <f t="shared" si="408"/>
        <v>200000</v>
      </c>
      <c r="AK362" s="12">
        <f t="shared" si="408"/>
        <v>0</v>
      </c>
      <c r="AL362" s="12">
        <f t="shared" si="408"/>
        <v>-90000</v>
      </c>
      <c r="AM362" s="12">
        <f t="shared" si="408"/>
        <v>0</v>
      </c>
      <c r="AN362" s="12">
        <f t="shared" si="408"/>
        <v>-90000</v>
      </c>
      <c r="AO362" s="12">
        <f t="shared" si="408"/>
        <v>0</v>
      </c>
      <c r="AP362" s="12">
        <f t="shared" si="408"/>
        <v>110000</v>
      </c>
      <c r="AQ362" s="12">
        <f t="shared" si="408"/>
        <v>0</v>
      </c>
      <c r="AR362" s="12">
        <f t="shared" si="408"/>
        <v>110000</v>
      </c>
      <c r="AS362" s="12">
        <f t="shared" si="408"/>
        <v>0</v>
      </c>
      <c r="AT362" s="12">
        <f t="shared" si="408"/>
        <v>0</v>
      </c>
      <c r="AU362" s="12">
        <f t="shared" si="408"/>
        <v>0</v>
      </c>
      <c r="AV362" s="12">
        <f t="shared" si="408"/>
        <v>0</v>
      </c>
      <c r="AW362" s="12">
        <f t="shared" si="408"/>
        <v>0</v>
      </c>
      <c r="AX362" s="12">
        <f t="shared" si="408"/>
        <v>110000</v>
      </c>
      <c r="AY362" s="12">
        <f t="shared" si="408"/>
        <v>0</v>
      </c>
      <c r="AZ362" s="12">
        <f t="shared" si="408"/>
        <v>110000</v>
      </c>
      <c r="BA362" s="12">
        <f t="shared" si="408"/>
        <v>0</v>
      </c>
      <c r="BB362" s="12">
        <v>0</v>
      </c>
      <c r="BC362" s="12">
        <v>0</v>
      </c>
    </row>
    <row r="363" spans="1:55" ht="31.5" hidden="1" x14ac:dyDescent="0.25">
      <c r="A363" s="6" t="s">
        <v>30</v>
      </c>
      <c r="B363" s="9">
        <v>70</v>
      </c>
      <c r="C363" s="9">
        <v>0</v>
      </c>
      <c r="D363" s="11" t="s">
        <v>268</v>
      </c>
      <c r="E363" s="9">
        <v>853</v>
      </c>
      <c r="F363" s="11" t="s">
        <v>16</v>
      </c>
      <c r="G363" s="11" t="s">
        <v>151</v>
      </c>
      <c r="H363" s="11" t="s">
        <v>312</v>
      </c>
      <c r="I363" s="11" t="s">
        <v>31</v>
      </c>
      <c r="J363" s="12">
        <f>J364</f>
        <v>200000</v>
      </c>
      <c r="K363" s="12">
        <f t="shared" si="408"/>
        <v>0</v>
      </c>
      <c r="L363" s="12">
        <f t="shared" si="408"/>
        <v>200000</v>
      </c>
      <c r="M363" s="12">
        <f t="shared" si="408"/>
        <v>0</v>
      </c>
      <c r="N363" s="12">
        <f t="shared" si="408"/>
        <v>0</v>
      </c>
      <c r="O363" s="12">
        <f t="shared" si="408"/>
        <v>0</v>
      </c>
      <c r="P363" s="12">
        <f t="shared" si="408"/>
        <v>0</v>
      </c>
      <c r="Q363" s="12">
        <f t="shared" si="408"/>
        <v>0</v>
      </c>
      <c r="R363" s="12">
        <f t="shared" si="408"/>
        <v>200000</v>
      </c>
      <c r="S363" s="12">
        <f t="shared" si="408"/>
        <v>0</v>
      </c>
      <c r="T363" s="12">
        <f t="shared" si="408"/>
        <v>200000</v>
      </c>
      <c r="U363" s="12">
        <f t="shared" si="408"/>
        <v>0</v>
      </c>
      <c r="V363" s="12">
        <f t="shared" si="408"/>
        <v>0</v>
      </c>
      <c r="W363" s="12">
        <f t="shared" si="408"/>
        <v>0</v>
      </c>
      <c r="X363" s="12">
        <f t="shared" si="408"/>
        <v>0</v>
      </c>
      <c r="Y363" s="12">
        <f t="shared" si="408"/>
        <v>0</v>
      </c>
      <c r="Z363" s="12">
        <f t="shared" si="408"/>
        <v>200000</v>
      </c>
      <c r="AA363" s="12">
        <f t="shared" si="408"/>
        <v>0</v>
      </c>
      <c r="AB363" s="12">
        <f t="shared" si="408"/>
        <v>200000</v>
      </c>
      <c r="AC363" s="12">
        <f t="shared" si="408"/>
        <v>0</v>
      </c>
      <c r="AD363" s="12">
        <f t="shared" si="408"/>
        <v>0</v>
      </c>
      <c r="AE363" s="12">
        <f t="shared" si="408"/>
        <v>0</v>
      </c>
      <c r="AF363" s="12">
        <f t="shared" si="408"/>
        <v>0</v>
      </c>
      <c r="AG363" s="12">
        <f t="shared" si="408"/>
        <v>0</v>
      </c>
      <c r="AH363" s="12">
        <f t="shared" si="408"/>
        <v>200000</v>
      </c>
      <c r="AI363" s="12">
        <f t="shared" si="408"/>
        <v>0</v>
      </c>
      <c r="AJ363" s="12">
        <f t="shared" si="408"/>
        <v>200000</v>
      </c>
      <c r="AK363" s="12">
        <f t="shared" si="408"/>
        <v>0</v>
      </c>
      <c r="AL363" s="12">
        <f t="shared" si="408"/>
        <v>-90000</v>
      </c>
      <c r="AM363" s="12">
        <f t="shared" si="408"/>
        <v>0</v>
      </c>
      <c r="AN363" s="12">
        <f t="shared" si="408"/>
        <v>-90000</v>
      </c>
      <c r="AO363" s="12">
        <f t="shared" si="408"/>
        <v>0</v>
      </c>
      <c r="AP363" s="12">
        <f t="shared" si="408"/>
        <v>110000</v>
      </c>
      <c r="AQ363" s="12">
        <f t="shared" si="408"/>
        <v>0</v>
      </c>
      <c r="AR363" s="12">
        <f t="shared" si="408"/>
        <v>110000</v>
      </c>
      <c r="AS363" s="12">
        <f t="shared" si="408"/>
        <v>0</v>
      </c>
      <c r="AT363" s="12">
        <f t="shared" si="408"/>
        <v>0</v>
      </c>
      <c r="AU363" s="12">
        <f t="shared" si="408"/>
        <v>0</v>
      </c>
      <c r="AV363" s="12">
        <f t="shared" si="408"/>
        <v>0</v>
      </c>
      <c r="AW363" s="12">
        <f t="shared" si="408"/>
        <v>0</v>
      </c>
      <c r="AX363" s="12">
        <f t="shared" si="408"/>
        <v>110000</v>
      </c>
      <c r="AY363" s="12">
        <f t="shared" si="408"/>
        <v>0</v>
      </c>
      <c r="AZ363" s="12">
        <f t="shared" si="408"/>
        <v>110000</v>
      </c>
      <c r="BA363" s="12">
        <f t="shared" si="408"/>
        <v>0</v>
      </c>
      <c r="BB363" s="12">
        <v>0</v>
      </c>
      <c r="BC363" s="12">
        <v>0</v>
      </c>
    </row>
    <row r="364" spans="1:55" hidden="1" x14ac:dyDescent="0.25">
      <c r="A364" s="4" t="s">
        <v>203</v>
      </c>
      <c r="B364" s="9">
        <v>70</v>
      </c>
      <c r="C364" s="9">
        <v>0</v>
      </c>
      <c r="D364" s="11" t="s">
        <v>268</v>
      </c>
      <c r="E364" s="9">
        <v>853</v>
      </c>
      <c r="F364" s="11" t="s">
        <v>16</v>
      </c>
      <c r="G364" s="11" t="s">
        <v>151</v>
      </c>
      <c r="H364" s="11" t="s">
        <v>312</v>
      </c>
      <c r="I364" s="11" t="s">
        <v>204</v>
      </c>
      <c r="J364" s="12">
        <f>'6.ВС'!J369</f>
        <v>200000</v>
      </c>
      <c r="K364" s="12">
        <f>'6.ВС'!K369</f>
        <v>0</v>
      </c>
      <c r="L364" s="12">
        <f>'6.ВС'!L369</f>
        <v>200000</v>
      </c>
      <c r="M364" s="12">
        <f>'6.ВС'!M369</f>
        <v>0</v>
      </c>
      <c r="N364" s="12">
        <f>'6.ВС'!N369</f>
        <v>0</v>
      </c>
      <c r="O364" s="12">
        <f>'6.ВС'!O369</f>
        <v>0</v>
      </c>
      <c r="P364" s="12">
        <f>'6.ВС'!P369</f>
        <v>0</v>
      </c>
      <c r="Q364" s="12">
        <f>'6.ВС'!Q369</f>
        <v>0</v>
      </c>
      <c r="R364" s="12">
        <f>'6.ВС'!R369</f>
        <v>200000</v>
      </c>
      <c r="S364" s="12">
        <f>'6.ВС'!S369</f>
        <v>0</v>
      </c>
      <c r="T364" s="12">
        <f>'6.ВС'!T369</f>
        <v>200000</v>
      </c>
      <c r="U364" s="12">
        <f>'6.ВС'!U369</f>
        <v>0</v>
      </c>
      <c r="V364" s="12">
        <f>'6.ВС'!V369</f>
        <v>0</v>
      </c>
      <c r="W364" s="12">
        <f>'6.ВС'!W369</f>
        <v>0</v>
      </c>
      <c r="X364" s="12">
        <f>'6.ВС'!X369</f>
        <v>0</v>
      </c>
      <c r="Y364" s="12">
        <f>'6.ВС'!Y369</f>
        <v>0</v>
      </c>
      <c r="Z364" s="12">
        <f>'6.ВС'!Z369</f>
        <v>200000</v>
      </c>
      <c r="AA364" s="12">
        <f>'6.ВС'!AA369</f>
        <v>0</v>
      </c>
      <c r="AB364" s="12">
        <f>'6.ВС'!AB369</f>
        <v>200000</v>
      </c>
      <c r="AC364" s="12">
        <f>'6.ВС'!AC369</f>
        <v>0</v>
      </c>
      <c r="AD364" s="12">
        <f>'6.ВС'!AD369</f>
        <v>0</v>
      </c>
      <c r="AE364" s="12">
        <f>'6.ВС'!AE369</f>
        <v>0</v>
      </c>
      <c r="AF364" s="12">
        <f>'6.ВС'!AF369</f>
        <v>0</v>
      </c>
      <c r="AG364" s="12">
        <f>'6.ВС'!AG369</f>
        <v>0</v>
      </c>
      <c r="AH364" s="12">
        <f>'6.ВС'!AH369</f>
        <v>200000</v>
      </c>
      <c r="AI364" s="12">
        <f>'6.ВС'!AI369</f>
        <v>0</v>
      </c>
      <c r="AJ364" s="12">
        <f>'6.ВС'!AJ369</f>
        <v>200000</v>
      </c>
      <c r="AK364" s="12">
        <f>'6.ВС'!AK369</f>
        <v>0</v>
      </c>
      <c r="AL364" s="12">
        <f>'6.ВС'!AL369</f>
        <v>-90000</v>
      </c>
      <c r="AM364" s="12">
        <f>'6.ВС'!AM369</f>
        <v>0</v>
      </c>
      <c r="AN364" s="12">
        <f>'6.ВС'!AN369</f>
        <v>-90000</v>
      </c>
      <c r="AO364" s="12">
        <f>'6.ВС'!AO369</f>
        <v>0</v>
      </c>
      <c r="AP364" s="12">
        <f>'6.ВС'!AP369</f>
        <v>110000</v>
      </c>
      <c r="AQ364" s="12">
        <f>'6.ВС'!AQ369</f>
        <v>0</v>
      </c>
      <c r="AR364" s="12">
        <f>'6.ВС'!AR369</f>
        <v>110000</v>
      </c>
      <c r="AS364" s="12">
        <f>'6.ВС'!AS369</f>
        <v>0</v>
      </c>
      <c r="AT364" s="12">
        <f>'6.ВС'!AT369</f>
        <v>0</v>
      </c>
      <c r="AU364" s="12">
        <f>'6.ВС'!AU369</f>
        <v>0</v>
      </c>
      <c r="AV364" s="12">
        <f>'6.ВС'!AV369</f>
        <v>0</v>
      </c>
      <c r="AW364" s="12">
        <f>'6.ВС'!AW369</f>
        <v>0</v>
      </c>
      <c r="AX364" s="12">
        <f>'6.ВС'!AX369</f>
        <v>110000</v>
      </c>
      <c r="AY364" s="12">
        <f>'6.ВС'!AY369</f>
        <v>0</v>
      </c>
      <c r="AZ364" s="12">
        <f>'6.ВС'!AZ369</f>
        <v>110000</v>
      </c>
      <c r="BA364" s="12">
        <f>'6.ВС'!BA369</f>
        <v>0</v>
      </c>
      <c r="BB364" s="12">
        <v>0</v>
      </c>
      <c r="BC364" s="12">
        <v>0</v>
      </c>
    </row>
    <row r="365" spans="1:55" ht="31.5" hidden="1" x14ac:dyDescent="0.25">
      <c r="A365" s="4" t="s">
        <v>214</v>
      </c>
      <c r="B365" s="33">
        <v>70</v>
      </c>
      <c r="C365" s="33">
        <v>0</v>
      </c>
      <c r="D365" s="11" t="s">
        <v>268</v>
      </c>
      <c r="E365" s="33">
        <v>854</v>
      </c>
      <c r="F365" s="33"/>
      <c r="G365" s="11"/>
      <c r="H365" s="11"/>
      <c r="I365" s="11"/>
      <c r="J365" s="12">
        <f>J366</f>
        <v>300600</v>
      </c>
      <c r="K365" s="12">
        <f t="shared" ref="K365:BA365" si="409">K366</f>
        <v>0</v>
      </c>
      <c r="L365" s="12">
        <f t="shared" si="409"/>
        <v>300600</v>
      </c>
      <c r="M365" s="12">
        <f t="shared" si="409"/>
        <v>0</v>
      </c>
      <c r="N365" s="12">
        <f t="shared" si="409"/>
        <v>0</v>
      </c>
      <c r="O365" s="12">
        <f t="shared" si="409"/>
        <v>0</v>
      </c>
      <c r="P365" s="12">
        <f t="shared" si="409"/>
        <v>0</v>
      </c>
      <c r="Q365" s="12">
        <f t="shared" si="409"/>
        <v>0</v>
      </c>
      <c r="R365" s="12">
        <f t="shared" si="409"/>
        <v>300600</v>
      </c>
      <c r="S365" s="12">
        <f t="shared" si="409"/>
        <v>0</v>
      </c>
      <c r="T365" s="12">
        <f t="shared" si="409"/>
        <v>300600</v>
      </c>
      <c r="U365" s="12">
        <f t="shared" si="409"/>
        <v>0</v>
      </c>
      <c r="V365" s="12">
        <f t="shared" si="409"/>
        <v>0</v>
      </c>
      <c r="W365" s="12">
        <f t="shared" si="409"/>
        <v>0</v>
      </c>
      <c r="X365" s="12">
        <f t="shared" si="409"/>
        <v>0</v>
      </c>
      <c r="Y365" s="12">
        <f t="shared" si="409"/>
        <v>0</v>
      </c>
      <c r="Z365" s="12">
        <f t="shared" si="409"/>
        <v>300600</v>
      </c>
      <c r="AA365" s="12">
        <f t="shared" si="409"/>
        <v>0</v>
      </c>
      <c r="AB365" s="12">
        <f t="shared" si="409"/>
        <v>300600</v>
      </c>
      <c r="AC365" s="12">
        <f t="shared" si="409"/>
        <v>0</v>
      </c>
      <c r="AD365" s="12">
        <f t="shared" si="409"/>
        <v>0</v>
      </c>
      <c r="AE365" s="12">
        <f t="shared" si="409"/>
        <v>0</v>
      </c>
      <c r="AF365" s="12">
        <f t="shared" si="409"/>
        <v>0</v>
      </c>
      <c r="AG365" s="12">
        <f t="shared" si="409"/>
        <v>0</v>
      </c>
      <c r="AH365" s="12">
        <f t="shared" si="409"/>
        <v>300600</v>
      </c>
      <c r="AI365" s="12">
        <f t="shared" si="409"/>
        <v>0</v>
      </c>
      <c r="AJ365" s="12">
        <f t="shared" si="409"/>
        <v>300600</v>
      </c>
      <c r="AK365" s="12">
        <f t="shared" si="409"/>
        <v>0</v>
      </c>
      <c r="AL365" s="12">
        <f t="shared" si="409"/>
        <v>0</v>
      </c>
      <c r="AM365" s="12">
        <f t="shared" si="409"/>
        <v>0</v>
      </c>
      <c r="AN365" s="12">
        <f t="shared" si="409"/>
        <v>0</v>
      </c>
      <c r="AO365" s="12">
        <f t="shared" si="409"/>
        <v>0</v>
      </c>
      <c r="AP365" s="12">
        <f t="shared" si="409"/>
        <v>300600</v>
      </c>
      <c r="AQ365" s="12">
        <f t="shared" si="409"/>
        <v>0</v>
      </c>
      <c r="AR365" s="12">
        <f t="shared" si="409"/>
        <v>300600</v>
      </c>
      <c r="AS365" s="12">
        <f t="shared" si="409"/>
        <v>0</v>
      </c>
      <c r="AT365" s="12">
        <f t="shared" si="409"/>
        <v>0</v>
      </c>
      <c r="AU365" s="12">
        <f t="shared" si="409"/>
        <v>0</v>
      </c>
      <c r="AV365" s="12">
        <f t="shared" si="409"/>
        <v>0</v>
      </c>
      <c r="AW365" s="12">
        <f t="shared" si="409"/>
        <v>0</v>
      </c>
      <c r="AX365" s="12">
        <f t="shared" si="409"/>
        <v>300600</v>
      </c>
      <c r="AY365" s="12">
        <f t="shared" si="409"/>
        <v>0</v>
      </c>
      <c r="AZ365" s="12">
        <f t="shared" si="409"/>
        <v>300600</v>
      </c>
      <c r="BA365" s="12">
        <f t="shared" si="409"/>
        <v>0</v>
      </c>
      <c r="BB365" s="12">
        <v>0</v>
      </c>
      <c r="BC365" s="12">
        <v>0</v>
      </c>
    </row>
    <row r="366" spans="1:55" ht="63" hidden="1" x14ac:dyDescent="0.25">
      <c r="A366" s="4" t="s">
        <v>25</v>
      </c>
      <c r="B366" s="9">
        <v>70</v>
      </c>
      <c r="C366" s="9">
        <v>0</v>
      </c>
      <c r="D366" s="11" t="s">
        <v>268</v>
      </c>
      <c r="E366" s="9">
        <v>854</v>
      </c>
      <c r="F366" s="11" t="s">
        <v>22</v>
      </c>
      <c r="G366" s="11" t="s">
        <v>63</v>
      </c>
      <c r="H366" s="11" t="s">
        <v>286</v>
      </c>
      <c r="I366" s="11"/>
      <c r="J366" s="12">
        <f>J367+J370+J372</f>
        <v>300600</v>
      </c>
      <c r="K366" s="12">
        <f t="shared" ref="K366:M366" si="410">K367+K370+K372</f>
        <v>0</v>
      </c>
      <c r="L366" s="12">
        <f t="shared" si="410"/>
        <v>300600</v>
      </c>
      <c r="M366" s="12">
        <f t="shared" si="410"/>
        <v>0</v>
      </c>
      <c r="N366" s="12">
        <f t="shared" ref="N366:U366" si="411">N367+N370+N372</f>
        <v>0</v>
      </c>
      <c r="O366" s="12">
        <f t="shared" si="411"/>
        <v>0</v>
      </c>
      <c r="P366" s="12">
        <f t="shared" si="411"/>
        <v>0</v>
      </c>
      <c r="Q366" s="12">
        <f t="shared" si="411"/>
        <v>0</v>
      </c>
      <c r="R366" s="12">
        <f t="shared" si="411"/>
        <v>300600</v>
      </c>
      <c r="S366" s="12">
        <f t="shared" si="411"/>
        <v>0</v>
      </c>
      <c r="T366" s="12">
        <f t="shared" si="411"/>
        <v>300600</v>
      </c>
      <c r="U366" s="12">
        <f t="shared" si="411"/>
        <v>0</v>
      </c>
      <c r="V366" s="12">
        <f t="shared" ref="V366:AC366" si="412">V367+V370+V372</f>
        <v>0</v>
      </c>
      <c r="W366" s="12">
        <f t="shared" si="412"/>
        <v>0</v>
      </c>
      <c r="X366" s="12">
        <f t="shared" si="412"/>
        <v>0</v>
      </c>
      <c r="Y366" s="12">
        <f t="shared" si="412"/>
        <v>0</v>
      </c>
      <c r="Z366" s="12">
        <f t="shared" si="412"/>
        <v>300600</v>
      </c>
      <c r="AA366" s="12">
        <f t="shared" si="412"/>
        <v>0</v>
      </c>
      <c r="AB366" s="12">
        <f t="shared" si="412"/>
        <v>300600</v>
      </c>
      <c r="AC366" s="12">
        <f t="shared" si="412"/>
        <v>0</v>
      </c>
      <c r="AD366" s="12">
        <f t="shared" ref="AD366:AK366" si="413">AD367+AD370+AD372</f>
        <v>0</v>
      </c>
      <c r="AE366" s="12">
        <f t="shared" si="413"/>
        <v>0</v>
      </c>
      <c r="AF366" s="12">
        <f t="shared" si="413"/>
        <v>0</v>
      </c>
      <c r="AG366" s="12">
        <f t="shared" si="413"/>
        <v>0</v>
      </c>
      <c r="AH366" s="12">
        <f t="shared" si="413"/>
        <v>300600</v>
      </c>
      <c r="AI366" s="12">
        <f t="shared" si="413"/>
        <v>0</v>
      </c>
      <c r="AJ366" s="12">
        <f t="shared" si="413"/>
        <v>300600</v>
      </c>
      <c r="AK366" s="12">
        <f t="shared" si="413"/>
        <v>0</v>
      </c>
      <c r="AL366" s="12">
        <f t="shared" ref="AL366:AS366" si="414">AL367+AL370+AL372</f>
        <v>0</v>
      </c>
      <c r="AM366" s="12">
        <f t="shared" si="414"/>
        <v>0</v>
      </c>
      <c r="AN366" s="12">
        <f t="shared" si="414"/>
        <v>0</v>
      </c>
      <c r="AO366" s="12">
        <f t="shared" si="414"/>
        <v>0</v>
      </c>
      <c r="AP366" s="12">
        <f t="shared" si="414"/>
        <v>300600</v>
      </c>
      <c r="AQ366" s="12">
        <f t="shared" si="414"/>
        <v>0</v>
      </c>
      <c r="AR366" s="12">
        <f t="shared" si="414"/>
        <v>300600</v>
      </c>
      <c r="AS366" s="12">
        <f t="shared" si="414"/>
        <v>0</v>
      </c>
      <c r="AT366" s="12">
        <f t="shared" ref="AT366:BA366" si="415">AT367+AT370+AT372</f>
        <v>0</v>
      </c>
      <c r="AU366" s="12">
        <f t="shared" si="415"/>
        <v>0</v>
      </c>
      <c r="AV366" s="12">
        <f t="shared" si="415"/>
        <v>0</v>
      </c>
      <c r="AW366" s="12">
        <f t="shared" si="415"/>
        <v>0</v>
      </c>
      <c r="AX366" s="12">
        <f t="shared" si="415"/>
        <v>300600</v>
      </c>
      <c r="AY366" s="12">
        <f t="shared" si="415"/>
        <v>0</v>
      </c>
      <c r="AZ366" s="12">
        <f t="shared" si="415"/>
        <v>300600</v>
      </c>
      <c r="BA366" s="12">
        <f t="shared" si="415"/>
        <v>0</v>
      </c>
      <c r="BB366" s="12">
        <v>0</v>
      </c>
      <c r="BC366" s="12">
        <v>0</v>
      </c>
    </row>
    <row r="367" spans="1:55" ht="131.25" customHeight="1" x14ac:dyDescent="0.25">
      <c r="A367" s="4" t="s">
        <v>21</v>
      </c>
      <c r="B367" s="9">
        <v>70</v>
      </c>
      <c r="C367" s="9">
        <v>0</v>
      </c>
      <c r="D367" s="11" t="s">
        <v>268</v>
      </c>
      <c r="E367" s="9">
        <v>854</v>
      </c>
      <c r="F367" s="11" t="s">
        <v>16</v>
      </c>
      <c r="G367" s="11" t="s">
        <v>63</v>
      </c>
      <c r="H367" s="11" t="s">
        <v>286</v>
      </c>
      <c r="I367" s="11" t="s">
        <v>23</v>
      </c>
      <c r="J367" s="12">
        <f>J368</f>
        <v>243100</v>
      </c>
      <c r="K367" s="12">
        <f t="shared" ref="K367:BA367" si="416">K368</f>
        <v>0</v>
      </c>
      <c r="L367" s="12">
        <f t="shared" si="416"/>
        <v>243100</v>
      </c>
      <c r="M367" s="12">
        <f t="shared" si="416"/>
        <v>0</v>
      </c>
      <c r="N367" s="12">
        <f t="shared" si="416"/>
        <v>0</v>
      </c>
      <c r="O367" s="12">
        <f t="shared" si="416"/>
        <v>0</v>
      </c>
      <c r="P367" s="12">
        <f t="shared" si="416"/>
        <v>0</v>
      </c>
      <c r="Q367" s="12">
        <f t="shared" si="416"/>
        <v>0</v>
      </c>
      <c r="R367" s="12">
        <f t="shared" si="416"/>
        <v>243100</v>
      </c>
      <c r="S367" s="12">
        <f t="shared" si="416"/>
        <v>0</v>
      </c>
      <c r="T367" s="12">
        <f t="shared" si="416"/>
        <v>243100</v>
      </c>
      <c r="U367" s="12">
        <f t="shared" si="416"/>
        <v>0</v>
      </c>
      <c r="V367" s="12">
        <f t="shared" si="416"/>
        <v>0</v>
      </c>
      <c r="W367" s="12">
        <f t="shared" si="416"/>
        <v>0</v>
      </c>
      <c r="X367" s="12">
        <f t="shared" si="416"/>
        <v>0</v>
      </c>
      <c r="Y367" s="12">
        <f t="shared" si="416"/>
        <v>0</v>
      </c>
      <c r="Z367" s="12">
        <f t="shared" si="416"/>
        <v>243100</v>
      </c>
      <c r="AA367" s="12">
        <f t="shared" si="416"/>
        <v>0</v>
      </c>
      <c r="AB367" s="12">
        <f t="shared" si="416"/>
        <v>243100</v>
      </c>
      <c r="AC367" s="12">
        <f t="shared" si="416"/>
        <v>0</v>
      </c>
      <c r="AD367" s="12">
        <f t="shared" si="416"/>
        <v>0</v>
      </c>
      <c r="AE367" s="12">
        <f t="shared" si="416"/>
        <v>0</v>
      </c>
      <c r="AF367" s="12">
        <f t="shared" si="416"/>
        <v>0</v>
      </c>
      <c r="AG367" s="12">
        <f t="shared" si="416"/>
        <v>0</v>
      </c>
      <c r="AH367" s="12">
        <f t="shared" si="416"/>
        <v>243100</v>
      </c>
      <c r="AI367" s="12">
        <f t="shared" si="416"/>
        <v>0</v>
      </c>
      <c r="AJ367" s="12">
        <f t="shared" si="416"/>
        <v>243100</v>
      </c>
      <c r="AK367" s="12">
        <f t="shared" si="416"/>
        <v>0</v>
      </c>
      <c r="AL367" s="12">
        <f t="shared" si="416"/>
        <v>0</v>
      </c>
      <c r="AM367" s="12">
        <f t="shared" si="416"/>
        <v>0</v>
      </c>
      <c r="AN367" s="12">
        <f t="shared" si="416"/>
        <v>0</v>
      </c>
      <c r="AO367" s="12">
        <f t="shared" si="416"/>
        <v>0</v>
      </c>
      <c r="AP367" s="12">
        <f t="shared" si="416"/>
        <v>243100</v>
      </c>
      <c r="AQ367" s="12">
        <f t="shared" si="416"/>
        <v>0</v>
      </c>
      <c r="AR367" s="12">
        <f t="shared" si="416"/>
        <v>243100</v>
      </c>
      <c r="AS367" s="12">
        <f t="shared" si="416"/>
        <v>0</v>
      </c>
      <c r="AT367" s="12">
        <f t="shared" si="416"/>
        <v>5557.92</v>
      </c>
      <c r="AU367" s="12">
        <f t="shared" si="416"/>
        <v>0</v>
      </c>
      <c r="AV367" s="12">
        <f t="shared" si="416"/>
        <v>5557.92</v>
      </c>
      <c r="AW367" s="12">
        <f t="shared" si="416"/>
        <v>0</v>
      </c>
      <c r="AX367" s="12">
        <f t="shared" si="416"/>
        <v>248657.92000000001</v>
      </c>
      <c r="AY367" s="12">
        <f t="shared" si="416"/>
        <v>0</v>
      </c>
      <c r="AZ367" s="12">
        <f t="shared" si="416"/>
        <v>248657.92000000001</v>
      </c>
      <c r="BA367" s="12">
        <f t="shared" si="416"/>
        <v>0</v>
      </c>
      <c r="BB367" s="12">
        <v>0</v>
      </c>
      <c r="BC367" s="12">
        <v>0</v>
      </c>
    </row>
    <row r="368" spans="1:55" ht="47.25" x14ac:dyDescent="0.25">
      <c r="A368" s="4" t="s">
        <v>13</v>
      </c>
      <c r="B368" s="9">
        <v>70</v>
      </c>
      <c r="C368" s="9">
        <v>0</v>
      </c>
      <c r="D368" s="11" t="s">
        <v>268</v>
      </c>
      <c r="E368" s="9">
        <v>854</v>
      </c>
      <c r="F368" s="11" t="s">
        <v>16</v>
      </c>
      <c r="G368" s="11" t="s">
        <v>63</v>
      </c>
      <c r="H368" s="11" t="s">
        <v>286</v>
      </c>
      <c r="I368" s="11" t="s">
        <v>24</v>
      </c>
      <c r="J368" s="12">
        <f>'6.ВС'!J385</f>
        <v>243100</v>
      </c>
      <c r="K368" s="12">
        <f>'6.ВС'!K385</f>
        <v>0</v>
      </c>
      <c r="L368" s="12">
        <f>'6.ВС'!L385</f>
        <v>243100</v>
      </c>
      <c r="M368" s="12">
        <f>'6.ВС'!M385</f>
        <v>0</v>
      </c>
      <c r="N368" s="12">
        <f>'6.ВС'!N385</f>
        <v>0</v>
      </c>
      <c r="O368" s="12">
        <f>'6.ВС'!O385</f>
        <v>0</v>
      </c>
      <c r="P368" s="12">
        <f>'6.ВС'!P385</f>
        <v>0</v>
      </c>
      <c r="Q368" s="12">
        <f>'6.ВС'!Q385</f>
        <v>0</v>
      </c>
      <c r="R368" s="12">
        <f>'6.ВС'!R385</f>
        <v>243100</v>
      </c>
      <c r="S368" s="12">
        <f>'6.ВС'!S385</f>
        <v>0</v>
      </c>
      <c r="T368" s="12">
        <f>'6.ВС'!T385</f>
        <v>243100</v>
      </c>
      <c r="U368" s="12">
        <f>'6.ВС'!U385</f>
        <v>0</v>
      </c>
      <c r="V368" s="12">
        <f>'6.ВС'!V385</f>
        <v>0</v>
      </c>
      <c r="W368" s="12">
        <f>'6.ВС'!W385</f>
        <v>0</v>
      </c>
      <c r="X368" s="12">
        <f>'6.ВС'!X385</f>
        <v>0</v>
      </c>
      <c r="Y368" s="12">
        <f>'6.ВС'!Y385</f>
        <v>0</v>
      </c>
      <c r="Z368" s="12">
        <f>'6.ВС'!Z385</f>
        <v>243100</v>
      </c>
      <c r="AA368" s="12">
        <f>'6.ВС'!AA385</f>
        <v>0</v>
      </c>
      <c r="AB368" s="12">
        <f>'6.ВС'!AB385</f>
        <v>243100</v>
      </c>
      <c r="AC368" s="12">
        <f>'6.ВС'!AC385</f>
        <v>0</v>
      </c>
      <c r="AD368" s="12">
        <f>'6.ВС'!AD385</f>
        <v>0</v>
      </c>
      <c r="AE368" s="12">
        <f>'6.ВС'!AE385</f>
        <v>0</v>
      </c>
      <c r="AF368" s="12">
        <f>'6.ВС'!AF385</f>
        <v>0</v>
      </c>
      <c r="AG368" s="12">
        <f>'6.ВС'!AG385</f>
        <v>0</v>
      </c>
      <c r="AH368" s="12">
        <f>'6.ВС'!AH385</f>
        <v>243100</v>
      </c>
      <c r="AI368" s="12">
        <f>'6.ВС'!AI385</f>
        <v>0</v>
      </c>
      <c r="AJ368" s="12">
        <f>'6.ВС'!AJ385</f>
        <v>243100</v>
      </c>
      <c r="AK368" s="12">
        <f>'6.ВС'!AK385</f>
        <v>0</v>
      </c>
      <c r="AL368" s="12">
        <f>'6.ВС'!AL385</f>
        <v>0</v>
      </c>
      <c r="AM368" s="12">
        <f>'6.ВС'!AM385</f>
        <v>0</v>
      </c>
      <c r="AN368" s="12">
        <f>'6.ВС'!AN385</f>
        <v>0</v>
      </c>
      <c r="AO368" s="12">
        <f>'6.ВС'!AO385</f>
        <v>0</v>
      </c>
      <c r="AP368" s="12">
        <f>'6.ВС'!AP385</f>
        <v>243100</v>
      </c>
      <c r="AQ368" s="12">
        <f>'6.ВС'!AQ385</f>
        <v>0</v>
      </c>
      <c r="AR368" s="12">
        <f>'6.ВС'!AR385</f>
        <v>243100</v>
      </c>
      <c r="AS368" s="12">
        <f>'6.ВС'!AS385</f>
        <v>0</v>
      </c>
      <c r="AT368" s="12">
        <f>'6.ВС'!AT385</f>
        <v>5557.92</v>
      </c>
      <c r="AU368" s="12">
        <f>'6.ВС'!AU385</f>
        <v>0</v>
      </c>
      <c r="AV368" s="12">
        <f>'6.ВС'!AV385</f>
        <v>5557.92</v>
      </c>
      <c r="AW368" s="12">
        <f>'6.ВС'!AW385</f>
        <v>0</v>
      </c>
      <c r="AX368" s="12">
        <f>'6.ВС'!AX385</f>
        <v>248657.92000000001</v>
      </c>
      <c r="AY368" s="12">
        <f>'6.ВС'!AY385</f>
        <v>0</v>
      </c>
      <c r="AZ368" s="12">
        <f>'6.ВС'!AZ385</f>
        <v>248657.92000000001</v>
      </c>
      <c r="BA368" s="12">
        <f>'6.ВС'!BA385</f>
        <v>0</v>
      </c>
      <c r="BB368" s="12">
        <v>0</v>
      </c>
      <c r="BC368" s="12">
        <v>0</v>
      </c>
    </row>
    <row r="369" spans="1:55" ht="50.25" customHeight="1" x14ac:dyDescent="0.25">
      <c r="A369" s="6" t="s">
        <v>27</v>
      </c>
      <c r="B369" s="9">
        <v>70</v>
      </c>
      <c r="C369" s="9">
        <v>0</v>
      </c>
      <c r="D369" s="11" t="s">
        <v>268</v>
      </c>
      <c r="E369" s="9">
        <v>854</v>
      </c>
      <c r="F369" s="11" t="s">
        <v>16</v>
      </c>
      <c r="G369" s="11" t="s">
        <v>63</v>
      </c>
      <c r="H369" s="11" t="s">
        <v>286</v>
      </c>
      <c r="I369" s="11" t="s">
        <v>28</v>
      </c>
      <c r="J369" s="12">
        <f>J370</f>
        <v>57400</v>
      </c>
      <c r="K369" s="12">
        <f t="shared" ref="K369:BA369" si="417">K370</f>
        <v>0</v>
      </c>
      <c r="L369" s="12">
        <f t="shared" si="417"/>
        <v>57400</v>
      </c>
      <c r="M369" s="12">
        <f t="shared" si="417"/>
        <v>0</v>
      </c>
      <c r="N369" s="12">
        <f t="shared" si="417"/>
        <v>0</v>
      </c>
      <c r="O369" s="12">
        <f t="shared" si="417"/>
        <v>0</v>
      </c>
      <c r="P369" s="12">
        <f t="shared" si="417"/>
        <v>0</v>
      </c>
      <c r="Q369" s="12">
        <f t="shared" si="417"/>
        <v>0</v>
      </c>
      <c r="R369" s="12">
        <f t="shared" si="417"/>
        <v>57400</v>
      </c>
      <c r="S369" s="12">
        <f t="shared" si="417"/>
        <v>0</v>
      </c>
      <c r="T369" s="12">
        <f t="shared" si="417"/>
        <v>57400</v>
      </c>
      <c r="U369" s="12">
        <f t="shared" si="417"/>
        <v>0</v>
      </c>
      <c r="V369" s="12">
        <f t="shared" si="417"/>
        <v>0</v>
      </c>
      <c r="W369" s="12">
        <f t="shared" si="417"/>
        <v>0</v>
      </c>
      <c r="X369" s="12">
        <f t="shared" si="417"/>
        <v>0</v>
      </c>
      <c r="Y369" s="12">
        <f t="shared" si="417"/>
        <v>0</v>
      </c>
      <c r="Z369" s="12">
        <f t="shared" si="417"/>
        <v>57400</v>
      </c>
      <c r="AA369" s="12">
        <f t="shared" si="417"/>
        <v>0</v>
      </c>
      <c r="AB369" s="12">
        <f t="shared" si="417"/>
        <v>57400</v>
      </c>
      <c r="AC369" s="12">
        <f t="shared" si="417"/>
        <v>0</v>
      </c>
      <c r="AD369" s="12">
        <f t="shared" si="417"/>
        <v>0</v>
      </c>
      <c r="AE369" s="12">
        <f t="shared" si="417"/>
        <v>0</v>
      </c>
      <c r="AF369" s="12">
        <f t="shared" si="417"/>
        <v>0</v>
      </c>
      <c r="AG369" s="12">
        <f t="shared" si="417"/>
        <v>0</v>
      </c>
      <c r="AH369" s="12">
        <f t="shared" si="417"/>
        <v>57400</v>
      </c>
      <c r="AI369" s="12">
        <f t="shared" si="417"/>
        <v>0</v>
      </c>
      <c r="AJ369" s="12">
        <f t="shared" si="417"/>
        <v>57400</v>
      </c>
      <c r="AK369" s="12">
        <f t="shared" si="417"/>
        <v>0</v>
      </c>
      <c r="AL369" s="12">
        <f t="shared" si="417"/>
        <v>0</v>
      </c>
      <c r="AM369" s="12">
        <f t="shared" si="417"/>
        <v>0</v>
      </c>
      <c r="AN369" s="12">
        <f t="shared" si="417"/>
        <v>0</v>
      </c>
      <c r="AO369" s="12">
        <f t="shared" si="417"/>
        <v>0</v>
      </c>
      <c r="AP369" s="12">
        <f t="shared" si="417"/>
        <v>57400</v>
      </c>
      <c r="AQ369" s="12">
        <f t="shared" si="417"/>
        <v>0</v>
      </c>
      <c r="AR369" s="12">
        <f t="shared" si="417"/>
        <v>57400</v>
      </c>
      <c r="AS369" s="12">
        <f t="shared" si="417"/>
        <v>0</v>
      </c>
      <c r="AT369" s="12">
        <f t="shared" si="417"/>
        <v>-5457.92</v>
      </c>
      <c r="AU369" s="12">
        <f t="shared" si="417"/>
        <v>0</v>
      </c>
      <c r="AV369" s="12">
        <f t="shared" si="417"/>
        <v>-5457.92</v>
      </c>
      <c r="AW369" s="12">
        <f t="shared" si="417"/>
        <v>0</v>
      </c>
      <c r="AX369" s="12">
        <f t="shared" si="417"/>
        <v>51942.080000000002</v>
      </c>
      <c r="AY369" s="12">
        <f t="shared" si="417"/>
        <v>0</v>
      </c>
      <c r="AZ369" s="12">
        <f t="shared" si="417"/>
        <v>51942.080000000002</v>
      </c>
      <c r="BA369" s="12">
        <f t="shared" si="417"/>
        <v>0</v>
      </c>
      <c r="BB369" s="12">
        <v>0</v>
      </c>
      <c r="BC369" s="12">
        <v>0</v>
      </c>
    </row>
    <row r="370" spans="1:55" ht="63" x14ac:dyDescent="0.25">
      <c r="A370" s="6" t="s">
        <v>14</v>
      </c>
      <c r="B370" s="9">
        <v>70</v>
      </c>
      <c r="C370" s="9">
        <v>0</v>
      </c>
      <c r="D370" s="11" t="s">
        <v>268</v>
      </c>
      <c r="E370" s="9">
        <v>854</v>
      </c>
      <c r="F370" s="11" t="s">
        <v>16</v>
      </c>
      <c r="G370" s="11" t="s">
        <v>63</v>
      </c>
      <c r="H370" s="11" t="s">
        <v>286</v>
      </c>
      <c r="I370" s="11" t="s">
        <v>29</v>
      </c>
      <c r="J370" s="12">
        <f>'6.ВС'!J387</f>
        <v>57400</v>
      </c>
      <c r="K370" s="12">
        <f>'6.ВС'!K387</f>
        <v>0</v>
      </c>
      <c r="L370" s="12">
        <f>'6.ВС'!L387</f>
        <v>57400</v>
      </c>
      <c r="M370" s="12">
        <f>'6.ВС'!M387</f>
        <v>0</v>
      </c>
      <c r="N370" s="12">
        <f>'6.ВС'!N387</f>
        <v>0</v>
      </c>
      <c r="O370" s="12">
        <f>'6.ВС'!O387</f>
        <v>0</v>
      </c>
      <c r="P370" s="12">
        <f>'6.ВС'!P387</f>
        <v>0</v>
      </c>
      <c r="Q370" s="12">
        <f>'6.ВС'!Q387</f>
        <v>0</v>
      </c>
      <c r="R370" s="12">
        <f>'6.ВС'!R387</f>
        <v>57400</v>
      </c>
      <c r="S370" s="12">
        <f>'6.ВС'!S387</f>
        <v>0</v>
      </c>
      <c r="T370" s="12">
        <f>'6.ВС'!T387</f>
        <v>57400</v>
      </c>
      <c r="U370" s="12">
        <f>'6.ВС'!U387</f>
        <v>0</v>
      </c>
      <c r="V370" s="12">
        <f>'6.ВС'!V387</f>
        <v>0</v>
      </c>
      <c r="W370" s="12">
        <f>'6.ВС'!W387</f>
        <v>0</v>
      </c>
      <c r="X370" s="12">
        <f>'6.ВС'!X387</f>
        <v>0</v>
      </c>
      <c r="Y370" s="12">
        <f>'6.ВС'!Y387</f>
        <v>0</v>
      </c>
      <c r="Z370" s="12">
        <f>'6.ВС'!Z387</f>
        <v>57400</v>
      </c>
      <c r="AA370" s="12">
        <f>'6.ВС'!AA387</f>
        <v>0</v>
      </c>
      <c r="AB370" s="12">
        <f>'6.ВС'!AB387</f>
        <v>57400</v>
      </c>
      <c r="AC370" s="12">
        <f>'6.ВС'!AC387</f>
        <v>0</v>
      </c>
      <c r="AD370" s="12">
        <f>'6.ВС'!AD387</f>
        <v>0</v>
      </c>
      <c r="AE370" s="12">
        <f>'6.ВС'!AE387</f>
        <v>0</v>
      </c>
      <c r="AF370" s="12">
        <f>'6.ВС'!AF387</f>
        <v>0</v>
      </c>
      <c r="AG370" s="12">
        <f>'6.ВС'!AG387</f>
        <v>0</v>
      </c>
      <c r="AH370" s="12">
        <f>'6.ВС'!AH387</f>
        <v>57400</v>
      </c>
      <c r="AI370" s="12">
        <f>'6.ВС'!AI387</f>
        <v>0</v>
      </c>
      <c r="AJ370" s="12">
        <f>'6.ВС'!AJ387</f>
        <v>57400</v>
      </c>
      <c r="AK370" s="12">
        <f>'6.ВС'!AK387</f>
        <v>0</v>
      </c>
      <c r="AL370" s="12">
        <f>'6.ВС'!AL387</f>
        <v>0</v>
      </c>
      <c r="AM370" s="12">
        <f>'6.ВС'!AM387</f>
        <v>0</v>
      </c>
      <c r="AN370" s="12">
        <f>'6.ВС'!AN387</f>
        <v>0</v>
      </c>
      <c r="AO370" s="12">
        <f>'6.ВС'!AO387</f>
        <v>0</v>
      </c>
      <c r="AP370" s="12">
        <f>'6.ВС'!AP387</f>
        <v>57400</v>
      </c>
      <c r="AQ370" s="12">
        <f>'6.ВС'!AQ387</f>
        <v>0</v>
      </c>
      <c r="AR370" s="12">
        <f>'6.ВС'!AR387</f>
        <v>57400</v>
      </c>
      <c r="AS370" s="12">
        <f>'6.ВС'!AS387</f>
        <v>0</v>
      </c>
      <c r="AT370" s="12">
        <f>'6.ВС'!AT387</f>
        <v>-5457.92</v>
      </c>
      <c r="AU370" s="12">
        <f>'6.ВС'!AU387</f>
        <v>0</v>
      </c>
      <c r="AV370" s="12">
        <f>'6.ВС'!AV387</f>
        <v>-5457.92</v>
      </c>
      <c r="AW370" s="12">
        <f>'6.ВС'!AW387</f>
        <v>0</v>
      </c>
      <c r="AX370" s="12">
        <f>'6.ВС'!AX387</f>
        <v>51942.080000000002</v>
      </c>
      <c r="AY370" s="12">
        <f>'6.ВС'!AY387</f>
        <v>0</v>
      </c>
      <c r="AZ370" s="12">
        <f>'6.ВС'!AZ387</f>
        <v>51942.080000000002</v>
      </c>
      <c r="BA370" s="12">
        <f>'6.ВС'!BA387</f>
        <v>0</v>
      </c>
      <c r="BB370" s="12">
        <v>0</v>
      </c>
      <c r="BC370" s="12">
        <v>0</v>
      </c>
    </row>
    <row r="371" spans="1:55" ht="23.25" customHeight="1" x14ac:dyDescent="0.25">
      <c r="A371" s="6" t="s">
        <v>30</v>
      </c>
      <c r="B371" s="9">
        <v>70</v>
      </c>
      <c r="C371" s="9">
        <v>0</v>
      </c>
      <c r="D371" s="11" t="s">
        <v>268</v>
      </c>
      <c r="E371" s="9">
        <v>854</v>
      </c>
      <c r="F371" s="11" t="s">
        <v>16</v>
      </c>
      <c r="G371" s="11" t="s">
        <v>63</v>
      </c>
      <c r="H371" s="11" t="s">
        <v>286</v>
      </c>
      <c r="I371" s="11" t="s">
        <v>31</v>
      </c>
      <c r="J371" s="12">
        <f>J372</f>
        <v>100</v>
      </c>
      <c r="K371" s="12">
        <f t="shared" ref="K371:BA371" si="418">K372</f>
        <v>0</v>
      </c>
      <c r="L371" s="12">
        <f t="shared" si="418"/>
        <v>100</v>
      </c>
      <c r="M371" s="12">
        <f t="shared" si="418"/>
        <v>0</v>
      </c>
      <c r="N371" s="12">
        <f t="shared" si="418"/>
        <v>0</v>
      </c>
      <c r="O371" s="12">
        <f t="shared" si="418"/>
        <v>0</v>
      </c>
      <c r="P371" s="12">
        <f t="shared" si="418"/>
        <v>0</v>
      </c>
      <c r="Q371" s="12">
        <f t="shared" si="418"/>
        <v>0</v>
      </c>
      <c r="R371" s="12">
        <f t="shared" si="418"/>
        <v>100</v>
      </c>
      <c r="S371" s="12">
        <f t="shared" si="418"/>
        <v>0</v>
      </c>
      <c r="T371" s="12">
        <f t="shared" si="418"/>
        <v>100</v>
      </c>
      <c r="U371" s="12">
        <f t="shared" si="418"/>
        <v>0</v>
      </c>
      <c r="V371" s="12">
        <f t="shared" si="418"/>
        <v>0</v>
      </c>
      <c r="W371" s="12">
        <f t="shared" si="418"/>
        <v>0</v>
      </c>
      <c r="X371" s="12">
        <f t="shared" si="418"/>
        <v>0</v>
      </c>
      <c r="Y371" s="12">
        <f t="shared" si="418"/>
        <v>0</v>
      </c>
      <c r="Z371" s="12">
        <f t="shared" si="418"/>
        <v>100</v>
      </c>
      <c r="AA371" s="12">
        <f t="shared" si="418"/>
        <v>0</v>
      </c>
      <c r="AB371" s="12">
        <f t="shared" si="418"/>
        <v>100</v>
      </c>
      <c r="AC371" s="12">
        <f t="shared" si="418"/>
        <v>0</v>
      </c>
      <c r="AD371" s="12">
        <f t="shared" si="418"/>
        <v>0</v>
      </c>
      <c r="AE371" s="12">
        <f t="shared" si="418"/>
        <v>0</v>
      </c>
      <c r="AF371" s="12">
        <f t="shared" si="418"/>
        <v>0</v>
      </c>
      <c r="AG371" s="12">
        <f t="shared" si="418"/>
        <v>0</v>
      </c>
      <c r="AH371" s="12">
        <f t="shared" si="418"/>
        <v>100</v>
      </c>
      <c r="AI371" s="12">
        <f t="shared" si="418"/>
        <v>0</v>
      </c>
      <c r="AJ371" s="12">
        <f t="shared" si="418"/>
        <v>100</v>
      </c>
      <c r="AK371" s="12">
        <f t="shared" si="418"/>
        <v>0</v>
      </c>
      <c r="AL371" s="12">
        <f t="shared" si="418"/>
        <v>0</v>
      </c>
      <c r="AM371" s="12">
        <f t="shared" si="418"/>
        <v>0</v>
      </c>
      <c r="AN371" s="12">
        <f t="shared" si="418"/>
        <v>0</v>
      </c>
      <c r="AO371" s="12">
        <f t="shared" si="418"/>
        <v>0</v>
      </c>
      <c r="AP371" s="12">
        <f t="shared" si="418"/>
        <v>100</v>
      </c>
      <c r="AQ371" s="12">
        <f t="shared" si="418"/>
        <v>0</v>
      </c>
      <c r="AR371" s="12">
        <f t="shared" si="418"/>
        <v>100</v>
      </c>
      <c r="AS371" s="12">
        <f t="shared" si="418"/>
        <v>0</v>
      </c>
      <c r="AT371" s="12">
        <f t="shared" si="418"/>
        <v>-100</v>
      </c>
      <c r="AU371" s="12">
        <f t="shared" si="418"/>
        <v>0</v>
      </c>
      <c r="AV371" s="12">
        <f t="shared" si="418"/>
        <v>-100</v>
      </c>
      <c r="AW371" s="12">
        <f t="shared" si="418"/>
        <v>0</v>
      </c>
      <c r="AX371" s="12">
        <f t="shared" si="418"/>
        <v>0</v>
      </c>
      <c r="AY371" s="12">
        <f t="shared" si="418"/>
        <v>0</v>
      </c>
      <c r="AZ371" s="12">
        <f t="shared" si="418"/>
        <v>0</v>
      </c>
      <c r="BA371" s="12">
        <f t="shared" si="418"/>
        <v>0</v>
      </c>
      <c r="BB371" s="12">
        <v>0</v>
      </c>
      <c r="BC371" s="12">
        <v>0</v>
      </c>
    </row>
    <row r="372" spans="1:55" ht="31.5" x14ac:dyDescent="0.25">
      <c r="A372" s="4" t="s">
        <v>32</v>
      </c>
      <c r="B372" s="9">
        <v>70</v>
      </c>
      <c r="C372" s="9">
        <v>0</v>
      </c>
      <c r="D372" s="11" t="s">
        <v>268</v>
      </c>
      <c r="E372" s="9">
        <v>854</v>
      </c>
      <c r="F372" s="11" t="s">
        <v>16</v>
      </c>
      <c r="G372" s="11" t="s">
        <v>63</v>
      </c>
      <c r="H372" s="11" t="s">
        <v>286</v>
      </c>
      <c r="I372" s="11" t="s">
        <v>33</v>
      </c>
      <c r="J372" s="12">
        <f>'6.ВС'!J389</f>
        <v>100</v>
      </c>
      <c r="K372" s="12">
        <f>'6.ВС'!K389</f>
        <v>0</v>
      </c>
      <c r="L372" s="12">
        <f>'6.ВС'!L389</f>
        <v>100</v>
      </c>
      <c r="M372" s="12">
        <f>'6.ВС'!M389</f>
        <v>0</v>
      </c>
      <c r="N372" s="12">
        <f>'6.ВС'!N389</f>
        <v>0</v>
      </c>
      <c r="O372" s="12">
        <f>'6.ВС'!O389</f>
        <v>0</v>
      </c>
      <c r="P372" s="12">
        <f>'6.ВС'!P389</f>
        <v>0</v>
      </c>
      <c r="Q372" s="12">
        <f>'6.ВС'!Q389</f>
        <v>0</v>
      </c>
      <c r="R372" s="12">
        <f>'6.ВС'!R389</f>
        <v>100</v>
      </c>
      <c r="S372" s="12">
        <f>'6.ВС'!S389</f>
        <v>0</v>
      </c>
      <c r="T372" s="12">
        <f>'6.ВС'!T389</f>
        <v>100</v>
      </c>
      <c r="U372" s="12">
        <f>'6.ВС'!U389</f>
        <v>0</v>
      </c>
      <c r="V372" s="12">
        <f>'6.ВС'!V389</f>
        <v>0</v>
      </c>
      <c r="W372" s="12">
        <f>'6.ВС'!W389</f>
        <v>0</v>
      </c>
      <c r="X372" s="12">
        <f>'6.ВС'!X389</f>
        <v>0</v>
      </c>
      <c r="Y372" s="12">
        <f>'6.ВС'!Y389</f>
        <v>0</v>
      </c>
      <c r="Z372" s="12">
        <f>'6.ВС'!Z389</f>
        <v>100</v>
      </c>
      <c r="AA372" s="12">
        <f>'6.ВС'!AA389</f>
        <v>0</v>
      </c>
      <c r="AB372" s="12">
        <f>'6.ВС'!AB389</f>
        <v>100</v>
      </c>
      <c r="AC372" s="12">
        <f>'6.ВС'!AC389</f>
        <v>0</v>
      </c>
      <c r="AD372" s="12">
        <f>'6.ВС'!AD389</f>
        <v>0</v>
      </c>
      <c r="AE372" s="12">
        <f>'6.ВС'!AE389</f>
        <v>0</v>
      </c>
      <c r="AF372" s="12">
        <f>'6.ВС'!AF389</f>
        <v>0</v>
      </c>
      <c r="AG372" s="12">
        <f>'6.ВС'!AG389</f>
        <v>0</v>
      </c>
      <c r="AH372" s="12">
        <f>'6.ВС'!AH389</f>
        <v>100</v>
      </c>
      <c r="AI372" s="12">
        <f>'6.ВС'!AI389</f>
        <v>0</v>
      </c>
      <c r="AJ372" s="12">
        <f>'6.ВС'!AJ389</f>
        <v>100</v>
      </c>
      <c r="AK372" s="12">
        <f>'6.ВС'!AK389</f>
        <v>0</v>
      </c>
      <c r="AL372" s="12">
        <f>'6.ВС'!AL389</f>
        <v>0</v>
      </c>
      <c r="AM372" s="12">
        <f>'6.ВС'!AM389</f>
        <v>0</v>
      </c>
      <c r="AN372" s="12">
        <f>'6.ВС'!AN389</f>
        <v>0</v>
      </c>
      <c r="AO372" s="12">
        <f>'6.ВС'!AO389</f>
        <v>0</v>
      </c>
      <c r="AP372" s="12">
        <f>'6.ВС'!AP389</f>
        <v>100</v>
      </c>
      <c r="AQ372" s="12">
        <f>'6.ВС'!AQ389</f>
        <v>0</v>
      </c>
      <c r="AR372" s="12">
        <f>'6.ВС'!AR389</f>
        <v>100</v>
      </c>
      <c r="AS372" s="12">
        <f>'6.ВС'!AS389</f>
        <v>0</v>
      </c>
      <c r="AT372" s="12">
        <f>'6.ВС'!AT389</f>
        <v>-100</v>
      </c>
      <c r="AU372" s="12">
        <f>'6.ВС'!AU389</f>
        <v>0</v>
      </c>
      <c r="AV372" s="12">
        <f>'6.ВС'!AV389</f>
        <v>-100</v>
      </c>
      <c r="AW372" s="12">
        <f>'6.ВС'!AW389</f>
        <v>0</v>
      </c>
      <c r="AX372" s="12">
        <f>'6.ВС'!AX389</f>
        <v>0</v>
      </c>
      <c r="AY372" s="12">
        <f>'6.ВС'!AY389</f>
        <v>0</v>
      </c>
      <c r="AZ372" s="12">
        <f>'6.ВС'!AZ389</f>
        <v>0</v>
      </c>
      <c r="BA372" s="12">
        <f>'6.ВС'!BA389</f>
        <v>0</v>
      </c>
      <c r="BB372" s="12">
        <v>0</v>
      </c>
      <c r="BC372" s="12">
        <v>0</v>
      </c>
    </row>
    <row r="373" spans="1:55" ht="47.25" hidden="1" x14ac:dyDescent="0.25">
      <c r="A373" s="4" t="s">
        <v>217</v>
      </c>
      <c r="B373" s="9">
        <v>70</v>
      </c>
      <c r="C373" s="9">
        <v>0</v>
      </c>
      <c r="D373" s="11" t="s">
        <v>268</v>
      </c>
      <c r="E373" s="9">
        <v>857</v>
      </c>
      <c r="F373" s="11"/>
      <c r="G373" s="11"/>
      <c r="H373" s="11"/>
      <c r="I373" s="11"/>
      <c r="J373" s="12">
        <f>J374+J379+J382</f>
        <v>520200</v>
      </c>
      <c r="K373" s="12">
        <f t="shared" ref="K373:M373" si="419">K374+K379+K382</f>
        <v>0</v>
      </c>
      <c r="L373" s="12">
        <f t="shared" si="419"/>
        <v>502200</v>
      </c>
      <c r="M373" s="12">
        <f t="shared" si="419"/>
        <v>18000</v>
      </c>
      <c r="N373" s="12">
        <f t="shared" ref="N373:U373" si="420">N374+N379+N382</f>
        <v>0</v>
      </c>
      <c r="O373" s="12">
        <f t="shared" si="420"/>
        <v>0</v>
      </c>
      <c r="P373" s="12">
        <f t="shared" si="420"/>
        <v>0</v>
      </c>
      <c r="Q373" s="12">
        <f t="shared" si="420"/>
        <v>0</v>
      </c>
      <c r="R373" s="12">
        <f t="shared" si="420"/>
        <v>520200</v>
      </c>
      <c r="S373" s="12">
        <f t="shared" si="420"/>
        <v>0</v>
      </c>
      <c r="T373" s="12">
        <f t="shared" si="420"/>
        <v>502200</v>
      </c>
      <c r="U373" s="12">
        <f t="shared" si="420"/>
        <v>18000</v>
      </c>
      <c r="V373" s="12">
        <f t="shared" ref="V373:AC373" si="421">V374+V379+V382</f>
        <v>0</v>
      </c>
      <c r="W373" s="12">
        <f t="shared" si="421"/>
        <v>0</v>
      </c>
      <c r="X373" s="12">
        <f t="shared" si="421"/>
        <v>0</v>
      </c>
      <c r="Y373" s="12">
        <f t="shared" si="421"/>
        <v>0</v>
      </c>
      <c r="Z373" s="12">
        <f t="shared" si="421"/>
        <v>520200</v>
      </c>
      <c r="AA373" s="12">
        <f t="shared" si="421"/>
        <v>0</v>
      </c>
      <c r="AB373" s="12">
        <f t="shared" si="421"/>
        <v>502200</v>
      </c>
      <c r="AC373" s="12">
        <f t="shared" si="421"/>
        <v>18000</v>
      </c>
      <c r="AD373" s="12">
        <f t="shared" ref="AD373:AK373" si="422">AD374+AD379+AD382</f>
        <v>0</v>
      </c>
      <c r="AE373" s="12">
        <f t="shared" si="422"/>
        <v>0</v>
      </c>
      <c r="AF373" s="12">
        <f t="shared" si="422"/>
        <v>0</v>
      </c>
      <c r="AG373" s="12">
        <f t="shared" si="422"/>
        <v>0</v>
      </c>
      <c r="AH373" s="12">
        <f t="shared" si="422"/>
        <v>520200</v>
      </c>
      <c r="AI373" s="12">
        <f t="shared" si="422"/>
        <v>0</v>
      </c>
      <c r="AJ373" s="12">
        <f t="shared" si="422"/>
        <v>502200</v>
      </c>
      <c r="AK373" s="12">
        <f t="shared" si="422"/>
        <v>18000</v>
      </c>
      <c r="AL373" s="12">
        <f t="shared" ref="AL373:AS373" si="423">AL374+AL379+AL382</f>
        <v>0</v>
      </c>
      <c r="AM373" s="12">
        <f t="shared" si="423"/>
        <v>0</v>
      </c>
      <c r="AN373" s="12">
        <f t="shared" si="423"/>
        <v>0</v>
      </c>
      <c r="AO373" s="12">
        <f t="shared" si="423"/>
        <v>0</v>
      </c>
      <c r="AP373" s="12">
        <f t="shared" si="423"/>
        <v>520200</v>
      </c>
      <c r="AQ373" s="12">
        <f t="shared" si="423"/>
        <v>0</v>
      </c>
      <c r="AR373" s="12">
        <f t="shared" si="423"/>
        <v>502200</v>
      </c>
      <c r="AS373" s="12">
        <f t="shared" si="423"/>
        <v>18000</v>
      </c>
      <c r="AT373" s="12">
        <f t="shared" ref="AT373:BA373" si="424">AT374+AT379+AT382</f>
        <v>0</v>
      </c>
      <c r="AU373" s="12">
        <f t="shared" si="424"/>
        <v>0</v>
      </c>
      <c r="AV373" s="12">
        <f t="shared" si="424"/>
        <v>0</v>
      </c>
      <c r="AW373" s="12">
        <f t="shared" si="424"/>
        <v>0</v>
      </c>
      <c r="AX373" s="12">
        <f t="shared" si="424"/>
        <v>520200</v>
      </c>
      <c r="AY373" s="12">
        <f t="shared" si="424"/>
        <v>0</v>
      </c>
      <c r="AZ373" s="12">
        <f t="shared" si="424"/>
        <v>502200</v>
      </c>
      <c r="BA373" s="12">
        <f t="shared" si="424"/>
        <v>18000</v>
      </c>
      <c r="BB373" s="12">
        <v>0</v>
      </c>
      <c r="BC373" s="12">
        <v>0</v>
      </c>
    </row>
    <row r="374" spans="1:55" ht="51" customHeight="1" x14ac:dyDescent="0.25">
      <c r="A374" s="4" t="s">
        <v>25</v>
      </c>
      <c r="B374" s="9">
        <v>70</v>
      </c>
      <c r="C374" s="9">
        <v>0</v>
      </c>
      <c r="D374" s="11" t="s">
        <v>268</v>
      </c>
      <c r="E374" s="9">
        <v>857</v>
      </c>
      <c r="F374" s="11" t="s">
        <v>16</v>
      </c>
      <c r="G374" s="11" t="s">
        <v>147</v>
      </c>
      <c r="H374" s="11" t="s">
        <v>286</v>
      </c>
      <c r="I374" s="11"/>
      <c r="J374" s="12">
        <f>J375+J377</f>
        <v>23200</v>
      </c>
      <c r="K374" s="12">
        <f t="shared" ref="K374:M374" si="425">K375+K377</f>
        <v>0</v>
      </c>
      <c r="L374" s="12">
        <f t="shared" si="425"/>
        <v>23200</v>
      </c>
      <c r="M374" s="12">
        <f t="shared" si="425"/>
        <v>0</v>
      </c>
      <c r="N374" s="12">
        <f t="shared" ref="N374:U374" si="426">N375+N377</f>
        <v>0</v>
      </c>
      <c r="O374" s="12">
        <f t="shared" si="426"/>
        <v>0</v>
      </c>
      <c r="P374" s="12">
        <f t="shared" si="426"/>
        <v>0</v>
      </c>
      <c r="Q374" s="12">
        <f t="shared" si="426"/>
        <v>0</v>
      </c>
      <c r="R374" s="12">
        <f t="shared" si="426"/>
        <v>23200</v>
      </c>
      <c r="S374" s="12">
        <f t="shared" si="426"/>
        <v>0</v>
      </c>
      <c r="T374" s="12">
        <f t="shared" si="426"/>
        <v>23200</v>
      </c>
      <c r="U374" s="12">
        <f t="shared" si="426"/>
        <v>0</v>
      </c>
      <c r="V374" s="12">
        <f t="shared" ref="V374:AC374" si="427">V375+V377</f>
        <v>0</v>
      </c>
      <c r="W374" s="12">
        <f t="shared" si="427"/>
        <v>0</v>
      </c>
      <c r="X374" s="12">
        <f t="shared" si="427"/>
        <v>0</v>
      </c>
      <c r="Y374" s="12">
        <f t="shared" si="427"/>
        <v>0</v>
      </c>
      <c r="Z374" s="12">
        <f t="shared" si="427"/>
        <v>23200</v>
      </c>
      <c r="AA374" s="12">
        <f t="shared" si="427"/>
        <v>0</v>
      </c>
      <c r="AB374" s="12">
        <f t="shared" si="427"/>
        <v>23200</v>
      </c>
      <c r="AC374" s="12">
        <f t="shared" si="427"/>
        <v>0</v>
      </c>
      <c r="AD374" s="12">
        <f t="shared" ref="AD374:AK374" si="428">AD375+AD377</f>
        <v>0</v>
      </c>
      <c r="AE374" s="12">
        <f t="shared" si="428"/>
        <v>0</v>
      </c>
      <c r="AF374" s="12">
        <f t="shared" si="428"/>
        <v>0</v>
      </c>
      <c r="AG374" s="12">
        <f t="shared" si="428"/>
        <v>0</v>
      </c>
      <c r="AH374" s="12">
        <f t="shared" si="428"/>
        <v>23200</v>
      </c>
      <c r="AI374" s="12">
        <f t="shared" si="428"/>
        <v>0</v>
      </c>
      <c r="AJ374" s="12">
        <f t="shared" si="428"/>
        <v>23200</v>
      </c>
      <c r="AK374" s="12">
        <f t="shared" si="428"/>
        <v>0</v>
      </c>
      <c r="AL374" s="12">
        <f t="shared" ref="AL374:AS374" si="429">AL375+AL377</f>
        <v>0</v>
      </c>
      <c r="AM374" s="12">
        <f t="shared" si="429"/>
        <v>0</v>
      </c>
      <c r="AN374" s="12">
        <f t="shared" si="429"/>
        <v>0</v>
      </c>
      <c r="AO374" s="12">
        <f t="shared" si="429"/>
        <v>0</v>
      </c>
      <c r="AP374" s="12">
        <f t="shared" si="429"/>
        <v>23200</v>
      </c>
      <c r="AQ374" s="12">
        <f t="shared" si="429"/>
        <v>0</v>
      </c>
      <c r="AR374" s="12">
        <f t="shared" si="429"/>
        <v>23200</v>
      </c>
      <c r="AS374" s="12">
        <f t="shared" si="429"/>
        <v>0</v>
      </c>
      <c r="AT374" s="12">
        <f t="shared" ref="AT374:BA374" si="430">AT375+AT377</f>
        <v>-4034</v>
      </c>
      <c r="AU374" s="12">
        <f t="shared" si="430"/>
        <v>0</v>
      </c>
      <c r="AV374" s="12">
        <f t="shared" si="430"/>
        <v>-4034</v>
      </c>
      <c r="AW374" s="12">
        <f t="shared" si="430"/>
        <v>0</v>
      </c>
      <c r="AX374" s="12">
        <f t="shared" si="430"/>
        <v>19166</v>
      </c>
      <c r="AY374" s="12">
        <f t="shared" si="430"/>
        <v>0</v>
      </c>
      <c r="AZ374" s="12">
        <f t="shared" si="430"/>
        <v>19166</v>
      </c>
      <c r="BA374" s="12">
        <f t="shared" si="430"/>
        <v>0</v>
      </c>
      <c r="BB374" s="12">
        <v>0</v>
      </c>
      <c r="BC374" s="12">
        <v>0</v>
      </c>
    </row>
    <row r="375" spans="1:55" ht="52.5" customHeight="1" x14ac:dyDescent="0.25">
      <c r="A375" s="6" t="s">
        <v>27</v>
      </c>
      <c r="B375" s="9">
        <v>70</v>
      </c>
      <c r="C375" s="9">
        <v>0</v>
      </c>
      <c r="D375" s="11" t="s">
        <v>268</v>
      </c>
      <c r="E375" s="9">
        <v>857</v>
      </c>
      <c r="F375" s="11" t="s">
        <v>16</v>
      </c>
      <c r="G375" s="11" t="s">
        <v>63</v>
      </c>
      <c r="H375" s="11" t="s">
        <v>286</v>
      </c>
      <c r="I375" s="11" t="s">
        <v>28</v>
      </c>
      <c r="J375" s="12">
        <f>J376</f>
        <v>23200</v>
      </c>
      <c r="K375" s="12">
        <f t="shared" ref="K375:BA375" si="431">K376</f>
        <v>0</v>
      </c>
      <c r="L375" s="12">
        <f t="shared" si="431"/>
        <v>23200</v>
      </c>
      <c r="M375" s="12">
        <f t="shared" si="431"/>
        <v>0</v>
      </c>
      <c r="N375" s="12">
        <f t="shared" si="431"/>
        <v>0</v>
      </c>
      <c r="O375" s="12">
        <f t="shared" si="431"/>
        <v>0</v>
      </c>
      <c r="P375" s="12">
        <f t="shared" si="431"/>
        <v>0</v>
      </c>
      <c r="Q375" s="12">
        <f t="shared" si="431"/>
        <v>0</v>
      </c>
      <c r="R375" s="12">
        <f t="shared" si="431"/>
        <v>23200</v>
      </c>
      <c r="S375" s="12">
        <f t="shared" si="431"/>
        <v>0</v>
      </c>
      <c r="T375" s="12">
        <f t="shared" si="431"/>
        <v>23200</v>
      </c>
      <c r="U375" s="12">
        <f t="shared" si="431"/>
        <v>0</v>
      </c>
      <c r="V375" s="12">
        <f t="shared" si="431"/>
        <v>0</v>
      </c>
      <c r="W375" s="12">
        <f t="shared" si="431"/>
        <v>0</v>
      </c>
      <c r="X375" s="12">
        <f t="shared" si="431"/>
        <v>0</v>
      </c>
      <c r="Y375" s="12">
        <f t="shared" si="431"/>
        <v>0</v>
      </c>
      <c r="Z375" s="12">
        <f t="shared" si="431"/>
        <v>23200</v>
      </c>
      <c r="AA375" s="12">
        <f t="shared" si="431"/>
        <v>0</v>
      </c>
      <c r="AB375" s="12">
        <f t="shared" si="431"/>
        <v>23200</v>
      </c>
      <c r="AC375" s="12">
        <f t="shared" si="431"/>
        <v>0</v>
      </c>
      <c r="AD375" s="12">
        <f t="shared" si="431"/>
        <v>0</v>
      </c>
      <c r="AE375" s="12">
        <f t="shared" si="431"/>
        <v>0</v>
      </c>
      <c r="AF375" s="12">
        <f t="shared" si="431"/>
        <v>0</v>
      </c>
      <c r="AG375" s="12">
        <f t="shared" si="431"/>
        <v>0</v>
      </c>
      <c r="AH375" s="12">
        <f t="shared" si="431"/>
        <v>23200</v>
      </c>
      <c r="AI375" s="12">
        <f t="shared" si="431"/>
        <v>0</v>
      </c>
      <c r="AJ375" s="12">
        <f t="shared" si="431"/>
        <v>23200</v>
      </c>
      <c r="AK375" s="12">
        <f t="shared" si="431"/>
        <v>0</v>
      </c>
      <c r="AL375" s="12">
        <f t="shared" si="431"/>
        <v>0</v>
      </c>
      <c r="AM375" s="12">
        <f t="shared" si="431"/>
        <v>0</v>
      </c>
      <c r="AN375" s="12">
        <f t="shared" si="431"/>
        <v>0</v>
      </c>
      <c r="AO375" s="12">
        <f t="shared" si="431"/>
        <v>0</v>
      </c>
      <c r="AP375" s="12">
        <f t="shared" si="431"/>
        <v>23200</v>
      </c>
      <c r="AQ375" s="12">
        <f t="shared" si="431"/>
        <v>0</v>
      </c>
      <c r="AR375" s="12">
        <f t="shared" si="431"/>
        <v>23200</v>
      </c>
      <c r="AS375" s="12">
        <f t="shared" si="431"/>
        <v>0</v>
      </c>
      <c r="AT375" s="12">
        <f t="shared" si="431"/>
        <v>-4034</v>
      </c>
      <c r="AU375" s="12">
        <f t="shared" si="431"/>
        <v>0</v>
      </c>
      <c r="AV375" s="12">
        <f t="shared" si="431"/>
        <v>-4034</v>
      </c>
      <c r="AW375" s="12">
        <f t="shared" si="431"/>
        <v>0</v>
      </c>
      <c r="AX375" s="12">
        <f t="shared" si="431"/>
        <v>19166</v>
      </c>
      <c r="AY375" s="12">
        <f t="shared" si="431"/>
        <v>0</v>
      </c>
      <c r="AZ375" s="12">
        <f t="shared" si="431"/>
        <v>19166</v>
      </c>
      <c r="BA375" s="12">
        <f t="shared" si="431"/>
        <v>0</v>
      </c>
      <c r="BB375" s="12">
        <v>0</v>
      </c>
      <c r="BC375" s="12">
        <v>0</v>
      </c>
    </row>
    <row r="376" spans="1:55" ht="63" x14ac:dyDescent="0.25">
      <c r="A376" s="6" t="s">
        <v>14</v>
      </c>
      <c r="B376" s="9">
        <v>70</v>
      </c>
      <c r="C376" s="9">
        <v>0</v>
      </c>
      <c r="D376" s="11" t="s">
        <v>268</v>
      </c>
      <c r="E376" s="9">
        <v>857</v>
      </c>
      <c r="F376" s="11" t="s">
        <v>16</v>
      </c>
      <c r="G376" s="11" t="s">
        <v>63</v>
      </c>
      <c r="H376" s="11" t="s">
        <v>286</v>
      </c>
      <c r="I376" s="11" t="s">
        <v>29</v>
      </c>
      <c r="J376" s="12">
        <f>'6.ВС'!J397</f>
        <v>23200</v>
      </c>
      <c r="K376" s="12">
        <f>'6.ВС'!K397</f>
        <v>0</v>
      </c>
      <c r="L376" s="12">
        <f>'6.ВС'!L397</f>
        <v>23200</v>
      </c>
      <c r="M376" s="12">
        <f>'6.ВС'!M397</f>
        <v>0</v>
      </c>
      <c r="N376" s="12">
        <f>'6.ВС'!N397</f>
        <v>0</v>
      </c>
      <c r="O376" s="12">
        <f>'6.ВС'!O397</f>
        <v>0</v>
      </c>
      <c r="P376" s="12">
        <f>'6.ВС'!P397</f>
        <v>0</v>
      </c>
      <c r="Q376" s="12">
        <f>'6.ВС'!Q397</f>
        <v>0</v>
      </c>
      <c r="R376" s="12">
        <f>'6.ВС'!R397</f>
        <v>23200</v>
      </c>
      <c r="S376" s="12">
        <f>'6.ВС'!S397</f>
        <v>0</v>
      </c>
      <c r="T376" s="12">
        <f>'6.ВС'!T397</f>
        <v>23200</v>
      </c>
      <c r="U376" s="12">
        <f>'6.ВС'!U397</f>
        <v>0</v>
      </c>
      <c r="V376" s="12">
        <f>'6.ВС'!V397</f>
        <v>0</v>
      </c>
      <c r="W376" s="12">
        <f>'6.ВС'!W397</f>
        <v>0</v>
      </c>
      <c r="X376" s="12">
        <f>'6.ВС'!X397</f>
        <v>0</v>
      </c>
      <c r="Y376" s="12">
        <f>'6.ВС'!Y397</f>
        <v>0</v>
      </c>
      <c r="Z376" s="12">
        <f>'6.ВС'!Z397</f>
        <v>23200</v>
      </c>
      <c r="AA376" s="12">
        <f>'6.ВС'!AA397</f>
        <v>0</v>
      </c>
      <c r="AB376" s="12">
        <f>'6.ВС'!AB397</f>
        <v>23200</v>
      </c>
      <c r="AC376" s="12">
        <f>'6.ВС'!AC397</f>
        <v>0</v>
      </c>
      <c r="AD376" s="12">
        <f>'6.ВС'!AD397</f>
        <v>0</v>
      </c>
      <c r="AE376" s="12">
        <f>'6.ВС'!AE397</f>
        <v>0</v>
      </c>
      <c r="AF376" s="12">
        <f>'6.ВС'!AF397</f>
        <v>0</v>
      </c>
      <c r="AG376" s="12">
        <f>'6.ВС'!AG397</f>
        <v>0</v>
      </c>
      <c r="AH376" s="12">
        <f>'6.ВС'!AH397</f>
        <v>23200</v>
      </c>
      <c r="AI376" s="12">
        <f>'6.ВС'!AI397</f>
        <v>0</v>
      </c>
      <c r="AJ376" s="12">
        <f>'6.ВС'!AJ397</f>
        <v>23200</v>
      </c>
      <c r="AK376" s="12">
        <f>'6.ВС'!AK397</f>
        <v>0</v>
      </c>
      <c r="AL376" s="12">
        <f>'6.ВС'!AL397</f>
        <v>0</v>
      </c>
      <c r="AM376" s="12">
        <f>'6.ВС'!AM397</f>
        <v>0</v>
      </c>
      <c r="AN376" s="12">
        <f>'6.ВС'!AN397</f>
        <v>0</v>
      </c>
      <c r="AO376" s="12">
        <f>'6.ВС'!AO397</f>
        <v>0</v>
      </c>
      <c r="AP376" s="12">
        <f>'6.ВС'!AP397</f>
        <v>23200</v>
      </c>
      <c r="AQ376" s="12">
        <f>'6.ВС'!AQ397</f>
        <v>0</v>
      </c>
      <c r="AR376" s="12">
        <f>'6.ВС'!AR397</f>
        <v>23200</v>
      </c>
      <c r="AS376" s="12">
        <f>'6.ВС'!AS397</f>
        <v>0</v>
      </c>
      <c r="AT376" s="12">
        <f>'6.ВС'!AT397</f>
        <v>-4034</v>
      </c>
      <c r="AU376" s="12">
        <f>'6.ВС'!AU397</f>
        <v>0</v>
      </c>
      <c r="AV376" s="12">
        <f>'6.ВС'!AV397</f>
        <v>-4034</v>
      </c>
      <c r="AW376" s="12">
        <f>'6.ВС'!AW397</f>
        <v>0</v>
      </c>
      <c r="AX376" s="12">
        <f>'6.ВС'!AX397</f>
        <v>19166</v>
      </c>
      <c r="AY376" s="12">
        <f>'6.ВС'!AY397</f>
        <v>0</v>
      </c>
      <c r="AZ376" s="12">
        <f>'6.ВС'!AZ397</f>
        <v>19166</v>
      </c>
      <c r="BA376" s="12">
        <f>'6.ВС'!BA397</f>
        <v>0</v>
      </c>
      <c r="BB376" s="12">
        <v>0</v>
      </c>
      <c r="BC376" s="12">
        <v>0</v>
      </c>
    </row>
    <row r="377" spans="1:55" ht="31.5" hidden="1" x14ac:dyDescent="0.25">
      <c r="A377" s="6" t="s">
        <v>30</v>
      </c>
      <c r="B377" s="9">
        <v>70</v>
      </c>
      <c r="C377" s="9">
        <v>0</v>
      </c>
      <c r="D377" s="11" t="s">
        <v>268</v>
      </c>
      <c r="E377" s="9">
        <v>857</v>
      </c>
      <c r="F377" s="11" t="s">
        <v>16</v>
      </c>
      <c r="G377" s="11" t="s">
        <v>63</v>
      </c>
      <c r="H377" s="11" t="s">
        <v>286</v>
      </c>
      <c r="I377" s="11" t="s">
        <v>31</v>
      </c>
      <c r="J377" s="12">
        <f>J378</f>
        <v>0</v>
      </c>
      <c r="K377" s="12">
        <f t="shared" ref="K377:BA377" si="432">K378</f>
        <v>0</v>
      </c>
      <c r="L377" s="12">
        <f t="shared" si="432"/>
        <v>0</v>
      </c>
      <c r="M377" s="12">
        <f t="shared" si="432"/>
        <v>0</v>
      </c>
      <c r="N377" s="12">
        <f t="shared" si="432"/>
        <v>0</v>
      </c>
      <c r="O377" s="12">
        <f t="shared" si="432"/>
        <v>0</v>
      </c>
      <c r="P377" s="12">
        <f t="shared" si="432"/>
        <v>0</v>
      </c>
      <c r="Q377" s="12">
        <f t="shared" si="432"/>
        <v>0</v>
      </c>
      <c r="R377" s="12">
        <f t="shared" si="432"/>
        <v>0</v>
      </c>
      <c r="S377" s="12">
        <f t="shared" si="432"/>
        <v>0</v>
      </c>
      <c r="T377" s="12">
        <f t="shared" si="432"/>
        <v>0</v>
      </c>
      <c r="U377" s="12">
        <f t="shared" si="432"/>
        <v>0</v>
      </c>
      <c r="V377" s="12">
        <f t="shared" si="432"/>
        <v>0</v>
      </c>
      <c r="W377" s="12">
        <f t="shared" si="432"/>
        <v>0</v>
      </c>
      <c r="X377" s="12">
        <f t="shared" si="432"/>
        <v>0</v>
      </c>
      <c r="Y377" s="12">
        <f t="shared" si="432"/>
        <v>0</v>
      </c>
      <c r="Z377" s="12">
        <f t="shared" si="432"/>
        <v>0</v>
      </c>
      <c r="AA377" s="12">
        <f t="shared" si="432"/>
        <v>0</v>
      </c>
      <c r="AB377" s="12">
        <f t="shared" si="432"/>
        <v>0</v>
      </c>
      <c r="AC377" s="12">
        <f t="shared" si="432"/>
        <v>0</v>
      </c>
      <c r="AD377" s="12">
        <f t="shared" si="432"/>
        <v>0</v>
      </c>
      <c r="AE377" s="12">
        <f t="shared" si="432"/>
        <v>0</v>
      </c>
      <c r="AF377" s="12">
        <f t="shared" si="432"/>
        <v>0</v>
      </c>
      <c r="AG377" s="12">
        <f t="shared" si="432"/>
        <v>0</v>
      </c>
      <c r="AH377" s="12">
        <f t="shared" si="432"/>
        <v>0</v>
      </c>
      <c r="AI377" s="12">
        <f t="shared" si="432"/>
        <v>0</v>
      </c>
      <c r="AJ377" s="12">
        <f t="shared" si="432"/>
        <v>0</v>
      </c>
      <c r="AK377" s="12">
        <f t="shared" si="432"/>
        <v>0</v>
      </c>
      <c r="AL377" s="12">
        <f t="shared" si="432"/>
        <v>0</v>
      </c>
      <c r="AM377" s="12">
        <f t="shared" si="432"/>
        <v>0</v>
      </c>
      <c r="AN377" s="12">
        <f t="shared" si="432"/>
        <v>0</v>
      </c>
      <c r="AO377" s="12">
        <f t="shared" si="432"/>
        <v>0</v>
      </c>
      <c r="AP377" s="12">
        <f t="shared" si="432"/>
        <v>0</v>
      </c>
      <c r="AQ377" s="12">
        <f t="shared" si="432"/>
        <v>0</v>
      </c>
      <c r="AR377" s="12">
        <f t="shared" si="432"/>
        <v>0</v>
      </c>
      <c r="AS377" s="12">
        <f t="shared" si="432"/>
        <v>0</v>
      </c>
      <c r="AT377" s="12">
        <f t="shared" si="432"/>
        <v>0</v>
      </c>
      <c r="AU377" s="12">
        <f t="shared" si="432"/>
        <v>0</v>
      </c>
      <c r="AV377" s="12">
        <f t="shared" si="432"/>
        <v>0</v>
      </c>
      <c r="AW377" s="12">
        <f t="shared" si="432"/>
        <v>0</v>
      </c>
      <c r="AX377" s="12">
        <f t="shared" si="432"/>
        <v>0</v>
      </c>
      <c r="AY377" s="12">
        <f t="shared" si="432"/>
        <v>0</v>
      </c>
      <c r="AZ377" s="12">
        <f t="shared" si="432"/>
        <v>0</v>
      </c>
      <c r="BA377" s="12">
        <f t="shared" si="432"/>
        <v>0</v>
      </c>
      <c r="BB377" s="12">
        <v>0</v>
      </c>
      <c r="BC377" s="12">
        <v>0</v>
      </c>
    </row>
    <row r="378" spans="1:55" ht="31.5" hidden="1" x14ac:dyDescent="0.25">
      <c r="A378" s="6" t="s">
        <v>32</v>
      </c>
      <c r="B378" s="9">
        <v>70</v>
      </c>
      <c r="C378" s="9">
        <v>0</v>
      </c>
      <c r="D378" s="11" t="s">
        <v>268</v>
      </c>
      <c r="E378" s="9">
        <v>857</v>
      </c>
      <c r="F378" s="11" t="s">
        <v>16</v>
      </c>
      <c r="G378" s="11" t="s">
        <v>63</v>
      </c>
      <c r="H378" s="11" t="s">
        <v>286</v>
      </c>
      <c r="I378" s="11" t="s">
        <v>33</v>
      </c>
      <c r="J378" s="12">
        <f>'6.ВС'!J399</f>
        <v>0</v>
      </c>
      <c r="K378" s="12">
        <f>'6.ВС'!K399</f>
        <v>0</v>
      </c>
      <c r="L378" s="12">
        <f>'6.ВС'!L399</f>
        <v>0</v>
      </c>
      <c r="M378" s="12">
        <f>'6.ВС'!M399</f>
        <v>0</v>
      </c>
      <c r="N378" s="12">
        <f>'6.ВС'!N399</f>
        <v>0</v>
      </c>
      <c r="O378" s="12">
        <f>'6.ВС'!O399</f>
        <v>0</v>
      </c>
      <c r="P378" s="12">
        <f>'6.ВС'!P399</f>
        <v>0</v>
      </c>
      <c r="Q378" s="12">
        <f>'6.ВС'!Q399</f>
        <v>0</v>
      </c>
      <c r="R378" s="12">
        <f>'6.ВС'!R399</f>
        <v>0</v>
      </c>
      <c r="S378" s="12">
        <f>'6.ВС'!S399</f>
        <v>0</v>
      </c>
      <c r="T378" s="12">
        <f>'6.ВС'!T399</f>
        <v>0</v>
      </c>
      <c r="U378" s="12">
        <f>'6.ВС'!U399</f>
        <v>0</v>
      </c>
      <c r="V378" s="12">
        <f>'6.ВС'!V399</f>
        <v>0</v>
      </c>
      <c r="W378" s="12">
        <f>'6.ВС'!W399</f>
        <v>0</v>
      </c>
      <c r="X378" s="12">
        <f>'6.ВС'!X399</f>
        <v>0</v>
      </c>
      <c r="Y378" s="12">
        <f>'6.ВС'!Y399</f>
        <v>0</v>
      </c>
      <c r="Z378" s="12">
        <f>'6.ВС'!Z399</f>
        <v>0</v>
      </c>
      <c r="AA378" s="12">
        <f>'6.ВС'!AA399</f>
        <v>0</v>
      </c>
      <c r="AB378" s="12">
        <f>'6.ВС'!AB399</f>
        <v>0</v>
      </c>
      <c r="AC378" s="12">
        <f>'6.ВС'!AC399</f>
        <v>0</v>
      </c>
      <c r="AD378" s="12">
        <f>'6.ВС'!AD399</f>
        <v>0</v>
      </c>
      <c r="AE378" s="12">
        <f>'6.ВС'!AE399</f>
        <v>0</v>
      </c>
      <c r="AF378" s="12">
        <f>'6.ВС'!AF399</f>
        <v>0</v>
      </c>
      <c r="AG378" s="12">
        <f>'6.ВС'!AG399</f>
        <v>0</v>
      </c>
      <c r="AH378" s="12">
        <f>'6.ВС'!AH399</f>
        <v>0</v>
      </c>
      <c r="AI378" s="12">
        <f>'6.ВС'!AI399</f>
        <v>0</v>
      </c>
      <c r="AJ378" s="12">
        <f>'6.ВС'!AJ399</f>
        <v>0</v>
      </c>
      <c r="AK378" s="12">
        <f>'6.ВС'!AK399</f>
        <v>0</v>
      </c>
      <c r="AL378" s="12">
        <f>'6.ВС'!AL399</f>
        <v>0</v>
      </c>
      <c r="AM378" s="12">
        <f>'6.ВС'!AM399</f>
        <v>0</v>
      </c>
      <c r="AN378" s="12">
        <f>'6.ВС'!AN399</f>
        <v>0</v>
      </c>
      <c r="AO378" s="12">
        <f>'6.ВС'!AO399</f>
        <v>0</v>
      </c>
      <c r="AP378" s="12">
        <f>'6.ВС'!AP399</f>
        <v>0</v>
      </c>
      <c r="AQ378" s="12">
        <f>'6.ВС'!AQ399</f>
        <v>0</v>
      </c>
      <c r="AR378" s="12">
        <f>'6.ВС'!AR399</f>
        <v>0</v>
      </c>
      <c r="AS378" s="12">
        <f>'6.ВС'!AS399</f>
        <v>0</v>
      </c>
      <c r="AT378" s="12">
        <f>'6.ВС'!AT399</f>
        <v>0</v>
      </c>
      <c r="AU378" s="12">
        <f>'6.ВС'!AU399</f>
        <v>0</v>
      </c>
      <c r="AV378" s="12">
        <f>'6.ВС'!AV399</f>
        <v>0</v>
      </c>
      <c r="AW378" s="12">
        <f>'6.ВС'!AW399</f>
        <v>0</v>
      </c>
      <c r="AX378" s="12">
        <f>'6.ВС'!AX399</f>
        <v>0</v>
      </c>
      <c r="AY378" s="12">
        <f>'6.ВС'!AY399</f>
        <v>0</v>
      </c>
      <c r="AZ378" s="12">
        <f>'6.ВС'!AZ399</f>
        <v>0</v>
      </c>
      <c r="BA378" s="12">
        <f>'6.ВС'!BA399</f>
        <v>0</v>
      </c>
      <c r="BB378" s="12">
        <v>0</v>
      </c>
      <c r="BC378" s="12">
        <v>0</v>
      </c>
    </row>
    <row r="379" spans="1:55" ht="66.75" customHeight="1" x14ac:dyDescent="0.25">
      <c r="A379" s="4" t="s">
        <v>218</v>
      </c>
      <c r="B379" s="9">
        <v>70</v>
      </c>
      <c r="C379" s="9">
        <v>0</v>
      </c>
      <c r="D379" s="11" t="s">
        <v>268</v>
      </c>
      <c r="E379" s="9">
        <v>857</v>
      </c>
      <c r="F379" s="11" t="s">
        <v>16</v>
      </c>
      <c r="G379" s="11" t="s">
        <v>147</v>
      </c>
      <c r="H379" s="11" t="s">
        <v>336</v>
      </c>
      <c r="I379" s="11"/>
      <c r="J379" s="12">
        <f>J380</f>
        <v>479000</v>
      </c>
      <c r="K379" s="12">
        <f t="shared" ref="K379:BA380" si="433">K380</f>
        <v>0</v>
      </c>
      <c r="L379" s="12">
        <f t="shared" si="433"/>
        <v>479000</v>
      </c>
      <c r="M379" s="12">
        <f t="shared" si="433"/>
        <v>0</v>
      </c>
      <c r="N379" s="12">
        <f t="shared" si="433"/>
        <v>0</v>
      </c>
      <c r="O379" s="12">
        <f t="shared" si="433"/>
        <v>0</v>
      </c>
      <c r="P379" s="12">
        <f t="shared" si="433"/>
        <v>0</v>
      </c>
      <c r="Q379" s="12">
        <f t="shared" si="433"/>
        <v>0</v>
      </c>
      <c r="R379" s="12">
        <f t="shared" si="433"/>
        <v>479000</v>
      </c>
      <c r="S379" s="12">
        <f t="shared" si="433"/>
        <v>0</v>
      </c>
      <c r="T379" s="12">
        <f t="shared" si="433"/>
        <v>479000</v>
      </c>
      <c r="U379" s="12">
        <f t="shared" si="433"/>
        <v>0</v>
      </c>
      <c r="V379" s="12">
        <f t="shared" si="433"/>
        <v>0</v>
      </c>
      <c r="W379" s="12">
        <f t="shared" si="433"/>
        <v>0</v>
      </c>
      <c r="X379" s="12">
        <f t="shared" si="433"/>
        <v>0</v>
      </c>
      <c r="Y379" s="12">
        <f t="shared" si="433"/>
        <v>0</v>
      </c>
      <c r="Z379" s="12">
        <f t="shared" si="433"/>
        <v>479000</v>
      </c>
      <c r="AA379" s="12">
        <f t="shared" si="433"/>
        <v>0</v>
      </c>
      <c r="AB379" s="12">
        <f t="shared" si="433"/>
        <v>479000</v>
      </c>
      <c r="AC379" s="12">
        <f t="shared" si="433"/>
        <v>0</v>
      </c>
      <c r="AD379" s="12">
        <f t="shared" si="433"/>
        <v>0</v>
      </c>
      <c r="AE379" s="12">
        <f t="shared" si="433"/>
        <v>0</v>
      </c>
      <c r="AF379" s="12">
        <f t="shared" si="433"/>
        <v>0</v>
      </c>
      <c r="AG379" s="12">
        <f t="shared" si="433"/>
        <v>0</v>
      </c>
      <c r="AH379" s="12">
        <f t="shared" si="433"/>
        <v>479000</v>
      </c>
      <c r="AI379" s="12">
        <f t="shared" si="433"/>
        <v>0</v>
      </c>
      <c r="AJ379" s="12">
        <f t="shared" si="433"/>
        <v>479000</v>
      </c>
      <c r="AK379" s="12">
        <f t="shared" si="433"/>
        <v>0</v>
      </c>
      <c r="AL379" s="12">
        <f t="shared" si="433"/>
        <v>0</v>
      </c>
      <c r="AM379" s="12">
        <f t="shared" si="433"/>
        <v>0</v>
      </c>
      <c r="AN379" s="12">
        <f t="shared" si="433"/>
        <v>0</v>
      </c>
      <c r="AO379" s="12">
        <f t="shared" si="433"/>
        <v>0</v>
      </c>
      <c r="AP379" s="12">
        <f t="shared" si="433"/>
        <v>479000</v>
      </c>
      <c r="AQ379" s="12">
        <f t="shared" si="433"/>
        <v>0</v>
      </c>
      <c r="AR379" s="12">
        <f t="shared" si="433"/>
        <v>479000</v>
      </c>
      <c r="AS379" s="12">
        <f t="shared" si="433"/>
        <v>0</v>
      </c>
      <c r="AT379" s="12">
        <f t="shared" si="433"/>
        <v>4034</v>
      </c>
      <c r="AU379" s="12">
        <f t="shared" si="433"/>
        <v>0</v>
      </c>
      <c r="AV379" s="12">
        <f t="shared" si="433"/>
        <v>4034</v>
      </c>
      <c r="AW379" s="12">
        <f t="shared" si="433"/>
        <v>0</v>
      </c>
      <c r="AX379" s="12">
        <f t="shared" si="433"/>
        <v>483034</v>
      </c>
      <c r="AY379" s="12">
        <f t="shared" si="433"/>
        <v>0</v>
      </c>
      <c r="AZ379" s="12">
        <f t="shared" si="433"/>
        <v>483034</v>
      </c>
      <c r="BA379" s="12">
        <f t="shared" si="433"/>
        <v>0</v>
      </c>
      <c r="BB379" s="12">
        <v>0</v>
      </c>
      <c r="BC379" s="12">
        <v>0</v>
      </c>
    </row>
    <row r="380" spans="1:55" ht="131.25" customHeight="1" x14ac:dyDescent="0.25">
      <c r="A380" s="4" t="s">
        <v>21</v>
      </c>
      <c r="B380" s="9">
        <v>70</v>
      </c>
      <c r="C380" s="9">
        <v>0</v>
      </c>
      <c r="D380" s="11" t="s">
        <v>268</v>
      </c>
      <c r="E380" s="9">
        <v>857</v>
      </c>
      <c r="F380" s="11" t="s">
        <v>22</v>
      </c>
      <c r="G380" s="11" t="s">
        <v>147</v>
      </c>
      <c r="H380" s="11" t="s">
        <v>336</v>
      </c>
      <c r="I380" s="11" t="s">
        <v>23</v>
      </c>
      <c r="J380" s="12">
        <f>J381</f>
        <v>479000</v>
      </c>
      <c r="K380" s="12">
        <f t="shared" si="433"/>
        <v>0</v>
      </c>
      <c r="L380" s="12">
        <f t="shared" si="433"/>
        <v>479000</v>
      </c>
      <c r="M380" s="12">
        <f t="shared" si="433"/>
        <v>0</v>
      </c>
      <c r="N380" s="12">
        <f t="shared" si="433"/>
        <v>0</v>
      </c>
      <c r="O380" s="12">
        <f t="shared" si="433"/>
        <v>0</v>
      </c>
      <c r="P380" s="12">
        <f t="shared" si="433"/>
        <v>0</v>
      </c>
      <c r="Q380" s="12">
        <f t="shared" si="433"/>
        <v>0</v>
      </c>
      <c r="R380" s="12">
        <f t="shared" si="433"/>
        <v>479000</v>
      </c>
      <c r="S380" s="12">
        <f t="shared" si="433"/>
        <v>0</v>
      </c>
      <c r="T380" s="12">
        <f t="shared" si="433"/>
        <v>479000</v>
      </c>
      <c r="U380" s="12">
        <f t="shared" si="433"/>
        <v>0</v>
      </c>
      <c r="V380" s="12">
        <f t="shared" si="433"/>
        <v>0</v>
      </c>
      <c r="W380" s="12">
        <f t="shared" si="433"/>
        <v>0</v>
      </c>
      <c r="X380" s="12">
        <f t="shared" si="433"/>
        <v>0</v>
      </c>
      <c r="Y380" s="12">
        <f t="shared" si="433"/>
        <v>0</v>
      </c>
      <c r="Z380" s="12">
        <f t="shared" si="433"/>
        <v>479000</v>
      </c>
      <c r="AA380" s="12">
        <f t="shared" si="433"/>
        <v>0</v>
      </c>
      <c r="AB380" s="12">
        <f t="shared" si="433"/>
        <v>479000</v>
      </c>
      <c r="AC380" s="12">
        <f t="shared" si="433"/>
        <v>0</v>
      </c>
      <c r="AD380" s="12">
        <f t="shared" si="433"/>
        <v>0</v>
      </c>
      <c r="AE380" s="12">
        <f t="shared" si="433"/>
        <v>0</v>
      </c>
      <c r="AF380" s="12">
        <f t="shared" si="433"/>
        <v>0</v>
      </c>
      <c r="AG380" s="12">
        <f t="shared" si="433"/>
        <v>0</v>
      </c>
      <c r="AH380" s="12">
        <f t="shared" si="433"/>
        <v>479000</v>
      </c>
      <c r="AI380" s="12">
        <f t="shared" si="433"/>
        <v>0</v>
      </c>
      <c r="AJ380" s="12">
        <f t="shared" si="433"/>
        <v>479000</v>
      </c>
      <c r="AK380" s="12">
        <f t="shared" si="433"/>
        <v>0</v>
      </c>
      <c r="AL380" s="12">
        <f t="shared" si="433"/>
        <v>0</v>
      </c>
      <c r="AM380" s="12">
        <f t="shared" si="433"/>
        <v>0</v>
      </c>
      <c r="AN380" s="12">
        <f t="shared" si="433"/>
        <v>0</v>
      </c>
      <c r="AO380" s="12">
        <f t="shared" si="433"/>
        <v>0</v>
      </c>
      <c r="AP380" s="12">
        <f t="shared" si="433"/>
        <v>479000</v>
      </c>
      <c r="AQ380" s="12">
        <f t="shared" si="433"/>
        <v>0</v>
      </c>
      <c r="AR380" s="12">
        <f t="shared" si="433"/>
        <v>479000</v>
      </c>
      <c r="AS380" s="12">
        <f t="shared" si="433"/>
        <v>0</v>
      </c>
      <c r="AT380" s="12">
        <f t="shared" si="433"/>
        <v>4034</v>
      </c>
      <c r="AU380" s="12">
        <f t="shared" si="433"/>
        <v>0</v>
      </c>
      <c r="AV380" s="12">
        <f t="shared" si="433"/>
        <v>4034</v>
      </c>
      <c r="AW380" s="12">
        <f t="shared" si="433"/>
        <v>0</v>
      </c>
      <c r="AX380" s="12">
        <f t="shared" si="433"/>
        <v>483034</v>
      </c>
      <c r="AY380" s="12">
        <f t="shared" si="433"/>
        <v>0</v>
      </c>
      <c r="AZ380" s="12">
        <f t="shared" si="433"/>
        <v>483034</v>
      </c>
      <c r="BA380" s="12">
        <f t="shared" si="433"/>
        <v>0</v>
      </c>
      <c r="BB380" s="12">
        <v>0</v>
      </c>
      <c r="BC380" s="12">
        <v>0</v>
      </c>
    </row>
    <row r="381" spans="1:55" ht="47.25" x14ac:dyDescent="0.25">
      <c r="A381" s="4" t="s">
        <v>13</v>
      </c>
      <c r="B381" s="9">
        <v>70</v>
      </c>
      <c r="C381" s="9">
        <v>0</v>
      </c>
      <c r="D381" s="11" t="s">
        <v>268</v>
      </c>
      <c r="E381" s="9">
        <v>857</v>
      </c>
      <c r="F381" s="11" t="s">
        <v>16</v>
      </c>
      <c r="G381" s="11" t="s">
        <v>147</v>
      </c>
      <c r="H381" s="11" t="s">
        <v>336</v>
      </c>
      <c r="I381" s="11" t="s">
        <v>24</v>
      </c>
      <c r="J381" s="12">
        <f>'6.ВС'!J402</f>
        <v>479000</v>
      </c>
      <c r="K381" s="12">
        <f>'6.ВС'!K402</f>
        <v>0</v>
      </c>
      <c r="L381" s="12">
        <f>'6.ВС'!L402</f>
        <v>479000</v>
      </c>
      <c r="M381" s="12">
        <f>'6.ВС'!M402</f>
        <v>0</v>
      </c>
      <c r="N381" s="12">
        <f>'6.ВС'!N402</f>
        <v>0</v>
      </c>
      <c r="O381" s="12">
        <f>'6.ВС'!O402</f>
        <v>0</v>
      </c>
      <c r="P381" s="12">
        <f>'6.ВС'!P402</f>
        <v>0</v>
      </c>
      <c r="Q381" s="12">
        <f>'6.ВС'!Q402</f>
        <v>0</v>
      </c>
      <c r="R381" s="12">
        <f>'6.ВС'!R402</f>
        <v>479000</v>
      </c>
      <c r="S381" s="12">
        <f>'6.ВС'!S402</f>
        <v>0</v>
      </c>
      <c r="T381" s="12">
        <f>'6.ВС'!T402</f>
        <v>479000</v>
      </c>
      <c r="U381" s="12">
        <f>'6.ВС'!U402</f>
        <v>0</v>
      </c>
      <c r="V381" s="12">
        <f>'6.ВС'!V402</f>
        <v>0</v>
      </c>
      <c r="W381" s="12">
        <f>'6.ВС'!W402</f>
        <v>0</v>
      </c>
      <c r="X381" s="12">
        <f>'6.ВС'!X402</f>
        <v>0</v>
      </c>
      <c r="Y381" s="12">
        <f>'6.ВС'!Y402</f>
        <v>0</v>
      </c>
      <c r="Z381" s="12">
        <f>'6.ВС'!Z402</f>
        <v>479000</v>
      </c>
      <c r="AA381" s="12">
        <f>'6.ВС'!AA402</f>
        <v>0</v>
      </c>
      <c r="AB381" s="12">
        <f>'6.ВС'!AB402</f>
        <v>479000</v>
      </c>
      <c r="AC381" s="12">
        <f>'6.ВС'!AC402</f>
        <v>0</v>
      </c>
      <c r="AD381" s="12">
        <f>'6.ВС'!AD402</f>
        <v>0</v>
      </c>
      <c r="AE381" s="12">
        <f>'6.ВС'!AE402</f>
        <v>0</v>
      </c>
      <c r="AF381" s="12">
        <f>'6.ВС'!AF402</f>
        <v>0</v>
      </c>
      <c r="AG381" s="12">
        <f>'6.ВС'!AG402</f>
        <v>0</v>
      </c>
      <c r="AH381" s="12">
        <f>'6.ВС'!AH402</f>
        <v>479000</v>
      </c>
      <c r="AI381" s="12">
        <f>'6.ВС'!AI402</f>
        <v>0</v>
      </c>
      <c r="AJ381" s="12">
        <f>'6.ВС'!AJ402</f>
        <v>479000</v>
      </c>
      <c r="AK381" s="12">
        <f>'6.ВС'!AK402</f>
        <v>0</v>
      </c>
      <c r="AL381" s="12">
        <f>'6.ВС'!AL402</f>
        <v>0</v>
      </c>
      <c r="AM381" s="12">
        <f>'6.ВС'!AM402</f>
        <v>0</v>
      </c>
      <c r="AN381" s="12">
        <f>'6.ВС'!AN402</f>
        <v>0</v>
      </c>
      <c r="AO381" s="12">
        <f>'6.ВС'!AO402</f>
        <v>0</v>
      </c>
      <c r="AP381" s="12">
        <f>'6.ВС'!AP402</f>
        <v>479000</v>
      </c>
      <c r="AQ381" s="12">
        <f>'6.ВС'!AQ402</f>
        <v>0</v>
      </c>
      <c r="AR381" s="12">
        <f>'6.ВС'!AR402</f>
        <v>479000</v>
      </c>
      <c r="AS381" s="12">
        <f>'6.ВС'!AS402</f>
        <v>0</v>
      </c>
      <c r="AT381" s="12">
        <f>'6.ВС'!AT402</f>
        <v>4034</v>
      </c>
      <c r="AU381" s="12">
        <f>'6.ВС'!AU402</f>
        <v>0</v>
      </c>
      <c r="AV381" s="12">
        <f>'6.ВС'!AV402</f>
        <v>4034</v>
      </c>
      <c r="AW381" s="12">
        <f>'6.ВС'!AW402</f>
        <v>0</v>
      </c>
      <c r="AX381" s="12">
        <f>'6.ВС'!AX402</f>
        <v>483034</v>
      </c>
      <c r="AY381" s="12">
        <f>'6.ВС'!AY402</f>
        <v>0</v>
      </c>
      <c r="AZ381" s="12">
        <f>'6.ВС'!AZ402</f>
        <v>483034</v>
      </c>
      <c r="BA381" s="12">
        <f>'6.ВС'!BA402</f>
        <v>0</v>
      </c>
      <c r="BB381" s="12">
        <v>0</v>
      </c>
      <c r="BC381" s="12">
        <v>0</v>
      </c>
    </row>
    <row r="382" spans="1:55" ht="141.75" hidden="1" x14ac:dyDescent="0.25">
      <c r="A382" s="4" t="s">
        <v>220</v>
      </c>
      <c r="B382" s="9">
        <v>70</v>
      </c>
      <c r="C382" s="9">
        <v>0</v>
      </c>
      <c r="D382" s="11" t="s">
        <v>268</v>
      </c>
      <c r="E382" s="9">
        <v>857</v>
      </c>
      <c r="F382" s="11" t="s">
        <v>22</v>
      </c>
      <c r="G382" s="11" t="s">
        <v>147</v>
      </c>
      <c r="H382" s="11" t="s">
        <v>335</v>
      </c>
      <c r="I382" s="51"/>
      <c r="J382" s="12">
        <f>J383</f>
        <v>18000</v>
      </c>
      <c r="K382" s="12">
        <f t="shared" ref="K382:BA383" si="434">K383</f>
        <v>0</v>
      </c>
      <c r="L382" s="12">
        <f t="shared" si="434"/>
        <v>0</v>
      </c>
      <c r="M382" s="12">
        <f t="shared" si="434"/>
        <v>18000</v>
      </c>
      <c r="N382" s="12">
        <f t="shared" si="434"/>
        <v>0</v>
      </c>
      <c r="O382" s="12">
        <f t="shared" si="434"/>
        <v>0</v>
      </c>
      <c r="P382" s="12">
        <f t="shared" si="434"/>
        <v>0</v>
      </c>
      <c r="Q382" s="12">
        <f t="shared" si="434"/>
        <v>0</v>
      </c>
      <c r="R382" s="12">
        <f t="shared" si="434"/>
        <v>18000</v>
      </c>
      <c r="S382" s="12">
        <f t="shared" si="434"/>
        <v>0</v>
      </c>
      <c r="T382" s="12">
        <f t="shared" si="434"/>
        <v>0</v>
      </c>
      <c r="U382" s="12">
        <f t="shared" si="434"/>
        <v>18000</v>
      </c>
      <c r="V382" s="12">
        <f t="shared" si="434"/>
        <v>0</v>
      </c>
      <c r="W382" s="12">
        <f t="shared" si="434"/>
        <v>0</v>
      </c>
      <c r="X382" s="12">
        <f t="shared" si="434"/>
        <v>0</v>
      </c>
      <c r="Y382" s="12">
        <f t="shared" si="434"/>
        <v>0</v>
      </c>
      <c r="Z382" s="12">
        <f t="shared" si="434"/>
        <v>18000</v>
      </c>
      <c r="AA382" s="12">
        <f t="shared" si="434"/>
        <v>0</v>
      </c>
      <c r="AB382" s="12">
        <f t="shared" si="434"/>
        <v>0</v>
      </c>
      <c r="AC382" s="12">
        <f t="shared" si="434"/>
        <v>18000</v>
      </c>
      <c r="AD382" s="12">
        <f t="shared" si="434"/>
        <v>0</v>
      </c>
      <c r="AE382" s="12">
        <f t="shared" si="434"/>
        <v>0</v>
      </c>
      <c r="AF382" s="12">
        <f t="shared" si="434"/>
        <v>0</v>
      </c>
      <c r="AG382" s="12">
        <f t="shared" si="434"/>
        <v>0</v>
      </c>
      <c r="AH382" s="12">
        <f t="shared" si="434"/>
        <v>18000</v>
      </c>
      <c r="AI382" s="12">
        <f t="shared" si="434"/>
        <v>0</v>
      </c>
      <c r="AJ382" s="12">
        <f t="shared" si="434"/>
        <v>0</v>
      </c>
      <c r="AK382" s="12">
        <f t="shared" si="434"/>
        <v>18000</v>
      </c>
      <c r="AL382" s="12">
        <f t="shared" si="434"/>
        <v>0</v>
      </c>
      <c r="AM382" s="12">
        <f t="shared" si="434"/>
        <v>0</v>
      </c>
      <c r="AN382" s="12">
        <f t="shared" si="434"/>
        <v>0</v>
      </c>
      <c r="AO382" s="12">
        <f t="shared" si="434"/>
        <v>0</v>
      </c>
      <c r="AP382" s="12">
        <f t="shared" si="434"/>
        <v>18000</v>
      </c>
      <c r="AQ382" s="12">
        <f t="shared" si="434"/>
        <v>0</v>
      </c>
      <c r="AR382" s="12">
        <f t="shared" si="434"/>
        <v>0</v>
      </c>
      <c r="AS382" s="12">
        <f t="shared" si="434"/>
        <v>18000</v>
      </c>
      <c r="AT382" s="12">
        <f t="shared" si="434"/>
        <v>0</v>
      </c>
      <c r="AU382" s="12">
        <f t="shared" si="434"/>
        <v>0</v>
      </c>
      <c r="AV382" s="12">
        <f t="shared" si="434"/>
        <v>0</v>
      </c>
      <c r="AW382" s="12">
        <f t="shared" si="434"/>
        <v>0</v>
      </c>
      <c r="AX382" s="12">
        <f t="shared" si="434"/>
        <v>18000</v>
      </c>
      <c r="AY382" s="12">
        <f t="shared" si="434"/>
        <v>0</v>
      </c>
      <c r="AZ382" s="12">
        <f t="shared" si="434"/>
        <v>0</v>
      </c>
      <c r="BA382" s="12">
        <f t="shared" si="434"/>
        <v>18000</v>
      </c>
      <c r="BB382" s="12">
        <v>0</v>
      </c>
      <c r="BC382" s="12">
        <v>0</v>
      </c>
    </row>
    <row r="383" spans="1:55" ht="63" hidden="1" x14ac:dyDescent="0.25">
      <c r="A383" s="6" t="s">
        <v>27</v>
      </c>
      <c r="B383" s="9">
        <v>70</v>
      </c>
      <c r="C383" s="9">
        <v>0</v>
      </c>
      <c r="D383" s="11" t="s">
        <v>268</v>
      </c>
      <c r="E383" s="9">
        <v>857</v>
      </c>
      <c r="F383" s="11" t="s">
        <v>16</v>
      </c>
      <c r="G383" s="11" t="s">
        <v>147</v>
      </c>
      <c r="H383" s="11" t="s">
        <v>335</v>
      </c>
      <c r="I383" s="11" t="s">
        <v>28</v>
      </c>
      <c r="J383" s="12">
        <f>J384</f>
        <v>18000</v>
      </c>
      <c r="K383" s="12">
        <f t="shared" si="434"/>
        <v>0</v>
      </c>
      <c r="L383" s="12">
        <f t="shared" si="434"/>
        <v>0</v>
      </c>
      <c r="M383" s="12">
        <f t="shared" si="434"/>
        <v>18000</v>
      </c>
      <c r="N383" s="12">
        <f t="shared" si="434"/>
        <v>0</v>
      </c>
      <c r="O383" s="12">
        <f t="shared" si="434"/>
        <v>0</v>
      </c>
      <c r="P383" s="12">
        <f t="shared" si="434"/>
        <v>0</v>
      </c>
      <c r="Q383" s="12">
        <f t="shared" si="434"/>
        <v>0</v>
      </c>
      <c r="R383" s="12">
        <f t="shared" si="434"/>
        <v>18000</v>
      </c>
      <c r="S383" s="12">
        <f t="shared" si="434"/>
        <v>0</v>
      </c>
      <c r="T383" s="12">
        <f t="shared" si="434"/>
        <v>0</v>
      </c>
      <c r="U383" s="12">
        <f t="shared" si="434"/>
        <v>18000</v>
      </c>
      <c r="V383" s="12">
        <f t="shared" si="434"/>
        <v>0</v>
      </c>
      <c r="W383" s="12">
        <f t="shared" si="434"/>
        <v>0</v>
      </c>
      <c r="X383" s="12">
        <f t="shared" si="434"/>
        <v>0</v>
      </c>
      <c r="Y383" s="12">
        <f t="shared" si="434"/>
        <v>0</v>
      </c>
      <c r="Z383" s="12">
        <f t="shared" si="434"/>
        <v>18000</v>
      </c>
      <c r="AA383" s="12">
        <f t="shared" si="434"/>
        <v>0</v>
      </c>
      <c r="AB383" s="12">
        <f t="shared" si="434"/>
        <v>0</v>
      </c>
      <c r="AC383" s="12">
        <f t="shared" si="434"/>
        <v>18000</v>
      </c>
      <c r="AD383" s="12">
        <f t="shared" si="434"/>
        <v>0</v>
      </c>
      <c r="AE383" s="12">
        <f t="shared" si="434"/>
        <v>0</v>
      </c>
      <c r="AF383" s="12">
        <f t="shared" si="434"/>
        <v>0</v>
      </c>
      <c r="AG383" s="12">
        <f t="shared" si="434"/>
        <v>0</v>
      </c>
      <c r="AH383" s="12">
        <f t="shared" si="434"/>
        <v>18000</v>
      </c>
      <c r="AI383" s="12">
        <f t="shared" si="434"/>
        <v>0</v>
      </c>
      <c r="AJ383" s="12">
        <f t="shared" si="434"/>
        <v>0</v>
      </c>
      <c r="AK383" s="12">
        <f t="shared" si="434"/>
        <v>18000</v>
      </c>
      <c r="AL383" s="12">
        <f t="shared" si="434"/>
        <v>0</v>
      </c>
      <c r="AM383" s="12">
        <f t="shared" si="434"/>
        <v>0</v>
      </c>
      <c r="AN383" s="12">
        <f t="shared" si="434"/>
        <v>0</v>
      </c>
      <c r="AO383" s="12">
        <f t="shared" si="434"/>
        <v>0</v>
      </c>
      <c r="AP383" s="12">
        <f t="shared" si="434"/>
        <v>18000</v>
      </c>
      <c r="AQ383" s="12">
        <f t="shared" si="434"/>
        <v>0</v>
      </c>
      <c r="AR383" s="12">
        <f t="shared" si="434"/>
        <v>0</v>
      </c>
      <c r="AS383" s="12">
        <f t="shared" si="434"/>
        <v>18000</v>
      </c>
      <c r="AT383" s="12">
        <f t="shared" si="434"/>
        <v>0</v>
      </c>
      <c r="AU383" s="12">
        <f t="shared" si="434"/>
        <v>0</v>
      </c>
      <c r="AV383" s="12">
        <f t="shared" si="434"/>
        <v>0</v>
      </c>
      <c r="AW383" s="12">
        <f t="shared" si="434"/>
        <v>0</v>
      </c>
      <c r="AX383" s="12">
        <f t="shared" si="434"/>
        <v>18000</v>
      </c>
      <c r="AY383" s="12">
        <f t="shared" si="434"/>
        <v>0</v>
      </c>
      <c r="AZ383" s="12">
        <f t="shared" si="434"/>
        <v>0</v>
      </c>
      <c r="BA383" s="12">
        <f t="shared" si="434"/>
        <v>18000</v>
      </c>
      <c r="BB383" s="12">
        <v>0</v>
      </c>
      <c r="BC383" s="12">
        <v>0</v>
      </c>
    </row>
    <row r="384" spans="1:55" ht="63" hidden="1" x14ac:dyDescent="0.25">
      <c r="A384" s="6" t="s">
        <v>14</v>
      </c>
      <c r="B384" s="9">
        <v>70</v>
      </c>
      <c r="C384" s="9">
        <v>0</v>
      </c>
      <c r="D384" s="11" t="s">
        <v>268</v>
      </c>
      <c r="E384" s="9">
        <v>857</v>
      </c>
      <c r="F384" s="11" t="s">
        <v>16</v>
      </c>
      <c r="G384" s="11" t="s">
        <v>147</v>
      </c>
      <c r="H384" s="11" t="s">
        <v>335</v>
      </c>
      <c r="I384" s="11" t="s">
        <v>29</v>
      </c>
      <c r="J384" s="12">
        <f>'6.ВС'!J407</f>
        <v>18000</v>
      </c>
      <c r="K384" s="12">
        <f>'6.ВС'!K407</f>
        <v>0</v>
      </c>
      <c r="L384" s="12">
        <f>'6.ВС'!L407</f>
        <v>0</v>
      </c>
      <c r="M384" s="12">
        <f>'6.ВС'!M407</f>
        <v>18000</v>
      </c>
      <c r="N384" s="12">
        <f>'6.ВС'!N407</f>
        <v>0</v>
      </c>
      <c r="O384" s="12">
        <f>'6.ВС'!O407</f>
        <v>0</v>
      </c>
      <c r="P384" s="12">
        <f>'6.ВС'!P407</f>
        <v>0</v>
      </c>
      <c r="Q384" s="12">
        <f>'6.ВС'!Q407</f>
        <v>0</v>
      </c>
      <c r="R384" s="12">
        <f>'6.ВС'!R407</f>
        <v>18000</v>
      </c>
      <c r="S384" s="12">
        <f>'6.ВС'!S407</f>
        <v>0</v>
      </c>
      <c r="T384" s="12">
        <f>'6.ВС'!T407</f>
        <v>0</v>
      </c>
      <c r="U384" s="12">
        <f>'6.ВС'!U407</f>
        <v>18000</v>
      </c>
      <c r="V384" s="12">
        <f>'6.ВС'!V407</f>
        <v>0</v>
      </c>
      <c r="W384" s="12">
        <f>'6.ВС'!W407</f>
        <v>0</v>
      </c>
      <c r="X384" s="12">
        <f>'6.ВС'!X407</f>
        <v>0</v>
      </c>
      <c r="Y384" s="12">
        <f>'6.ВС'!Y407</f>
        <v>0</v>
      </c>
      <c r="Z384" s="12">
        <f>'6.ВС'!Z407</f>
        <v>18000</v>
      </c>
      <c r="AA384" s="12">
        <f>'6.ВС'!AA407</f>
        <v>0</v>
      </c>
      <c r="AB384" s="12">
        <f>'6.ВС'!AB407</f>
        <v>0</v>
      </c>
      <c r="AC384" s="12">
        <f>'6.ВС'!AC407</f>
        <v>18000</v>
      </c>
      <c r="AD384" s="12">
        <f>'6.ВС'!AD407</f>
        <v>0</v>
      </c>
      <c r="AE384" s="12">
        <f>'6.ВС'!AE407</f>
        <v>0</v>
      </c>
      <c r="AF384" s="12">
        <f>'6.ВС'!AF407</f>
        <v>0</v>
      </c>
      <c r="AG384" s="12">
        <f>'6.ВС'!AG407</f>
        <v>0</v>
      </c>
      <c r="AH384" s="12">
        <f>'6.ВС'!AH407</f>
        <v>18000</v>
      </c>
      <c r="AI384" s="12">
        <f>'6.ВС'!AI407</f>
        <v>0</v>
      </c>
      <c r="AJ384" s="12">
        <f>'6.ВС'!AJ407</f>
        <v>0</v>
      </c>
      <c r="AK384" s="12">
        <f>'6.ВС'!AK407</f>
        <v>18000</v>
      </c>
      <c r="AL384" s="12">
        <f>'6.ВС'!AL407</f>
        <v>0</v>
      </c>
      <c r="AM384" s="12">
        <f>'6.ВС'!AM407</f>
        <v>0</v>
      </c>
      <c r="AN384" s="12">
        <f>'6.ВС'!AN407</f>
        <v>0</v>
      </c>
      <c r="AO384" s="12">
        <f>'6.ВС'!AO407</f>
        <v>0</v>
      </c>
      <c r="AP384" s="12">
        <f>'6.ВС'!AP407</f>
        <v>18000</v>
      </c>
      <c r="AQ384" s="12">
        <f>'6.ВС'!AQ407</f>
        <v>0</v>
      </c>
      <c r="AR384" s="12">
        <f>'6.ВС'!AR407</f>
        <v>0</v>
      </c>
      <c r="AS384" s="12">
        <f>'6.ВС'!AS407</f>
        <v>18000</v>
      </c>
      <c r="AT384" s="12">
        <f>'6.ВС'!AT407</f>
        <v>0</v>
      </c>
      <c r="AU384" s="12">
        <f>'6.ВС'!AU407</f>
        <v>0</v>
      </c>
      <c r="AV384" s="12">
        <f>'6.ВС'!AV407</f>
        <v>0</v>
      </c>
      <c r="AW384" s="12">
        <f>'6.ВС'!AW407</f>
        <v>0</v>
      </c>
      <c r="AX384" s="12">
        <f>'6.ВС'!AX407</f>
        <v>18000</v>
      </c>
      <c r="AY384" s="12">
        <f>'6.ВС'!AY407</f>
        <v>0</v>
      </c>
      <c r="AZ384" s="12">
        <f>'6.ВС'!AZ407</f>
        <v>0</v>
      </c>
      <c r="BA384" s="12">
        <f>'6.ВС'!BA407</f>
        <v>18000</v>
      </c>
      <c r="BB384" s="12">
        <v>0</v>
      </c>
      <c r="BC384" s="12">
        <v>0</v>
      </c>
    </row>
    <row r="385" spans="1:55" ht="22.5" customHeight="1" x14ac:dyDescent="0.25">
      <c r="A385" s="4" t="s">
        <v>222</v>
      </c>
      <c r="B385" s="9"/>
      <c r="C385" s="9"/>
      <c r="D385" s="11"/>
      <c r="E385" s="9"/>
      <c r="F385" s="11"/>
      <c r="G385" s="11"/>
      <c r="H385" s="11"/>
      <c r="I385" s="11"/>
      <c r="J385" s="12">
        <f t="shared" ref="J385:AS385" si="435">J8+J234+J329+J353</f>
        <v>236943788.41000003</v>
      </c>
      <c r="K385" s="12">
        <f t="shared" si="435"/>
        <v>115836496.41</v>
      </c>
      <c r="L385" s="12">
        <f t="shared" si="435"/>
        <v>116538800</v>
      </c>
      <c r="M385" s="12">
        <f t="shared" si="435"/>
        <v>4568492</v>
      </c>
      <c r="N385" s="12">
        <f t="shared" si="435"/>
        <v>22279044.050000001</v>
      </c>
      <c r="O385" s="12">
        <f t="shared" si="435"/>
        <v>8023126</v>
      </c>
      <c r="P385" s="12">
        <f t="shared" si="435"/>
        <v>14255918.050000001</v>
      </c>
      <c r="Q385" s="12">
        <f t="shared" si="435"/>
        <v>0</v>
      </c>
      <c r="R385" s="12">
        <f t="shared" si="435"/>
        <v>259222832.46000001</v>
      </c>
      <c r="S385" s="12">
        <f t="shared" si="435"/>
        <v>123859622.41</v>
      </c>
      <c r="T385" s="12">
        <f t="shared" si="435"/>
        <v>130794718.05</v>
      </c>
      <c r="U385" s="12">
        <f t="shared" si="435"/>
        <v>4568492</v>
      </c>
      <c r="V385" s="12">
        <f t="shared" si="435"/>
        <v>16382477.689999999</v>
      </c>
      <c r="W385" s="12">
        <f t="shared" si="435"/>
        <v>7192820.6799999997</v>
      </c>
      <c r="X385" s="12">
        <f t="shared" si="435"/>
        <v>9189657.0099999998</v>
      </c>
      <c r="Y385" s="12">
        <f t="shared" si="435"/>
        <v>0</v>
      </c>
      <c r="Z385" s="12">
        <f t="shared" si="435"/>
        <v>275605310.14999998</v>
      </c>
      <c r="AA385" s="12">
        <f t="shared" si="435"/>
        <v>131052443.09</v>
      </c>
      <c r="AB385" s="12">
        <f t="shared" si="435"/>
        <v>139984375.06</v>
      </c>
      <c r="AC385" s="12">
        <f t="shared" si="435"/>
        <v>4568492</v>
      </c>
      <c r="AD385" s="12">
        <f t="shared" si="435"/>
        <v>1000000</v>
      </c>
      <c r="AE385" s="12">
        <f t="shared" si="435"/>
        <v>850000</v>
      </c>
      <c r="AF385" s="12">
        <f t="shared" si="435"/>
        <v>150000</v>
      </c>
      <c r="AG385" s="12">
        <f t="shared" si="435"/>
        <v>0</v>
      </c>
      <c r="AH385" s="12">
        <f t="shared" si="435"/>
        <v>276605310.14999998</v>
      </c>
      <c r="AI385" s="12">
        <f t="shared" si="435"/>
        <v>131902443.09</v>
      </c>
      <c r="AJ385" s="12">
        <f t="shared" si="435"/>
        <v>140134375.06</v>
      </c>
      <c r="AK385" s="12">
        <f t="shared" si="435"/>
        <v>4568492</v>
      </c>
      <c r="AL385" s="12">
        <f t="shared" si="435"/>
        <v>7581013.2400000002</v>
      </c>
      <c r="AM385" s="12">
        <f t="shared" si="435"/>
        <v>-275124.37</v>
      </c>
      <c r="AN385" s="12">
        <f t="shared" si="435"/>
        <v>7856137.6100000003</v>
      </c>
      <c r="AO385" s="12">
        <f t="shared" si="435"/>
        <v>0</v>
      </c>
      <c r="AP385" s="12">
        <f t="shared" si="435"/>
        <v>284186323.38999999</v>
      </c>
      <c r="AQ385" s="12">
        <f t="shared" si="435"/>
        <v>131627318.72</v>
      </c>
      <c r="AR385" s="12">
        <f t="shared" si="435"/>
        <v>147990512.67000002</v>
      </c>
      <c r="AS385" s="12">
        <f t="shared" si="435"/>
        <v>4568492</v>
      </c>
      <c r="AT385" s="12">
        <f t="shared" ref="AT385:BA385" si="436">AT8+AT234+AT329+AT353</f>
        <v>-915271.89000000048</v>
      </c>
      <c r="AU385" s="12">
        <f t="shared" si="436"/>
        <v>5603042.1099999994</v>
      </c>
      <c r="AV385" s="12">
        <f t="shared" si="436"/>
        <v>-6546546.9500000002</v>
      </c>
      <c r="AW385" s="12">
        <f t="shared" si="436"/>
        <v>28232.949999999997</v>
      </c>
      <c r="AX385" s="12">
        <f t="shared" si="436"/>
        <v>283271051.5</v>
      </c>
      <c r="AY385" s="12">
        <f t="shared" si="436"/>
        <v>137230360.82999998</v>
      </c>
      <c r="AZ385" s="12">
        <f t="shared" si="436"/>
        <v>141443165.72</v>
      </c>
      <c r="BA385" s="12">
        <f t="shared" si="436"/>
        <v>4596724.95</v>
      </c>
      <c r="BB385" s="12">
        <v>0</v>
      </c>
      <c r="BC385" s="12">
        <v>0</v>
      </c>
    </row>
  </sheetData>
  <mergeCells count="5">
    <mergeCell ref="A5:BC5"/>
    <mergeCell ref="H4:BC4"/>
    <mergeCell ref="H3:BC3"/>
    <mergeCell ref="H2:BC2"/>
    <mergeCell ref="H1:BC1"/>
  </mergeCells>
  <pageMargins left="0.59055118110236227" right="0.47244094488188981" top="0.35433070866141736" bottom="0.35433070866141736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6.ВС</vt:lpstr>
      <vt:lpstr>7.ПС</vt:lpstr>
      <vt:lpstr>'6.ВС'!Заголовки_для_печати</vt:lpstr>
      <vt:lpstr>'7.ПС'!Заголовки_для_печати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2018-12-24T06:59:27Z</dcterms:modified>
</cp:coreProperties>
</file>