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firstSheet="1" activeTab="2"/>
  </bookViews>
  <sheets>
    <sheet name="Лист1" sheetId="8" state="hidden" r:id="rId1"/>
    <sheet name="Дох." sheetId="1" r:id="rId2"/>
    <sheet name="Функц." sheetId="2" r:id="rId3"/>
    <sheet name="Вед." sheetId="3" r:id="rId4"/>
  </sheets>
  <externalReferences>
    <externalReference r:id="rId5"/>
  </externalReferences>
  <definedNames>
    <definedName name="_xlnm.Print_Titles" localSheetId="3">Вед.!$7:$7</definedName>
    <definedName name="_xlnm.Print_Titles" localSheetId="1">Дох.!$7:$7</definedName>
    <definedName name="_xlnm.Print_Titles" localSheetId="2">Функц.!$7:$7</definedName>
  </definedNames>
  <calcPr calcId="144525"/>
</workbook>
</file>

<file path=xl/calcChain.xml><?xml version="1.0" encoding="utf-8"?>
<calcChain xmlns="http://schemas.openxmlformats.org/spreadsheetml/2006/main">
  <c r="E115" i="1" l="1"/>
  <c r="D114" i="1"/>
  <c r="D113" i="1" s="1"/>
  <c r="C114" i="1"/>
  <c r="E114" i="1" s="1"/>
  <c r="E112" i="1"/>
  <c r="E111" i="1" s="1"/>
  <c r="E110" i="1" s="1"/>
  <c r="D111" i="1"/>
  <c r="C111" i="1"/>
  <c r="C110" i="1" s="1"/>
  <c r="D110" i="1"/>
  <c r="E109" i="1"/>
  <c r="E108" i="1" s="1"/>
  <c r="D108" i="1"/>
  <c r="C108" i="1"/>
  <c r="E107" i="1"/>
  <c r="E106" i="1"/>
  <c r="E105" i="1"/>
  <c r="E104" i="1" s="1"/>
  <c r="D105" i="1"/>
  <c r="C105" i="1"/>
  <c r="C104" i="1" s="1"/>
  <c r="D104" i="1"/>
  <c r="E103" i="1"/>
  <c r="E102" i="1"/>
  <c r="E101" i="1"/>
  <c r="E100" i="1"/>
  <c r="E99" i="1"/>
  <c r="E98" i="1"/>
  <c r="E97" i="1"/>
  <c r="E96" i="1"/>
  <c r="E95" i="1"/>
  <c r="E94" i="1"/>
  <c r="E93" i="1"/>
  <c r="E92" i="1"/>
  <c r="E91" i="1"/>
  <c r="E90" i="1"/>
  <c r="E89" i="1"/>
  <c r="E88" i="1" s="1"/>
  <c r="D89" i="1"/>
  <c r="C89" i="1"/>
  <c r="C88" i="1" s="1"/>
  <c r="D88" i="1"/>
  <c r="E87" i="1"/>
  <c r="D86" i="1"/>
  <c r="C86" i="1"/>
  <c r="E86" i="1" s="1"/>
  <c r="E85" i="1"/>
  <c r="D84" i="1"/>
  <c r="C84" i="1"/>
  <c r="E83" i="1"/>
  <c r="D82" i="1"/>
  <c r="C82" i="1"/>
  <c r="E82" i="1" s="1"/>
  <c r="E81" i="1"/>
  <c r="D80" i="1"/>
  <c r="D79" i="1" s="1"/>
  <c r="C80" i="1"/>
  <c r="E78" i="1"/>
  <c r="D77" i="1"/>
  <c r="C77" i="1"/>
  <c r="E77" i="1" s="1"/>
  <c r="E76" i="1"/>
  <c r="D75" i="1"/>
  <c r="C75" i="1"/>
  <c r="D74" i="1"/>
  <c r="D73" i="1" s="1"/>
  <c r="D72" i="1" s="1"/>
  <c r="E71" i="1"/>
  <c r="D70" i="1"/>
  <c r="C70" i="1"/>
  <c r="E70" i="1" s="1"/>
  <c r="E69" i="1"/>
  <c r="E68" i="1"/>
  <c r="D67" i="1"/>
  <c r="C67" i="1"/>
  <c r="E67" i="1" s="1"/>
  <c r="E66" i="1"/>
  <c r="D65" i="1"/>
  <c r="C65" i="1"/>
  <c r="E64" i="1"/>
  <c r="E63" i="1"/>
  <c r="D62" i="1"/>
  <c r="D61" i="1" s="1"/>
  <c r="C62" i="1"/>
  <c r="C61" i="1"/>
  <c r="E60" i="1"/>
  <c r="D59" i="1"/>
  <c r="C59" i="1"/>
  <c r="C58" i="1" s="1"/>
  <c r="D58" i="1"/>
  <c r="D57" i="1" s="1"/>
  <c r="E56" i="1"/>
  <c r="E55" i="1"/>
  <c r="E54" i="1"/>
  <c r="E53" i="1"/>
  <c r="D52" i="1"/>
  <c r="D51" i="1" s="1"/>
  <c r="C52" i="1"/>
  <c r="E52" i="1" s="1"/>
  <c r="E50" i="1"/>
  <c r="D49" i="1"/>
  <c r="C49" i="1"/>
  <c r="C48" i="1" s="1"/>
  <c r="E48" i="1" s="1"/>
  <c r="D48" i="1"/>
  <c r="E47" i="1"/>
  <c r="D46" i="1"/>
  <c r="C46" i="1"/>
  <c r="E46" i="1" s="1"/>
  <c r="E45" i="1"/>
  <c r="D44" i="1"/>
  <c r="D43" i="1" s="1"/>
  <c r="D42" i="1" s="1"/>
  <c r="C44" i="1"/>
  <c r="C43" i="1"/>
  <c r="C42" i="1" s="1"/>
  <c r="E42" i="1" s="1"/>
  <c r="E41" i="1"/>
  <c r="D40" i="1"/>
  <c r="D39" i="1" s="1"/>
  <c r="C40" i="1"/>
  <c r="C39" i="1"/>
  <c r="E39" i="1" s="1"/>
  <c r="E38" i="1"/>
  <c r="D37" i="1"/>
  <c r="C37" i="1"/>
  <c r="E35" i="1"/>
  <c r="E34" i="1"/>
  <c r="D33" i="1"/>
  <c r="C33" i="1"/>
  <c r="E32" i="1"/>
  <c r="E31" i="1"/>
  <c r="D30" i="1"/>
  <c r="C30" i="1"/>
  <c r="E29" i="1"/>
  <c r="E28" i="1"/>
  <c r="D27" i="1"/>
  <c r="C27" i="1"/>
  <c r="E27" i="1" s="1"/>
  <c r="E26" i="1"/>
  <c r="E25" i="1"/>
  <c r="C25" i="1"/>
  <c r="D24" i="1"/>
  <c r="C24" i="1"/>
  <c r="E23" i="1"/>
  <c r="E22" i="1"/>
  <c r="D21" i="1"/>
  <c r="D20" i="1" s="1"/>
  <c r="D19" i="1" s="1"/>
  <c r="C21" i="1"/>
  <c r="C20" i="1"/>
  <c r="C19" i="1" s="1"/>
  <c r="E19" i="1" s="1"/>
  <c r="E18" i="1"/>
  <c r="E17" i="1"/>
  <c r="E16" i="1"/>
  <c r="E15" i="1"/>
  <c r="E13" i="1" s="1"/>
  <c r="E14" i="1"/>
  <c r="C14" i="1"/>
  <c r="D13" i="1"/>
  <c r="D11" i="1" s="1"/>
  <c r="D10" i="1" s="1"/>
  <c r="C13" i="1"/>
  <c r="E12" i="1"/>
  <c r="C11" i="1"/>
  <c r="C10" i="1" s="1"/>
  <c r="I434" i="2"/>
  <c r="H433" i="2"/>
  <c r="H432" i="2" s="1"/>
  <c r="H431" i="2" s="1"/>
  <c r="H430" i="2" s="1"/>
  <c r="H429" i="2" s="1"/>
  <c r="G433" i="2"/>
  <c r="I433" i="2" s="1"/>
  <c r="I432" i="2" s="1"/>
  <c r="I431" i="2" s="1"/>
  <c r="I430" i="2" s="1"/>
  <c r="I429" i="2" s="1"/>
  <c r="I428" i="2"/>
  <c r="I427" i="2" s="1"/>
  <c r="I426" i="2" s="1"/>
  <c r="I425" i="2" s="1"/>
  <c r="I424" i="2" s="1"/>
  <c r="I423" i="2" s="1"/>
  <c r="I422" i="2" s="1"/>
  <c r="H427" i="2"/>
  <c r="H426" i="2" s="1"/>
  <c r="H425" i="2" s="1"/>
  <c r="H424" i="2" s="1"/>
  <c r="H423" i="2" s="1"/>
  <c r="H422" i="2" s="1"/>
  <c r="G427" i="2"/>
  <c r="G426" i="2" s="1"/>
  <c r="G425" i="2" s="1"/>
  <c r="G424" i="2" s="1"/>
  <c r="G423" i="2" s="1"/>
  <c r="I421" i="2"/>
  <c r="I420" i="2" s="1"/>
  <c r="I419" i="2" s="1"/>
  <c r="H420" i="2"/>
  <c r="G420" i="2"/>
  <c r="G419" i="2" s="1"/>
  <c r="H419" i="2"/>
  <c r="I418" i="2"/>
  <c r="H417" i="2"/>
  <c r="H416" i="2" s="1"/>
  <c r="H415" i="2" s="1"/>
  <c r="H414" i="2" s="1"/>
  <c r="H413" i="2" s="1"/>
  <c r="H412" i="2" s="1"/>
  <c r="G417" i="2"/>
  <c r="G416" i="2"/>
  <c r="G415" i="2" s="1"/>
  <c r="I411" i="2"/>
  <c r="H410" i="2"/>
  <c r="H407" i="2" s="1"/>
  <c r="H406" i="2" s="1"/>
  <c r="G410" i="2"/>
  <c r="I409" i="2"/>
  <c r="H408" i="2"/>
  <c r="G408" i="2"/>
  <c r="G407" i="2" s="1"/>
  <c r="I405" i="2"/>
  <c r="H404" i="2"/>
  <c r="G404" i="2"/>
  <c r="I404" i="2" s="1"/>
  <c r="I403" i="2"/>
  <c r="H402" i="2"/>
  <c r="G402" i="2"/>
  <c r="H401" i="2"/>
  <c r="I400" i="2"/>
  <c r="H399" i="2"/>
  <c r="G399" i="2"/>
  <c r="I398" i="2"/>
  <c r="H397" i="2"/>
  <c r="G397" i="2"/>
  <c r="I397" i="2" s="1"/>
  <c r="I392" i="2"/>
  <c r="H391" i="2"/>
  <c r="H390" i="2" s="1"/>
  <c r="G391" i="2"/>
  <c r="I391" i="2" s="1"/>
  <c r="I389" i="2"/>
  <c r="I388" i="2"/>
  <c r="H387" i="2"/>
  <c r="H386" i="2" s="1"/>
  <c r="H385" i="2" s="1"/>
  <c r="G387" i="2"/>
  <c r="G386" i="2"/>
  <c r="I384" i="2"/>
  <c r="H383" i="2"/>
  <c r="H382" i="2" s="1"/>
  <c r="G383" i="2"/>
  <c r="G382" i="2"/>
  <c r="I380" i="2"/>
  <c r="H379" i="2"/>
  <c r="H378" i="2" s="1"/>
  <c r="H377" i="2" s="1"/>
  <c r="H376" i="2" s="1"/>
  <c r="G379" i="2"/>
  <c r="G378" i="2"/>
  <c r="I374" i="2"/>
  <c r="H373" i="2"/>
  <c r="H372" i="2" s="1"/>
  <c r="G373" i="2"/>
  <c r="G372" i="2"/>
  <c r="G371" i="2" s="1"/>
  <c r="H371" i="2"/>
  <c r="I370" i="2"/>
  <c r="H369" i="2"/>
  <c r="H368" i="2" s="1"/>
  <c r="G369" i="2"/>
  <c r="G368" i="2"/>
  <c r="G367" i="2" s="1"/>
  <c r="H367" i="2"/>
  <c r="H366" i="2" s="1"/>
  <c r="G366" i="2"/>
  <c r="I366" i="2" s="1"/>
  <c r="I365" i="2"/>
  <c r="H364" i="2"/>
  <c r="G364" i="2"/>
  <c r="G363" i="2" s="1"/>
  <c r="H363" i="2"/>
  <c r="H362" i="2" s="1"/>
  <c r="H361" i="2" s="1"/>
  <c r="H360" i="2" s="1"/>
  <c r="I358" i="2"/>
  <c r="H357" i="2"/>
  <c r="H356" i="2" s="1"/>
  <c r="G357" i="2"/>
  <c r="I357" i="2" s="1"/>
  <c r="H355" i="2"/>
  <c r="I354" i="2"/>
  <c r="H353" i="2"/>
  <c r="H352" i="2" s="1"/>
  <c r="H351" i="2" s="1"/>
  <c r="H350" i="2" s="1"/>
  <c r="H344" i="2" s="1"/>
  <c r="G353" i="2"/>
  <c r="G352" i="2"/>
  <c r="I349" i="2"/>
  <c r="H348" i="2"/>
  <c r="G348" i="2"/>
  <c r="G347" i="2" s="1"/>
  <c r="G346" i="2" s="1"/>
  <c r="G345" i="2" s="1"/>
  <c r="I345" i="2" s="1"/>
  <c r="H347" i="2"/>
  <c r="H346" i="2"/>
  <c r="H345" i="2" s="1"/>
  <c r="I343" i="2"/>
  <c r="H342" i="2"/>
  <c r="H341" i="2" s="1"/>
  <c r="I341" i="2" s="1"/>
  <c r="G342" i="2"/>
  <c r="G341" i="2"/>
  <c r="I340" i="2"/>
  <c r="H339" i="2"/>
  <c r="G339" i="2"/>
  <c r="G338" i="2" s="1"/>
  <c r="H338" i="2"/>
  <c r="G337" i="2"/>
  <c r="I336" i="2"/>
  <c r="H335" i="2"/>
  <c r="H334" i="2" s="1"/>
  <c r="H333" i="2" s="1"/>
  <c r="H332" i="2" s="1"/>
  <c r="G335" i="2"/>
  <c r="G334" i="2" s="1"/>
  <c r="I331" i="2"/>
  <c r="H330" i="2"/>
  <c r="G330" i="2"/>
  <c r="I329" i="2"/>
  <c r="H328" i="2"/>
  <c r="G328" i="2"/>
  <c r="I328" i="2" s="1"/>
  <c r="I326" i="2"/>
  <c r="I325" i="2"/>
  <c r="H324" i="2"/>
  <c r="G324" i="2"/>
  <c r="I324" i="2" s="1"/>
  <c r="I323" i="2"/>
  <c r="H322" i="2"/>
  <c r="H321" i="2" s="1"/>
  <c r="G322" i="2"/>
  <c r="I318" i="2"/>
  <c r="H317" i="2"/>
  <c r="G317" i="2"/>
  <c r="G316" i="2" s="1"/>
  <c r="I316" i="2" s="1"/>
  <c r="H316" i="2"/>
  <c r="I315" i="2"/>
  <c r="I314" i="2"/>
  <c r="H313" i="2"/>
  <c r="G313" i="2"/>
  <c r="I312" i="2"/>
  <c r="H311" i="2"/>
  <c r="G311" i="2"/>
  <c r="I305" i="2"/>
  <c r="H304" i="2"/>
  <c r="H303" i="2" s="1"/>
  <c r="G304" i="2"/>
  <c r="I302" i="2"/>
  <c r="H301" i="2"/>
  <c r="G301" i="2"/>
  <c r="G300" i="2" s="1"/>
  <c r="I300" i="2" s="1"/>
  <c r="H300" i="2"/>
  <c r="I298" i="2"/>
  <c r="H297" i="2"/>
  <c r="G297" i="2"/>
  <c r="G296" i="2" s="1"/>
  <c r="H296" i="2"/>
  <c r="I295" i="2"/>
  <c r="H294" i="2"/>
  <c r="G294" i="2"/>
  <c r="I293" i="2"/>
  <c r="G293" i="2"/>
  <c r="H292" i="2"/>
  <c r="G292" i="2"/>
  <c r="G291" i="2" s="1"/>
  <c r="G290" i="2" s="1"/>
  <c r="I289" i="2"/>
  <c r="H288" i="2"/>
  <c r="G288" i="2"/>
  <c r="G287" i="2" s="1"/>
  <c r="H287" i="2"/>
  <c r="H286" i="2" s="1"/>
  <c r="H285" i="2" s="1"/>
  <c r="G286" i="2"/>
  <c r="G285" i="2" s="1"/>
  <c r="I284" i="2"/>
  <c r="H283" i="2"/>
  <c r="G283" i="2"/>
  <c r="I283" i="2" s="1"/>
  <c r="I282" i="2"/>
  <c r="H281" i="2"/>
  <c r="H280" i="2" s="1"/>
  <c r="G281" i="2"/>
  <c r="I279" i="2"/>
  <c r="I278" i="2"/>
  <c r="H277" i="2"/>
  <c r="G277" i="2"/>
  <c r="I276" i="2"/>
  <c r="H275" i="2"/>
  <c r="G275" i="2"/>
  <c r="I275" i="2" s="1"/>
  <c r="I274" i="2"/>
  <c r="H273" i="2"/>
  <c r="H272" i="2" s="1"/>
  <c r="G273" i="2"/>
  <c r="H271" i="2"/>
  <c r="H270" i="2" s="1"/>
  <c r="I269" i="2"/>
  <c r="H268" i="2"/>
  <c r="G268" i="2"/>
  <c r="G267" i="2" s="1"/>
  <c r="I267" i="2" s="1"/>
  <c r="H267" i="2"/>
  <c r="H266" i="2" s="1"/>
  <c r="H265" i="2"/>
  <c r="I264" i="2"/>
  <c r="H263" i="2"/>
  <c r="H262" i="2" s="1"/>
  <c r="G263" i="2"/>
  <c r="I262" i="2"/>
  <c r="G262" i="2"/>
  <c r="H261" i="2"/>
  <c r="H260" i="2" s="1"/>
  <c r="G261" i="2"/>
  <c r="G260" i="2"/>
  <c r="I260" i="2" s="1"/>
  <c r="I258" i="2"/>
  <c r="H257" i="2"/>
  <c r="H256" i="2" s="1"/>
  <c r="H255" i="2" s="1"/>
  <c r="H254" i="2" s="1"/>
  <c r="G257" i="2"/>
  <c r="G256" i="2"/>
  <c r="I256" i="2" s="1"/>
  <c r="I253" i="2"/>
  <c r="H252" i="2"/>
  <c r="G252" i="2"/>
  <c r="H251" i="2"/>
  <c r="I250" i="2"/>
  <c r="H249" i="2"/>
  <c r="H248" i="2" s="1"/>
  <c r="G249" i="2"/>
  <c r="G248" i="2"/>
  <c r="I248" i="2" s="1"/>
  <c r="I247" i="2"/>
  <c r="H246" i="2"/>
  <c r="G246" i="2"/>
  <c r="H245" i="2"/>
  <c r="H244" i="2" s="1"/>
  <c r="H243" i="2" s="1"/>
  <c r="I242" i="2"/>
  <c r="H241" i="2"/>
  <c r="H240" i="2" s="1"/>
  <c r="H239" i="2" s="1"/>
  <c r="G241" i="2"/>
  <c r="G240" i="2"/>
  <c r="I240" i="2" s="1"/>
  <c r="I238" i="2"/>
  <c r="I237" i="2"/>
  <c r="H236" i="2"/>
  <c r="G236" i="2"/>
  <c r="I236" i="2" s="1"/>
  <c r="I235" i="2"/>
  <c r="H234" i="2"/>
  <c r="G234" i="2"/>
  <c r="H233" i="2"/>
  <c r="I232" i="2"/>
  <c r="I231" i="2"/>
  <c r="H230" i="2"/>
  <c r="G230" i="2"/>
  <c r="I230" i="2" s="1"/>
  <c r="I229" i="2"/>
  <c r="H228" i="2"/>
  <c r="G228" i="2"/>
  <c r="H227" i="2"/>
  <c r="I226" i="2"/>
  <c r="I225" i="2"/>
  <c r="H224" i="2"/>
  <c r="G224" i="2"/>
  <c r="I224" i="2" s="1"/>
  <c r="I223" i="2"/>
  <c r="H222" i="2"/>
  <c r="G222" i="2"/>
  <c r="H221" i="2"/>
  <c r="H220" i="2" s="1"/>
  <c r="H219" i="2" s="1"/>
  <c r="I218" i="2"/>
  <c r="I217" i="2"/>
  <c r="H216" i="2"/>
  <c r="G216" i="2"/>
  <c r="I216" i="2" s="1"/>
  <c r="I215" i="2"/>
  <c r="H214" i="2"/>
  <c r="G214" i="2"/>
  <c r="H213" i="2"/>
  <c r="I212" i="2"/>
  <c r="I211" i="2"/>
  <c r="H210" i="2"/>
  <c r="G210" i="2"/>
  <c r="I210" i="2" s="1"/>
  <c r="I209" i="2"/>
  <c r="H208" i="2"/>
  <c r="G208" i="2"/>
  <c r="H207" i="2"/>
  <c r="I206" i="2"/>
  <c r="I205" i="2"/>
  <c r="H204" i="2"/>
  <c r="G204" i="2"/>
  <c r="I204" i="2" s="1"/>
  <c r="I203" i="2"/>
  <c r="H202" i="2"/>
  <c r="G202" i="2"/>
  <c r="H201" i="2"/>
  <c r="I200" i="2"/>
  <c r="I199" i="2"/>
  <c r="H198" i="2"/>
  <c r="G198" i="2"/>
  <c r="I198" i="2" s="1"/>
  <c r="I197" i="2"/>
  <c r="H196" i="2"/>
  <c r="G196" i="2"/>
  <c r="H195" i="2"/>
  <c r="I194" i="2"/>
  <c r="I193" i="2"/>
  <c r="H192" i="2"/>
  <c r="G192" i="2"/>
  <c r="I192" i="2" s="1"/>
  <c r="I191" i="2"/>
  <c r="H190" i="2"/>
  <c r="G190" i="2"/>
  <c r="H189" i="2"/>
  <c r="I188" i="2"/>
  <c r="I187" i="2"/>
  <c r="H186" i="2"/>
  <c r="G186" i="2"/>
  <c r="I186" i="2" s="1"/>
  <c r="I185" i="2"/>
  <c r="H184" i="2"/>
  <c r="G184" i="2"/>
  <c r="H183" i="2"/>
  <c r="I182" i="2"/>
  <c r="I181" i="2"/>
  <c r="H180" i="2"/>
  <c r="G180" i="2"/>
  <c r="I180" i="2" s="1"/>
  <c r="I179" i="2"/>
  <c r="H178" i="2"/>
  <c r="G178" i="2"/>
  <c r="H177" i="2"/>
  <c r="I176" i="2"/>
  <c r="I175" i="2"/>
  <c r="H174" i="2"/>
  <c r="G174" i="2"/>
  <c r="I174" i="2" s="1"/>
  <c r="I173" i="2"/>
  <c r="H172" i="2"/>
  <c r="G172" i="2"/>
  <c r="H171" i="2"/>
  <c r="H170" i="2" s="1"/>
  <c r="H169" i="2" s="1"/>
  <c r="I168" i="2"/>
  <c r="H167" i="2"/>
  <c r="H166" i="2" s="1"/>
  <c r="H165" i="2" s="1"/>
  <c r="H164" i="2" s="1"/>
  <c r="G167" i="2"/>
  <c r="G166" i="2"/>
  <c r="G165" i="2" s="1"/>
  <c r="I162" i="2"/>
  <c r="H161" i="2"/>
  <c r="H160" i="2" s="1"/>
  <c r="G161" i="2"/>
  <c r="G160" i="2"/>
  <c r="I160" i="2" s="1"/>
  <c r="I159" i="2"/>
  <c r="H158" i="2"/>
  <c r="G158" i="2"/>
  <c r="G157" i="2" s="1"/>
  <c r="H157" i="2"/>
  <c r="H156" i="2" s="1"/>
  <c r="H155" i="2" s="1"/>
  <c r="I154" i="2"/>
  <c r="I153" i="2"/>
  <c r="H152" i="2"/>
  <c r="G152" i="2"/>
  <c r="I151" i="2"/>
  <c r="I150" i="2"/>
  <c r="H149" i="2"/>
  <c r="H148" i="2" s="1"/>
  <c r="G149" i="2"/>
  <c r="G148" i="2"/>
  <c r="I147" i="2"/>
  <c r="I146" i="2"/>
  <c r="H145" i="2"/>
  <c r="G145" i="2"/>
  <c r="I145" i="2" s="1"/>
  <c r="I144" i="2"/>
  <c r="H143" i="2"/>
  <c r="H142" i="2" s="1"/>
  <c r="H141" i="2" s="1"/>
  <c r="H140" i="2" s="1"/>
  <c r="H139" i="2" s="1"/>
  <c r="G143" i="2"/>
  <c r="I137" i="2"/>
  <c r="H136" i="2"/>
  <c r="H133" i="2" s="1"/>
  <c r="H132" i="2" s="1"/>
  <c r="H131" i="2" s="1"/>
  <c r="H130" i="2" s="1"/>
  <c r="G136" i="2"/>
  <c r="I135" i="2"/>
  <c r="H134" i="2"/>
  <c r="G134" i="2"/>
  <c r="G133" i="2" s="1"/>
  <c r="G132" i="2"/>
  <c r="G131" i="2" s="1"/>
  <c r="G130" i="2" s="1"/>
  <c r="I129" i="2"/>
  <c r="H128" i="2"/>
  <c r="G128" i="2"/>
  <c r="G127" i="2" s="1"/>
  <c r="H127" i="2"/>
  <c r="I126" i="2"/>
  <c r="H125" i="2"/>
  <c r="H124" i="2" s="1"/>
  <c r="G125" i="2"/>
  <c r="I124" i="2"/>
  <c r="G124" i="2"/>
  <c r="G123" i="2" s="1"/>
  <c r="H123" i="2"/>
  <c r="H122" i="2" s="1"/>
  <c r="H121" i="2" s="1"/>
  <c r="G122" i="2"/>
  <c r="G121" i="2" s="1"/>
  <c r="I120" i="2"/>
  <c r="H119" i="2"/>
  <c r="H118" i="2" s="1"/>
  <c r="G119" i="2"/>
  <c r="I119" i="2" s="1"/>
  <c r="I117" i="2"/>
  <c r="H116" i="2"/>
  <c r="G116" i="2"/>
  <c r="G115" i="2" s="1"/>
  <c r="I115" i="2" s="1"/>
  <c r="H115" i="2"/>
  <c r="H114" i="2" s="1"/>
  <c r="H113" i="2"/>
  <c r="I111" i="2"/>
  <c r="H110" i="2"/>
  <c r="H107" i="2" s="1"/>
  <c r="H106" i="2" s="1"/>
  <c r="H105" i="2" s="1"/>
  <c r="H104" i="2" s="1"/>
  <c r="G110" i="2"/>
  <c r="I109" i="2"/>
  <c r="H108" i="2"/>
  <c r="G108" i="2"/>
  <c r="G107" i="2" s="1"/>
  <c r="I103" i="2"/>
  <c r="H102" i="2"/>
  <c r="G102" i="2"/>
  <c r="G101" i="2" s="1"/>
  <c r="H101" i="2"/>
  <c r="H100" i="2" s="1"/>
  <c r="H99" i="2" s="1"/>
  <c r="H98" i="2" s="1"/>
  <c r="I97" i="2"/>
  <c r="H96" i="2"/>
  <c r="G96" i="2"/>
  <c r="G95" i="2" s="1"/>
  <c r="I95" i="2" s="1"/>
  <c r="H95" i="2"/>
  <c r="H94" i="2" s="1"/>
  <c r="H93" i="2"/>
  <c r="H92" i="2" s="1"/>
  <c r="H91" i="2" s="1"/>
  <c r="I90" i="2"/>
  <c r="H89" i="2"/>
  <c r="H88" i="2" s="1"/>
  <c r="H87" i="2" s="1"/>
  <c r="G89" i="2"/>
  <c r="G88" i="2"/>
  <c r="G87" i="2" s="1"/>
  <c r="I86" i="2"/>
  <c r="H85" i="2"/>
  <c r="H84" i="2" s="1"/>
  <c r="G85" i="2"/>
  <c r="I85" i="2" s="1"/>
  <c r="H83" i="2"/>
  <c r="I82" i="2"/>
  <c r="H81" i="2"/>
  <c r="H80" i="2" s="1"/>
  <c r="G81" i="2"/>
  <c r="G80" i="2"/>
  <c r="I80" i="2" s="1"/>
  <c r="I79" i="2"/>
  <c r="H78" i="2"/>
  <c r="G78" i="2"/>
  <c r="G77" i="2" s="1"/>
  <c r="H77" i="2"/>
  <c r="I76" i="2"/>
  <c r="H75" i="2"/>
  <c r="G75" i="2"/>
  <c r="I74" i="2"/>
  <c r="H73" i="2"/>
  <c r="G73" i="2"/>
  <c r="G72" i="2"/>
  <c r="I69" i="2"/>
  <c r="H68" i="2"/>
  <c r="H67" i="2" s="1"/>
  <c r="H66" i="2" s="1"/>
  <c r="G68" i="2"/>
  <c r="I68" i="2" s="1"/>
  <c r="I64" i="2"/>
  <c r="H63" i="2"/>
  <c r="G63" i="2"/>
  <c r="G62" i="2" s="1"/>
  <c r="H62" i="2"/>
  <c r="H61" i="2" s="1"/>
  <c r="H60" i="2" s="1"/>
  <c r="I59" i="2"/>
  <c r="I58" i="2"/>
  <c r="H57" i="2"/>
  <c r="G57" i="2"/>
  <c r="I56" i="2"/>
  <c r="H55" i="2"/>
  <c r="G55" i="2"/>
  <c r="I55" i="2" s="1"/>
  <c r="I54" i="2"/>
  <c r="H53" i="2"/>
  <c r="G53" i="2"/>
  <c r="H52" i="2"/>
  <c r="H51" i="2" s="1"/>
  <c r="H50" i="2" s="1"/>
  <c r="H49" i="2" s="1"/>
  <c r="I48" i="2"/>
  <c r="H47" i="2"/>
  <c r="G47" i="2"/>
  <c r="G46" i="2" s="1"/>
  <c r="H46" i="2"/>
  <c r="H45" i="2" s="1"/>
  <c r="H44" i="2" s="1"/>
  <c r="I43" i="2"/>
  <c r="H42" i="2"/>
  <c r="G42" i="2"/>
  <c r="I41" i="2"/>
  <c r="H40" i="2"/>
  <c r="G40" i="2"/>
  <c r="I40" i="2" s="1"/>
  <c r="I38" i="2"/>
  <c r="I37" i="2"/>
  <c r="H36" i="2"/>
  <c r="G36" i="2"/>
  <c r="I35" i="2"/>
  <c r="H34" i="2"/>
  <c r="G34" i="2"/>
  <c r="I34" i="2" s="1"/>
  <c r="I33" i="2"/>
  <c r="H32" i="2"/>
  <c r="H31" i="2" s="1"/>
  <c r="G32" i="2"/>
  <c r="G31" i="2"/>
  <c r="I29" i="2"/>
  <c r="H28" i="2"/>
  <c r="H27" i="2" s="1"/>
  <c r="G28" i="2"/>
  <c r="G27" i="2"/>
  <c r="I24" i="2"/>
  <c r="H23" i="2"/>
  <c r="H20" i="2" s="1"/>
  <c r="G23" i="2"/>
  <c r="I22" i="2"/>
  <c r="H21" i="2"/>
  <c r="G21" i="2"/>
  <c r="I21" i="2" s="1"/>
  <c r="I19" i="2"/>
  <c r="I18" i="2"/>
  <c r="H17" i="2"/>
  <c r="H12" i="2" s="1"/>
  <c r="G17" i="2"/>
  <c r="I16" i="2"/>
  <c r="H15" i="2"/>
  <c r="G15" i="2"/>
  <c r="I15" i="2" s="1"/>
  <c r="I14" i="2"/>
  <c r="I13" i="2"/>
  <c r="H13" i="2"/>
  <c r="G13" i="2"/>
  <c r="G12" i="2" s="1"/>
  <c r="D9" i="1" l="1"/>
  <c r="D116" i="1" s="1"/>
  <c r="D36" i="1"/>
  <c r="E21" i="1"/>
  <c r="E24" i="1"/>
  <c r="E30" i="1"/>
  <c r="E33" i="1"/>
  <c r="C36" i="1"/>
  <c r="E36" i="1" s="1"/>
  <c r="E40" i="1"/>
  <c r="E44" i="1"/>
  <c r="C51" i="1"/>
  <c r="E51" i="1" s="1"/>
  <c r="E62" i="1"/>
  <c r="E61" i="1" s="1"/>
  <c r="E65" i="1"/>
  <c r="C74" i="1"/>
  <c r="C73" i="1" s="1"/>
  <c r="C72" i="1" s="1"/>
  <c r="E80" i="1"/>
  <c r="E84" i="1"/>
  <c r="C79" i="1"/>
  <c r="C113" i="1"/>
  <c r="E113" i="1" s="1"/>
  <c r="E58" i="1"/>
  <c r="C57" i="1"/>
  <c r="E57" i="1" s="1"/>
  <c r="E10" i="1"/>
  <c r="C9" i="1"/>
  <c r="E79" i="1"/>
  <c r="E20" i="1"/>
  <c r="E37" i="1"/>
  <c r="E43" i="1"/>
  <c r="E49" i="1"/>
  <c r="E59" i="1"/>
  <c r="E75" i="1"/>
  <c r="E74" i="1" s="1"/>
  <c r="E73" i="1" s="1"/>
  <c r="E72" i="1" s="1"/>
  <c r="E11" i="1"/>
  <c r="G321" i="2"/>
  <c r="I321" i="2" s="1"/>
  <c r="H11" i="2"/>
  <c r="H10" i="2" s="1"/>
  <c r="H9" i="2" s="1"/>
  <c r="I87" i="2"/>
  <c r="I148" i="2"/>
  <c r="I165" i="2"/>
  <c r="H163" i="2"/>
  <c r="I17" i="2"/>
  <c r="I23" i="2"/>
  <c r="I28" i="2"/>
  <c r="I32" i="2"/>
  <c r="I36" i="2"/>
  <c r="G39" i="2"/>
  <c r="H39" i="2"/>
  <c r="H30" i="2" s="1"/>
  <c r="H26" i="2" s="1"/>
  <c r="I42" i="2"/>
  <c r="I53" i="2"/>
  <c r="I57" i="2"/>
  <c r="G67" i="2"/>
  <c r="I67" i="2" s="1"/>
  <c r="G71" i="2"/>
  <c r="G70" i="2" s="1"/>
  <c r="I70" i="2" s="1"/>
  <c r="H72" i="2"/>
  <c r="H71" i="2" s="1"/>
  <c r="H70" i="2" s="1"/>
  <c r="H65" i="2" s="1"/>
  <c r="I75" i="2"/>
  <c r="I77" i="2"/>
  <c r="I81" i="2"/>
  <c r="G84" i="2"/>
  <c r="G83" i="2" s="1"/>
  <c r="I83" i="2" s="1"/>
  <c r="I89" i="2"/>
  <c r="I101" i="2"/>
  <c r="I110" i="2"/>
  <c r="G118" i="2"/>
  <c r="I118" i="2" s="1"/>
  <c r="I136" i="2"/>
  <c r="G142" i="2"/>
  <c r="I142" i="2" s="1"/>
  <c r="I149" i="2"/>
  <c r="I152" i="2"/>
  <c r="G156" i="2"/>
  <c r="G155" i="2" s="1"/>
  <c r="I167" i="2"/>
  <c r="G171" i="2"/>
  <c r="G177" i="2"/>
  <c r="G183" i="2"/>
  <c r="G189" i="2"/>
  <c r="G195" i="2"/>
  <c r="I202" i="2"/>
  <c r="I208" i="2"/>
  <c r="I214" i="2"/>
  <c r="I222" i="2"/>
  <c r="I228" i="2"/>
  <c r="I234" i="2"/>
  <c r="I241" i="2"/>
  <c r="I246" i="2"/>
  <c r="I249" i="2"/>
  <c r="I252" i="2"/>
  <c r="I257" i="2"/>
  <c r="G272" i="2"/>
  <c r="G280" i="2"/>
  <c r="I280" i="2" s="1"/>
  <c r="H299" i="2"/>
  <c r="I304" i="2"/>
  <c r="I107" i="2"/>
  <c r="G310" i="2"/>
  <c r="H310" i="2"/>
  <c r="H309" i="2" s="1"/>
  <c r="H308" i="2" s="1"/>
  <c r="I310" i="2"/>
  <c r="I313" i="2"/>
  <c r="H291" i="2"/>
  <c r="H290" i="2" s="1"/>
  <c r="G303" i="2"/>
  <c r="I303" i="2" s="1"/>
  <c r="I334" i="2"/>
  <c r="I353" i="2"/>
  <c r="G356" i="2"/>
  <c r="I368" i="2"/>
  <c r="I372" i="2"/>
  <c r="I379" i="2"/>
  <c r="I383" i="2"/>
  <c r="I387" i="2"/>
  <c r="G390" i="2"/>
  <c r="I390" i="2" s="1"/>
  <c r="G396" i="2"/>
  <c r="G395" i="2" s="1"/>
  <c r="H396" i="2"/>
  <c r="H395" i="2" s="1"/>
  <c r="H394" i="2" s="1"/>
  <c r="H393" i="2" s="1"/>
  <c r="I399" i="2"/>
  <c r="G401" i="2"/>
  <c r="I401" i="2" s="1"/>
  <c r="I410" i="2"/>
  <c r="I417" i="2"/>
  <c r="G432" i="2"/>
  <c r="G431" i="2" s="1"/>
  <c r="G430" i="2" s="1"/>
  <c r="G429" i="2" s="1"/>
  <c r="G422" i="2" s="1"/>
  <c r="G385" i="2"/>
  <c r="G381" i="2" s="1"/>
  <c r="I381" i="2" s="1"/>
  <c r="H381" i="2"/>
  <c r="H375" i="2" s="1"/>
  <c r="G327" i="2"/>
  <c r="G320" i="2" s="1"/>
  <c r="I46" i="2"/>
  <c r="G45" i="2"/>
  <c r="I12" i="2"/>
  <c r="I62" i="2"/>
  <c r="G61" i="2"/>
  <c r="I130" i="2"/>
  <c r="I27" i="2"/>
  <c r="I31" i="2"/>
  <c r="I47" i="2"/>
  <c r="I63" i="2"/>
  <c r="G20" i="2"/>
  <c r="I20" i="2" s="1"/>
  <c r="G52" i="2"/>
  <c r="G66" i="2"/>
  <c r="I73" i="2"/>
  <c r="I84" i="2"/>
  <c r="I88" i="2"/>
  <c r="G94" i="2"/>
  <c r="G100" i="2"/>
  <c r="G106" i="2"/>
  <c r="G114" i="2"/>
  <c r="I122" i="2"/>
  <c r="I123" i="2"/>
  <c r="I125" i="2"/>
  <c r="I127" i="2"/>
  <c r="I128" i="2"/>
  <c r="I132" i="2"/>
  <c r="I133" i="2"/>
  <c r="I134" i="2"/>
  <c r="G141" i="2"/>
  <c r="I143" i="2"/>
  <c r="I156" i="2"/>
  <c r="I157" i="2"/>
  <c r="I158" i="2"/>
  <c r="I161" i="2"/>
  <c r="G164" i="2"/>
  <c r="I166" i="2"/>
  <c r="I171" i="2"/>
  <c r="I172" i="2"/>
  <c r="I177" i="2"/>
  <c r="I178" i="2"/>
  <c r="I183" i="2"/>
  <c r="I184" i="2"/>
  <c r="I189" i="2"/>
  <c r="I190" i="2"/>
  <c r="I195" i="2"/>
  <c r="I196" i="2"/>
  <c r="I290" i="2"/>
  <c r="I78" i="2"/>
  <c r="I96" i="2"/>
  <c r="I102" i="2"/>
  <c r="I108" i="2"/>
  <c r="H112" i="2"/>
  <c r="I116" i="2"/>
  <c r="I121" i="2"/>
  <c r="I131" i="2"/>
  <c r="I155" i="2"/>
  <c r="G201" i="2"/>
  <c r="G207" i="2"/>
  <c r="I207" i="2" s="1"/>
  <c r="G213" i="2"/>
  <c r="I213" i="2" s="1"/>
  <c r="G221" i="2"/>
  <c r="G227" i="2"/>
  <c r="I227" i="2" s="1"/>
  <c r="G233" i="2"/>
  <c r="I233" i="2" s="1"/>
  <c r="G239" i="2"/>
  <c r="I239" i="2" s="1"/>
  <c r="G245" i="2"/>
  <c r="G251" i="2"/>
  <c r="I251" i="2" s="1"/>
  <c r="G255" i="2"/>
  <c r="I261" i="2"/>
  <c r="I263" i="2"/>
  <c r="G266" i="2"/>
  <c r="I273" i="2"/>
  <c r="I277" i="2"/>
  <c r="I281" i="2"/>
  <c r="I286" i="2"/>
  <c r="I287" i="2"/>
  <c r="I288" i="2"/>
  <c r="I294" i="2"/>
  <c r="I296" i="2"/>
  <c r="I297" i="2"/>
  <c r="G309" i="2"/>
  <c r="I322" i="2"/>
  <c r="H327" i="2"/>
  <c r="H320" i="2" s="1"/>
  <c r="H319" i="2" s="1"/>
  <c r="I330" i="2"/>
  <c r="G333" i="2"/>
  <c r="I338" i="2"/>
  <c r="I339" i="2"/>
  <c r="I342" i="2"/>
  <c r="I346" i="2"/>
  <c r="G351" i="2"/>
  <c r="I352" i="2"/>
  <c r="H359" i="2"/>
  <c r="I268" i="2"/>
  <c r="I285" i="2"/>
  <c r="I291" i="2"/>
  <c r="I292" i="2"/>
  <c r="I301" i="2"/>
  <c r="I311" i="2"/>
  <c r="I317" i="2"/>
  <c r="I335" i="2"/>
  <c r="H337" i="2"/>
  <c r="H307" i="2" s="1"/>
  <c r="H306" i="2" s="1"/>
  <c r="G355" i="2"/>
  <c r="I355" i="2" s="1"/>
  <c r="I356" i="2"/>
  <c r="I363" i="2"/>
  <c r="G362" i="2"/>
  <c r="I364" i="2"/>
  <c r="G377" i="2"/>
  <c r="I378" i="2"/>
  <c r="I347" i="2"/>
  <c r="I348" i="2"/>
  <c r="I367" i="2"/>
  <c r="I369" i="2"/>
  <c r="I371" i="2"/>
  <c r="I373" i="2"/>
  <c r="I382" i="2"/>
  <c r="I395" i="2"/>
  <c r="G394" i="2"/>
  <c r="I407" i="2"/>
  <c r="G406" i="2"/>
  <c r="I406" i="2" s="1"/>
  <c r="I415" i="2"/>
  <c r="G414" i="2"/>
  <c r="I386" i="2"/>
  <c r="I396" i="2"/>
  <c r="I402" i="2"/>
  <c r="I408" i="2"/>
  <c r="I416" i="2"/>
  <c r="J447" i="3"/>
  <c r="I446" i="3"/>
  <c r="I445" i="3" s="1"/>
  <c r="I444" i="3" s="1"/>
  <c r="I443" i="3" s="1"/>
  <c r="I442" i="3" s="1"/>
  <c r="H446" i="3"/>
  <c r="H445" i="3"/>
  <c r="H444" i="3" s="1"/>
  <c r="J441" i="3"/>
  <c r="I440" i="3"/>
  <c r="I439" i="3" s="1"/>
  <c r="H440" i="3"/>
  <c r="J439" i="3"/>
  <c r="H439" i="3"/>
  <c r="H438" i="3" s="1"/>
  <c r="I438" i="3"/>
  <c r="I437" i="3" s="1"/>
  <c r="I436" i="3" s="1"/>
  <c r="H437" i="3"/>
  <c r="H436" i="3" s="1"/>
  <c r="J434" i="3"/>
  <c r="I433" i="3"/>
  <c r="H433" i="3"/>
  <c r="H432" i="3" s="1"/>
  <c r="I432" i="3"/>
  <c r="I431" i="3" s="1"/>
  <c r="I430" i="3" s="1"/>
  <c r="I429" i="3" s="1"/>
  <c r="I428" i="3" s="1"/>
  <c r="H431" i="3"/>
  <c r="H430" i="3" s="1"/>
  <c r="J427" i="3"/>
  <c r="I426" i="3"/>
  <c r="I425" i="3" s="1"/>
  <c r="H426" i="3"/>
  <c r="J425" i="3"/>
  <c r="H425" i="3"/>
  <c r="J424" i="3"/>
  <c r="I423" i="3"/>
  <c r="H423" i="3"/>
  <c r="H422" i="3" s="1"/>
  <c r="I422" i="3"/>
  <c r="H421" i="3"/>
  <c r="H420" i="3" s="1"/>
  <c r="J417" i="3"/>
  <c r="I416" i="3"/>
  <c r="I415" i="3" s="1"/>
  <c r="H416" i="3"/>
  <c r="J415" i="3"/>
  <c r="H415" i="3"/>
  <c r="H414" i="3" s="1"/>
  <c r="I414" i="3"/>
  <c r="I413" i="3" s="1"/>
  <c r="I412" i="3" s="1"/>
  <c r="I411" i="3" s="1"/>
  <c r="H413" i="3"/>
  <c r="H412" i="3" s="1"/>
  <c r="J410" i="3"/>
  <c r="J409" i="3"/>
  <c r="I408" i="3"/>
  <c r="H408" i="3"/>
  <c r="J407" i="3"/>
  <c r="I406" i="3"/>
  <c r="H406" i="3"/>
  <c r="J406" i="3" s="1"/>
  <c r="J405" i="3"/>
  <c r="I404" i="3"/>
  <c r="I403" i="3" s="1"/>
  <c r="H404" i="3"/>
  <c r="I402" i="3"/>
  <c r="I401" i="3" s="1"/>
  <c r="I400" i="3" s="1"/>
  <c r="I399" i="3" s="1"/>
  <c r="J397" i="3"/>
  <c r="I396" i="3"/>
  <c r="H396" i="3"/>
  <c r="J395" i="3"/>
  <c r="I394" i="3"/>
  <c r="H394" i="3"/>
  <c r="H393" i="3"/>
  <c r="J392" i="3"/>
  <c r="I391" i="3"/>
  <c r="I388" i="3" s="1"/>
  <c r="H391" i="3"/>
  <c r="J390" i="3"/>
  <c r="I389" i="3"/>
  <c r="H389" i="3"/>
  <c r="H388" i="3" s="1"/>
  <c r="J384" i="3"/>
  <c r="I383" i="3"/>
  <c r="H383" i="3"/>
  <c r="H382" i="3" s="1"/>
  <c r="J382" i="3" s="1"/>
  <c r="I382" i="3"/>
  <c r="J381" i="3"/>
  <c r="J380" i="3"/>
  <c r="I379" i="3"/>
  <c r="H379" i="3"/>
  <c r="H378" i="3" s="1"/>
  <c r="I378" i="3"/>
  <c r="I377" i="3" s="1"/>
  <c r="J376" i="3"/>
  <c r="I375" i="3"/>
  <c r="H375" i="3"/>
  <c r="H374" i="3" s="1"/>
  <c r="I374" i="3"/>
  <c r="I373" i="3" s="1"/>
  <c r="J372" i="3"/>
  <c r="I371" i="3"/>
  <c r="H371" i="3"/>
  <c r="H370" i="3" s="1"/>
  <c r="I370" i="3"/>
  <c r="I369" i="3" s="1"/>
  <c r="I368" i="3" s="1"/>
  <c r="I367" i="3" s="1"/>
  <c r="J366" i="3"/>
  <c r="I365" i="3"/>
  <c r="H365" i="3"/>
  <c r="H364" i="3" s="1"/>
  <c r="J364" i="3" s="1"/>
  <c r="I364" i="3"/>
  <c r="I363" i="3" s="1"/>
  <c r="J362" i="3"/>
  <c r="I361" i="3"/>
  <c r="H361" i="3"/>
  <c r="H360" i="3" s="1"/>
  <c r="I360" i="3"/>
  <c r="I359" i="3" s="1"/>
  <c r="I358" i="3" s="1"/>
  <c r="H359" i="3"/>
  <c r="J359" i="3" s="1"/>
  <c r="J356" i="3"/>
  <c r="I355" i="3"/>
  <c r="I354" i="3" s="1"/>
  <c r="H355" i="3"/>
  <c r="H354" i="3"/>
  <c r="J354" i="3" s="1"/>
  <c r="J353" i="3"/>
  <c r="I352" i="3"/>
  <c r="H352" i="3"/>
  <c r="H351" i="3" s="1"/>
  <c r="I351" i="3"/>
  <c r="I350" i="3" s="1"/>
  <c r="J349" i="3"/>
  <c r="I348" i="3"/>
  <c r="H348" i="3"/>
  <c r="H347" i="3" s="1"/>
  <c r="I347" i="3"/>
  <c r="J346" i="3"/>
  <c r="I345" i="3"/>
  <c r="H345" i="3"/>
  <c r="J344" i="3"/>
  <c r="H344" i="3"/>
  <c r="I343" i="3"/>
  <c r="H343" i="3"/>
  <c r="H342" i="3" s="1"/>
  <c r="I342" i="3"/>
  <c r="I341" i="3" s="1"/>
  <c r="J340" i="3"/>
  <c r="I339" i="3"/>
  <c r="H339" i="3"/>
  <c r="H338" i="3" s="1"/>
  <c r="I338" i="3"/>
  <c r="I337" i="3" s="1"/>
  <c r="I336" i="3" s="1"/>
  <c r="J335" i="3"/>
  <c r="I334" i="3"/>
  <c r="H334" i="3"/>
  <c r="J333" i="3"/>
  <c r="I332" i="3"/>
  <c r="H332" i="3"/>
  <c r="J332" i="3" s="1"/>
  <c r="J330" i="3"/>
  <c r="J329" i="3"/>
  <c r="I328" i="3"/>
  <c r="H328" i="3"/>
  <c r="J327" i="3"/>
  <c r="I326" i="3"/>
  <c r="H326" i="3"/>
  <c r="J326" i="3" s="1"/>
  <c r="J325" i="3"/>
  <c r="I324" i="3"/>
  <c r="I323" i="3" s="1"/>
  <c r="H324" i="3"/>
  <c r="H323" i="3"/>
  <c r="J320" i="3"/>
  <c r="I319" i="3"/>
  <c r="H319" i="3"/>
  <c r="H318" i="3" s="1"/>
  <c r="I318" i="3"/>
  <c r="I317" i="3" s="1"/>
  <c r="I316" i="3" s="1"/>
  <c r="J315" i="3"/>
  <c r="I314" i="3"/>
  <c r="I313" i="3" s="1"/>
  <c r="I312" i="3" s="1"/>
  <c r="I311" i="3" s="1"/>
  <c r="H314" i="3"/>
  <c r="H313" i="3"/>
  <c r="H312" i="3" s="1"/>
  <c r="J309" i="3"/>
  <c r="I308" i="3"/>
  <c r="I307" i="3" s="1"/>
  <c r="I306" i="3" s="1"/>
  <c r="I305" i="3" s="1"/>
  <c r="H308" i="3"/>
  <c r="H307" i="3"/>
  <c r="H306" i="3" s="1"/>
  <c r="J304" i="3"/>
  <c r="I303" i="3"/>
  <c r="H303" i="3"/>
  <c r="H302" i="3" s="1"/>
  <c r="I302" i="3"/>
  <c r="J301" i="3"/>
  <c r="I300" i="3"/>
  <c r="I299" i="3" s="1"/>
  <c r="H300" i="3"/>
  <c r="H299" i="3"/>
  <c r="J299" i="3" s="1"/>
  <c r="J298" i="3"/>
  <c r="I297" i="3"/>
  <c r="H297" i="3"/>
  <c r="H296" i="3" s="1"/>
  <c r="I296" i="3"/>
  <c r="I295" i="3" s="1"/>
  <c r="I294" i="3" s="1"/>
  <c r="J293" i="3"/>
  <c r="I292" i="3"/>
  <c r="I291" i="3" s="1"/>
  <c r="I290" i="3" s="1"/>
  <c r="H292" i="3"/>
  <c r="H291" i="3"/>
  <c r="H290" i="3" s="1"/>
  <c r="J290" i="3" s="1"/>
  <c r="J289" i="3"/>
  <c r="J288" i="3"/>
  <c r="I287" i="3"/>
  <c r="H287" i="3"/>
  <c r="J287" i="3" s="1"/>
  <c r="J286" i="3"/>
  <c r="I285" i="3"/>
  <c r="H285" i="3"/>
  <c r="I284" i="3"/>
  <c r="J283" i="3"/>
  <c r="J282" i="3"/>
  <c r="I281" i="3"/>
  <c r="H281" i="3"/>
  <c r="J281" i="3" s="1"/>
  <c r="J280" i="3"/>
  <c r="I279" i="3"/>
  <c r="H279" i="3"/>
  <c r="I278" i="3"/>
  <c r="J277" i="3"/>
  <c r="J276" i="3"/>
  <c r="I275" i="3"/>
  <c r="H275" i="3"/>
  <c r="J275" i="3" s="1"/>
  <c r="J274" i="3"/>
  <c r="I273" i="3"/>
  <c r="H273" i="3"/>
  <c r="I272" i="3"/>
  <c r="I271" i="3" s="1"/>
  <c r="I270" i="3" s="1"/>
  <c r="J269" i="3"/>
  <c r="J268" i="3"/>
  <c r="I267" i="3"/>
  <c r="H267" i="3"/>
  <c r="J267" i="3" s="1"/>
  <c r="J266" i="3"/>
  <c r="I265" i="3"/>
  <c r="H265" i="3"/>
  <c r="I264" i="3"/>
  <c r="J263" i="3"/>
  <c r="J262" i="3"/>
  <c r="I261" i="3"/>
  <c r="H261" i="3"/>
  <c r="J261" i="3" s="1"/>
  <c r="J260" i="3"/>
  <c r="I259" i="3"/>
  <c r="H259" i="3"/>
  <c r="I258" i="3"/>
  <c r="J257" i="3"/>
  <c r="J256" i="3"/>
  <c r="I255" i="3"/>
  <c r="H255" i="3"/>
  <c r="J255" i="3" s="1"/>
  <c r="J254" i="3"/>
  <c r="I253" i="3"/>
  <c r="H253" i="3"/>
  <c r="I252" i="3"/>
  <c r="J251" i="3"/>
  <c r="J250" i="3"/>
  <c r="I249" i="3"/>
  <c r="H249" i="3"/>
  <c r="J249" i="3" s="1"/>
  <c r="J248" i="3"/>
  <c r="I247" i="3"/>
  <c r="H247" i="3"/>
  <c r="I246" i="3"/>
  <c r="J245" i="3"/>
  <c r="J244" i="3"/>
  <c r="I243" i="3"/>
  <c r="H243" i="3"/>
  <c r="J243" i="3" s="1"/>
  <c r="J242" i="3"/>
  <c r="I241" i="3"/>
  <c r="H241" i="3"/>
  <c r="I240" i="3"/>
  <c r="J239" i="3"/>
  <c r="J238" i="3"/>
  <c r="I237" i="3"/>
  <c r="H237" i="3"/>
  <c r="J237" i="3" s="1"/>
  <c r="J236" i="3"/>
  <c r="I235" i="3"/>
  <c r="H235" i="3"/>
  <c r="I234" i="3"/>
  <c r="J233" i="3"/>
  <c r="J232" i="3"/>
  <c r="I231" i="3"/>
  <c r="H231" i="3"/>
  <c r="J231" i="3" s="1"/>
  <c r="J230" i="3"/>
  <c r="I229" i="3"/>
  <c r="H229" i="3"/>
  <c r="I228" i="3"/>
  <c r="J227" i="3"/>
  <c r="J226" i="3"/>
  <c r="I225" i="3"/>
  <c r="H225" i="3"/>
  <c r="J225" i="3" s="1"/>
  <c r="J224" i="3"/>
  <c r="I223" i="3"/>
  <c r="H223" i="3"/>
  <c r="I222" i="3"/>
  <c r="I221" i="3" s="1"/>
  <c r="I220" i="3" s="1"/>
  <c r="I219" i="3" s="1"/>
  <c r="J218" i="3"/>
  <c r="I217" i="3"/>
  <c r="H217" i="3"/>
  <c r="H216" i="3" s="1"/>
  <c r="I216" i="3"/>
  <c r="J215" i="3"/>
  <c r="I214" i="3"/>
  <c r="I213" i="3" s="1"/>
  <c r="H214" i="3"/>
  <c r="H213" i="3"/>
  <c r="H212" i="3" s="1"/>
  <c r="I212" i="3"/>
  <c r="I211" i="3" s="1"/>
  <c r="H211" i="3"/>
  <c r="J211" i="3" s="1"/>
  <c r="J210" i="3"/>
  <c r="J209" i="3"/>
  <c r="I208" i="3"/>
  <c r="H208" i="3"/>
  <c r="J208" i="3" s="1"/>
  <c r="J207" i="3"/>
  <c r="J206" i="3"/>
  <c r="I205" i="3"/>
  <c r="H205" i="3"/>
  <c r="H204" i="3" s="1"/>
  <c r="I204" i="3"/>
  <c r="J203" i="3"/>
  <c r="J202" i="3"/>
  <c r="I201" i="3"/>
  <c r="I198" i="3" s="1"/>
  <c r="I197" i="3" s="1"/>
  <c r="I196" i="3" s="1"/>
  <c r="I195" i="3" s="1"/>
  <c r="H201" i="3"/>
  <c r="J200" i="3"/>
  <c r="I199" i="3"/>
  <c r="H199" i="3"/>
  <c r="H198" i="3" s="1"/>
  <c r="H197" i="3"/>
  <c r="H196" i="3" s="1"/>
  <c r="J192" i="3"/>
  <c r="I191" i="3"/>
  <c r="H191" i="3"/>
  <c r="H190" i="3" s="1"/>
  <c r="I190" i="3"/>
  <c r="J189" i="3"/>
  <c r="I188" i="3"/>
  <c r="I187" i="3" s="1"/>
  <c r="I186" i="3" s="1"/>
  <c r="I185" i="3" s="1"/>
  <c r="I184" i="3" s="1"/>
  <c r="I183" i="3" s="1"/>
  <c r="H188" i="3"/>
  <c r="H187" i="3"/>
  <c r="H186" i="3" s="1"/>
  <c r="J182" i="3"/>
  <c r="I181" i="3"/>
  <c r="I178" i="3" s="1"/>
  <c r="I177" i="3" s="1"/>
  <c r="I176" i="3" s="1"/>
  <c r="H181" i="3"/>
  <c r="J180" i="3"/>
  <c r="I179" i="3"/>
  <c r="H179" i="3"/>
  <c r="H178" i="3" s="1"/>
  <c r="J175" i="3"/>
  <c r="I174" i="3"/>
  <c r="I173" i="3" s="1"/>
  <c r="I172" i="3" s="1"/>
  <c r="I171" i="3" s="1"/>
  <c r="I170" i="3" s="1"/>
  <c r="H174" i="3"/>
  <c r="J173" i="3"/>
  <c r="H173" i="3"/>
  <c r="H172" i="3"/>
  <c r="H171" i="3" s="1"/>
  <c r="J168" i="3"/>
  <c r="I167" i="3"/>
  <c r="I166" i="3" s="1"/>
  <c r="I165" i="3" s="1"/>
  <c r="H167" i="3"/>
  <c r="H166" i="3"/>
  <c r="H165" i="3" s="1"/>
  <c r="J165" i="3" s="1"/>
  <c r="J164" i="3"/>
  <c r="I163" i="3"/>
  <c r="I162" i="3" s="1"/>
  <c r="I161" i="3" s="1"/>
  <c r="I160" i="3" s="1"/>
  <c r="I159" i="3" s="1"/>
  <c r="H163" i="3"/>
  <c r="H162" i="3"/>
  <c r="H161" i="3" s="1"/>
  <c r="J158" i="3"/>
  <c r="I157" i="3"/>
  <c r="I156" i="3" s="1"/>
  <c r="H157" i="3"/>
  <c r="H156" i="3"/>
  <c r="J156" i="3" s="1"/>
  <c r="J155" i="3"/>
  <c r="I154" i="3"/>
  <c r="H154" i="3"/>
  <c r="H153" i="3" s="1"/>
  <c r="I153" i="3"/>
  <c r="J151" i="3"/>
  <c r="I150" i="3"/>
  <c r="H150" i="3"/>
  <c r="H149" i="3" s="1"/>
  <c r="I149" i="3"/>
  <c r="I148" i="3" s="1"/>
  <c r="I147" i="3" s="1"/>
  <c r="J146" i="3"/>
  <c r="I145" i="3"/>
  <c r="H145" i="3"/>
  <c r="J145" i="3" s="1"/>
  <c r="J144" i="3"/>
  <c r="I143" i="3"/>
  <c r="I142" i="3" s="1"/>
  <c r="H143" i="3"/>
  <c r="J143" i="3" s="1"/>
  <c r="H142" i="3"/>
  <c r="J142" i="3" s="1"/>
  <c r="J141" i="3"/>
  <c r="J140" i="3"/>
  <c r="I139" i="3"/>
  <c r="H139" i="3"/>
  <c r="J139" i="3" s="1"/>
  <c r="J138" i="3"/>
  <c r="I137" i="3"/>
  <c r="I136" i="3" s="1"/>
  <c r="I135" i="3" s="1"/>
  <c r="I134" i="3" s="1"/>
  <c r="H137" i="3"/>
  <c r="H136" i="3"/>
  <c r="H135" i="3" s="1"/>
  <c r="J133" i="3"/>
  <c r="I132" i="3"/>
  <c r="H132" i="3"/>
  <c r="H131" i="3" s="1"/>
  <c r="I131" i="3"/>
  <c r="J130" i="3"/>
  <c r="J129" i="3"/>
  <c r="I128" i="3"/>
  <c r="H128" i="3"/>
  <c r="J128" i="3" s="1"/>
  <c r="J127" i="3"/>
  <c r="I126" i="3"/>
  <c r="H126" i="3"/>
  <c r="I125" i="3"/>
  <c r="I124" i="3" s="1"/>
  <c r="I123" i="3" s="1"/>
  <c r="J120" i="3"/>
  <c r="I119" i="3"/>
  <c r="I118" i="3" s="1"/>
  <c r="I117" i="3" s="1"/>
  <c r="I116" i="3" s="1"/>
  <c r="I115" i="3" s="1"/>
  <c r="I114" i="3" s="1"/>
  <c r="H119" i="3"/>
  <c r="J119" i="3" s="1"/>
  <c r="H118" i="3"/>
  <c r="H117" i="3" s="1"/>
  <c r="J113" i="3"/>
  <c r="I112" i="3"/>
  <c r="I109" i="3" s="1"/>
  <c r="I108" i="3" s="1"/>
  <c r="I107" i="3" s="1"/>
  <c r="I106" i="3" s="1"/>
  <c r="H112" i="3"/>
  <c r="J111" i="3"/>
  <c r="I110" i="3"/>
  <c r="H110" i="3"/>
  <c r="J105" i="3"/>
  <c r="I104" i="3"/>
  <c r="I103" i="3" s="1"/>
  <c r="H104" i="3"/>
  <c r="H103" i="3" s="1"/>
  <c r="J102" i="3"/>
  <c r="I101" i="3"/>
  <c r="I100" i="3" s="1"/>
  <c r="H101" i="3"/>
  <c r="H100" i="3"/>
  <c r="H99" i="3" s="1"/>
  <c r="J96" i="3"/>
  <c r="I95" i="3"/>
  <c r="H95" i="3"/>
  <c r="J94" i="3"/>
  <c r="I93" i="3"/>
  <c r="H93" i="3"/>
  <c r="J93" i="3" s="1"/>
  <c r="J88" i="3"/>
  <c r="I87" i="3"/>
  <c r="I86" i="3" s="1"/>
  <c r="I85" i="3" s="1"/>
  <c r="I84" i="3" s="1"/>
  <c r="H87" i="3"/>
  <c r="J82" i="3"/>
  <c r="I81" i="3"/>
  <c r="I80" i="3" s="1"/>
  <c r="I79" i="3" s="1"/>
  <c r="H81" i="3"/>
  <c r="J81" i="3" s="1"/>
  <c r="J78" i="3"/>
  <c r="I77" i="3"/>
  <c r="I76" i="3" s="1"/>
  <c r="I75" i="3" s="1"/>
  <c r="H77" i="3"/>
  <c r="J74" i="3"/>
  <c r="I73" i="3"/>
  <c r="I72" i="3" s="1"/>
  <c r="H73" i="3"/>
  <c r="J73" i="3" s="1"/>
  <c r="J71" i="3"/>
  <c r="I70" i="3"/>
  <c r="H70" i="3"/>
  <c r="H69" i="3" s="1"/>
  <c r="I69" i="3"/>
  <c r="J68" i="3"/>
  <c r="I67" i="3"/>
  <c r="H67" i="3"/>
  <c r="J66" i="3"/>
  <c r="I65" i="3"/>
  <c r="H65" i="3"/>
  <c r="H64" i="3" s="1"/>
  <c r="J61" i="3"/>
  <c r="I60" i="3"/>
  <c r="I59" i="3" s="1"/>
  <c r="I58" i="3" s="1"/>
  <c r="H60" i="3"/>
  <c r="H59" i="3" s="1"/>
  <c r="J56" i="3"/>
  <c r="I55" i="3"/>
  <c r="I54" i="3" s="1"/>
  <c r="I53" i="3" s="1"/>
  <c r="I52" i="3" s="1"/>
  <c r="H55" i="3"/>
  <c r="H54" i="3" s="1"/>
  <c r="H53" i="3" s="1"/>
  <c r="J51" i="3"/>
  <c r="I50" i="3"/>
  <c r="H50" i="3"/>
  <c r="H49" i="3" s="1"/>
  <c r="I49" i="3"/>
  <c r="I48" i="3" s="1"/>
  <c r="I47" i="3" s="1"/>
  <c r="J46" i="3"/>
  <c r="I45" i="3"/>
  <c r="H45" i="3"/>
  <c r="J44" i="3"/>
  <c r="I43" i="3"/>
  <c r="H43" i="3"/>
  <c r="J41" i="3"/>
  <c r="J40" i="3"/>
  <c r="I39" i="3"/>
  <c r="H39" i="3"/>
  <c r="J38" i="3"/>
  <c r="I37" i="3"/>
  <c r="H37" i="3"/>
  <c r="J37" i="3" s="1"/>
  <c r="J36" i="3"/>
  <c r="I35" i="3"/>
  <c r="I34" i="3" s="1"/>
  <c r="H35" i="3"/>
  <c r="H34" i="3"/>
  <c r="J32" i="3"/>
  <c r="I31" i="3"/>
  <c r="I30" i="3" s="1"/>
  <c r="H31" i="3"/>
  <c r="H30" i="3"/>
  <c r="J27" i="3"/>
  <c r="I26" i="3"/>
  <c r="I23" i="3" s="1"/>
  <c r="H26" i="3"/>
  <c r="J25" i="3"/>
  <c r="I24" i="3"/>
  <c r="H24" i="3"/>
  <c r="H23" i="3" s="1"/>
  <c r="J22" i="3"/>
  <c r="J21" i="3"/>
  <c r="I20" i="3"/>
  <c r="H20" i="3"/>
  <c r="J19" i="3"/>
  <c r="I18" i="3"/>
  <c r="H18" i="3"/>
  <c r="J17" i="3"/>
  <c r="J16" i="3" s="1"/>
  <c r="I16" i="3"/>
  <c r="H16" i="3"/>
  <c r="C116" i="1" l="1"/>
  <c r="E9" i="1"/>
  <c r="E116" i="1" s="1"/>
  <c r="G299" i="2"/>
  <c r="I299" i="2" s="1"/>
  <c r="I71" i="2"/>
  <c r="H259" i="2"/>
  <c r="H138" i="2" s="1"/>
  <c r="I39" i="2"/>
  <c r="G30" i="2"/>
  <c r="I72" i="2"/>
  <c r="I11" i="2"/>
  <c r="I10" i="2" s="1"/>
  <c r="I9" i="2" s="1"/>
  <c r="G271" i="2"/>
  <c r="I272" i="2"/>
  <c r="I385" i="2"/>
  <c r="H25" i="2"/>
  <c r="H8" i="2" s="1"/>
  <c r="H439" i="2" s="1"/>
  <c r="G393" i="2"/>
  <c r="I393" i="2" s="1"/>
  <c r="I394" i="2"/>
  <c r="G413" i="2"/>
  <c r="I414" i="2"/>
  <c r="G308" i="2"/>
  <c r="I309" i="2"/>
  <c r="G265" i="2"/>
  <c r="I266" i="2"/>
  <c r="G254" i="2"/>
  <c r="I254" i="2" s="1"/>
  <c r="I255" i="2"/>
  <c r="G244" i="2"/>
  <c r="I245" i="2"/>
  <c r="G220" i="2"/>
  <c r="I221" i="2"/>
  <c r="I337" i="2"/>
  <c r="I164" i="2"/>
  <c r="I141" i="2"/>
  <c r="G140" i="2"/>
  <c r="G105" i="2"/>
  <c r="I106" i="2"/>
  <c r="G93" i="2"/>
  <c r="I94" i="2"/>
  <c r="G65" i="2"/>
  <c r="I65" i="2" s="1"/>
  <c r="I66" i="2"/>
  <c r="G60" i="2"/>
  <c r="I60" i="2" s="1"/>
  <c r="I61" i="2"/>
  <c r="G11" i="2"/>
  <c r="G10" i="2" s="1"/>
  <c r="G9" i="2" s="1"/>
  <c r="I377" i="2"/>
  <c r="G376" i="2"/>
  <c r="G361" i="2"/>
  <c r="I362" i="2"/>
  <c r="I351" i="2"/>
  <c r="G350" i="2"/>
  <c r="G332" i="2"/>
  <c r="I332" i="2" s="1"/>
  <c r="I333" i="2"/>
  <c r="I320" i="2"/>
  <c r="G319" i="2"/>
  <c r="I319" i="2" s="1"/>
  <c r="I201" i="2"/>
  <c r="G170" i="2"/>
  <c r="I327" i="2"/>
  <c r="G113" i="2"/>
  <c r="I114" i="2"/>
  <c r="G99" i="2"/>
  <c r="I100" i="2"/>
  <c r="I52" i="2"/>
  <c r="G51" i="2"/>
  <c r="G44" i="2"/>
  <c r="I44" i="2" s="1"/>
  <c r="I45" i="2"/>
  <c r="J112" i="3"/>
  <c r="H125" i="3"/>
  <c r="J125" i="3" s="1"/>
  <c r="H15" i="3"/>
  <c r="H14" i="3" s="1"/>
  <c r="H13" i="3" s="1"/>
  <c r="H12" i="3" s="1"/>
  <c r="J18" i="3"/>
  <c r="I15" i="3"/>
  <c r="I14" i="3" s="1"/>
  <c r="I13" i="3" s="1"/>
  <c r="I12" i="3" s="1"/>
  <c r="J43" i="3"/>
  <c r="I57" i="3"/>
  <c r="I64" i="3"/>
  <c r="I63" i="3" s="1"/>
  <c r="I62" i="3" s="1"/>
  <c r="J67" i="3"/>
  <c r="J69" i="3"/>
  <c r="J77" i="3"/>
  <c r="J87" i="3"/>
  <c r="I99" i="3"/>
  <c r="I98" i="3" s="1"/>
  <c r="I97" i="3" s="1"/>
  <c r="J23" i="3"/>
  <c r="J20" i="3"/>
  <c r="J15" i="3" s="1"/>
  <c r="J14" i="3" s="1"/>
  <c r="J13" i="3" s="1"/>
  <c r="J12" i="3" s="1"/>
  <c r="J26" i="3"/>
  <c r="J31" i="3"/>
  <c r="J35" i="3"/>
  <c r="J39" i="3"/>
  <c r="H42" i="3"/>
  <c r="I42" i="3"/>
  <c r="I33" i="3" s="1"/>
  <c r="I29" i="3" s="1"/>
  <c r="I28" i="3" s="1"/>
  <c r="J45" i="3"/>
  <c r="J55" i="3"/>
  <c r="J65" i="3"/>
  <c r="H72" i="3"/>
  <c r="J72" i="3" s="1"/>
  <c r="H76" i="3"/>
  <c r="H75" i="3" s="1"/>
  <c r="J75" i="3" s="1"/>
  <c r="H80" i="3"/>
  <c r="H79" i="3" s="1"/>
  <c r="J79" i="3" s="1"/>
  <c r="H86" i="3"/>
  <c r="H85" i="3" s="1"/>
  <c r="J85" i="3" s="1"/>
  <c r="H92" i="3"/>
  <c r="H91" i="3" s="1"/>
  <c r="I92" i="3"/>
  <c r="I91" i="3" s="1"/>
  <c r="I90" i="3" s="1"/>
  <c r="I89" i="3" s="1"/>
  <c r="I83" i="3" s="1"/>
  <c r="J95" i="3"/>
  <c r="J101" i="3"/>
  <c r="J103" i="3"/>
  <c r="H109" i="3"/>
  <c r="H108" i="3" s="1"/>
  <c r="J131" i="3"/>
  <c r="J137" i="3"/>
  <c r="I152" i="3"/>
  <c r="I169" i="3"/>
  <c r="J178" i="3"/>
  <c r="J186" i="3"/>
  <c r="J388" i="3"/>
  <c r="I122" i="3"/>
  <c r="I121" i="3" s="1"/>
  <c r="J157" i="3"/>
  <c r="J163" i="3"/>
  <c r="J167" i="3"/>
  <c r="J181" i="3"/>
  <c r="J188" i="3"/>
  <c r="J190" i="3"/>
  <c r="J201" i="3"/>
  <c r="J213" i="3"/>
  <c r="H222" i="3"/>
  <c r="H228" i="3"/>
  <c r="H234" i="3"/>
  <c r="J234" i="3" s="1"/>
  <c r="H240" i="3"/>
  <c r="H246" i="3"/>
  <c r="J246" i="3" s="1"/>
  <c r="H252" i="3"/>
  <c r="H258" i="3"/>
  <c r="J258" i="3" s="1"/>
  <c r="H264" i="3"/>
  <c r="J264" i="3" s="1"/>
  <c r="H272" i="3"/>
  <c r="J272" i="3" s="1"/>
  <c r="H278" i="3"/>
  <c r="J278" i="3" s="1"/>
  <c r="H284" i="3"/>
  <c r="J284" i="3" s="1"/>
  <c r="J292" i="3"/>
  <c r="J300" i="3"/>
  <c r="J302" i="3"/>
  <c r="J308" i="3"/>
  <c r="J314" i="3"/>
  <c r="J324" i="3"/>
  <c r="J328" i="3"/>
  <c r="H331" i="3"/>
  <c r="J331" i="3" s="1"/>
  <c r="I331" i="3"/>
  <c r="I322" i="3" s="1"/>
  <c r="I321" i="3" s="1"/>
  <c r="I310" i="3" s="1"/>
  <c r="I194" i="3" s="1"/>
  <c r="J334" i="3"/>
  <c r="J345" i="3"/>
  <c r="J347" i="3"/>
  <c r="J355" i="3"/>
  <c r="J370" i="3"/>
  <c r="J378" i="3"/>
  <c r="J391" i="3"/>
  <c r="J394" i="3"/>
  <c r="H403" i="3"/>
  <c r="I421" i="3"/>
  <c r="I420" i="3" s="1"/>
  <c r="I419" i="3" s="1"/>
  <c r="I418" i="3" s="1"/>
  <c r="I398" i="3"/>
  <c r="I435" i="3"/>
  <c r="J444" i="3"/>
  <c r="J446" i="3"/>
  <c r="J53" i="3"/>
  <c r="H52" i="3"/>
  <c r="J52" i="3" s="1"/>
  <c r="J99" i="3"/>
  <c r="H98" i="3"/>
  <c r="H124" i="3"/>
  <c r="J161" i="3"/>
  <c r="H160" i="3"/>
  <c r="J171" i="3"/>
  <c r="H170" i="3"/>
  <c r="J49" i="3"/>
  <c r="H48" i="3"/>
  <c r="J59" i="3"/>
  <c r="H58" i="3"/>
  <c r="H84" i="3"/>
  <c r="H90" i="3"/>
  <c r="J109" i="3"/>
  <c r="J117" i="3"/>
  <c r="H116" i="3"/>
  <c r="J135" i="3"/>
  <c r="H134" i="3"/>
  <c r="J134" i="3" s="1"/>
  <c r="J149" i="3"/>
  <c r="H148" i="3"/>
  <c r="J153" i="3"/>
  <c r="H152" i="3"/>
  <c r="J152" i="3" s="1"/>
  <c r="J24" i="3"/>
  <c r="J30" i="3"/>
  <c r="J34" i="3"/>
  <c r="J50" i="3"/>
  <c r="J54" i="3"/>
  <c r="J60" i="3"/>
  <c r="J64" i="3"/>
  <c r="J70" i="3"/>
  <c r="J80" i="3"/>
  <c r="J100" i="3"/>
  <c r="J104" i="3"/>
  <c r="J110" i="3"/>
  <c r="J118" i="3"/>
  <c r="J126" i="3"/>
  <c r="J132" i="3"/>
  <c r="J136" i="3"/>
  <c r="J150" i="3"/>
  <c r="J154" i="3"/>
  <c r="J162" i="3"/>
  <c r="J166" i="3"/>
  <c r="J172" i="3"/>
  <c r="J179" i="3"/>
  <c r="J191" i="3"/>
  <c r="J196" i="3"/>
  <c r="J306" i="3"/>
  <c r="H305" i="3"/>
  <c r="J305" i="3" s="1"/>
  <c r="J312" i="3"/>
  <c r="H311" i="3"/>
  <c r="J174" i="3"/>
  <c r="H177" i="3"/>
  <c r="H185" i="3"/>
  <c r="J187" i="3"/>
  <c r="H195" i="3"/>
  <c r="J197" i="3"/>
  <c r="J198" i="3"/>
  <c r="J199" i="3"/>
  <c r="J204" i="3"/>
  <c r="J205" i="3"/>
  <c r="J212" i="3"/>
  <c r="J214" i="3"/>
  <c r="J216" i="3"/>
  <c r="J217" i="3"/>
  <c r="J223" i="3"/>
  <c r="J228" i="3"/>
  <c r="J229" i="3"/>
  <c r="J235" i="3"/>
  <c r="J240" i="3"/>
  <c r="J241" i="3"/>
  <c r="J247" i="3"/>
  <c r="J252" i="3"/>
  <c r="J253" i="3"/>
  <c r="J259" i="3"/>
  <c r="H271" i="3"/>
  <c r="J296" i="3"/>
  <c r="H295" i="3"/>
  <c r="J318" i="3"/>
  <c r="H317" i="3"/>
  <c r="J338" i="3"/>
  <c r="H337" i="3"/>
  <c r="J342" i="3"/>
  <c r="H341" i="3"/>
  <c r="J341" i="3" s="1"/>
  <c r="J351" i="3"/>
  <c r="H350" i="3"/>
  <c r="J350" i="3" s="1"/>
  <c r="J265" i="3"/>
  <c r="J273" i="3"/>
  <c r="J279" i="3"/>
  <c r="J285" i="3"/>
  <c r="J291" i="3"/>
  <c r="J297" i="3"/>
  <c r="J303" i="3"/>
  <c r="J307" i="3"/>
  <c r="J313" i="3"/>
  <c r="J319" i="3"/>
  <c r="J323" i="3"/>
  <c r="J339" i="3"/>
  <c r="J343" i="3"/>
  <c r="J348" i="3"/>
  <c r="J352" i="3"/>
  <c r="J365" i="3"/>
  <c r="J371" i="3"/>
  <c r="J379" i="3"/>
  <c r="J383" i="3"/>
  <c r="J389" i="3"/>
  <c r="J412" i="3"/>
  <c r="J420" i="3"/>
  <c r="J430" i="3"/>
  <c r="J436" i="3"/>
  <c r="J360" i="3"/>
  <c r="J361" i="3"/>
  <c r="H363" i="3"/>
  <c r="H369" i="3"/>
  <c r="J374" i="3"/>
  <c r="J375" i="3"/>
  <c r="H377" i="3"/>
  <c r="H387" i="3"/>
  <c r="I387" i="3"/>
  <c r="I386" i="3" s="1"/>
  <c r="I385" i="3" s="1"/>
  <c r="I357" i="3" s="1"/>
  <c r="I393" i="3"/>
  <c r="J393" i="3" s="1"/>
  <c r="J396" i="3"/>
  <c r="J404" i="3"/>
  <c r="J408" i="3"/>
  <c r="H411" i="3"/>
  <c r="J411" i="3" s="1"/>
  <c r="J413" i="3"/>
  <c r="J414" i="3"/>
  <c r="J416" i="3"/>
  <c r="H419" i="3"/>
  <c r="J421" i="3"/>
  <c r="J422" i="3"/>
  <c r="J423" i="3"/>
  <c r="J426" i="3"/>
  <c r="H429" i="3"/>
  <c r="J431" i="3"/>
  <c r="J432" i="3"/>
  <c r="J433" i="3"/>
  <c r="J437" i="3"/>
  <c r="J438" i="3"/>
  <c r="J440" i="3"/>
  <c r="H443" i="3"/>
  <c r="J445" i="3"/>
  <c r="G270" i="2" l="1"/>
  <c r="I270" i="2" s="1"/>
  <c r="I271" i="2"/>
  <c r="G26" i="2"/>
  <c r="I30" i="2"/>
  <c r="I99" i="2"/>
  <c r="I113" i="2"/>
  <c r="G112" i="2"/>
  <c r="I112" i="2" s="1"/>
  <c r="G50" i="2"/>
  <c r="I51" i="2"/>
  <c r="I361" i="2"/>
  <c r="G360" i="2"/>
  <c r="I93" i="2"/>
  <c r="G92" i="2"/>
  <c r="I105" i="2"/>
  <c r="G104" i="2"/>
  <c r="I104" i="2" s="1"/>
  <c r="G169" i="2"/>
  <c r="I170" i="2"/>
  <c r="I350" i="2"/>
  <c r="G344" i="2"/>
  <c r="I344" i="2" s="1"/>
  <c r="G375" i="2"/>
  <c r="I375" i="2" s="1"/>
  <c r="I376" i="2"/>
  <c r="G139" i="2"/>
  <c r="I140" i="2"/>
  <c r="I220" i="2"/>
  <c r="G219" i="2"/>
  <c r="I219" i="2" s="1"/>
  <c r="I244" i="2"/>
  <c r="G243" i="2"/>
  <c r="I243" i="2" s="1"/>
  <c r="I265" i="2"/>
  <c r="I308" i="2"/>
  <c r="G307" i="2"/>
  <c r="I413" i="2"/>
  <c r="G412" i="2"/>
  <c r="I412" i="2" s="1"/>
  <c r="J42" i="3"/>
  <c r="H63" i="3"/>
  <c r="H62" i="3" s="1"/>
  <c r="J62" i="3" s="1"/>
  <c r="J92" i="3"/>
  <c r="J63" i="3"/>
  <c r="J91" i="3"/>
  <c r="I11" i="3"/>
  <c r="I10" i="3" s="1"/>
  <c r="H33" i="3"/>
  <c r="J86" i="3"/>
  <c r="J76" i="3"/>
  <c r="H402" i="3"/>
  <c r="J403" i="3"/>
  <c r="H221" i="3"/>
  <c r="H322" i="3"/>
  <c r="J222" i="3"/>
  <c r="J363" i="3"/>
  <c r="H358" i="3"/>
  <c r="J195" i="3"/>
  <c r="H184" i="3"/>
  <c r="J185" i="3"/>
  <c r="J311" i="3"/>
  <c r="I193" i="3"/>
  <c r="H418" i="3"/>
  <c r="J418" i="3" s="1"/>
  <c r="J419" i="3"/>
  <c r="J377" i="3"/>
  <c r="H373" i="3"/>
  <c r="J373" i="3" s="1"/>
  <c r="H442" i="3"/>
  <c r="J443" i="3"/>
  <c r="H428" i="3"/>
  <c r="J428" i="3" s="1"/>
  <c r="J429" i="3"/>
  <c r="H386" i="3"/>
  <c r="J387" i="3"/>
  <c r="H368" i="3"/>
  <c r="J369" i="3"/>
  <c r="H336" i="3"/>
  <c r="J336" i="3" s="1"/>
  <c r="J337" i="3"/>
  <c r="H316" i="3"/>
  <c r="J316" i="3" s="1"/>
  <c r="J317" i="3"/>
  <c r="H294" i="3"/>
  <c r="J294" i="3" s="1"/>
  <c r="J295" i="3"/>
  <c r="H270" i="3"/>
  <c r="J271" i="3"/>
  <c r="H176" i="3"/>
  <c r="J176" i="3" s="1"/>
  <c r="J177" i="3"/>
  <c r="H147" i="3"/>
  <c r="J147" i="3" s="1"/>
  <c r="J148" i="3"/>
  <c r="H115" i="3"/>
  <c r="J116" i="3"/>
  <c r="H107" i="3"/>
  <c r="J108" i="3"/>
  <c r="H89" i="3"/>
  <c r="J89" i="3" s="1"/>
  <c r="J90" i="3"/>
  <c r="H83" i="3"/>
  <c r="J83" i="3" s="1"/>
  <c r="J84" i="3"/>
  <c r="H57" i="3"/>
  <c r="J57" i="3" s="1"/>
  <c r="J58" i="3"/>
  <c r="H47" i="3"/>
  <c r="J47" i="3" s="1"/>
  <c r="J48" i="3"/>
  <c r="I452" i="3"/>
  <c r="J170" i="3"/>
  <c r="H159" i="3"/>
  <c r="J159" i="3" s="1"/>
  <c r="J160" i="3"/>
  <c r="H123" i="3"/>
  <c r="J124" i="3"/>
  <c r="J98" i="3"/>
  <c r="G259" i="2" l="1"/>
  <c r="I259" i="2" s="1"/>
  <c r="G25" i="2"/>
  <c r="I25" i="2" s="1"/>
  <c r="I26" i="2"/>
  <c r="G306" i="2"/>
  <c r="I306" i="2" s="1"/>
  <c r="I307" i="2"/>
  <c r="G91" i="2"/>
  <c r="I91" i="2" s="1"/>
  <c r="I92" i="2"/>
  <c r="G49" i="2"/>
  <c r="I50" i="2"/>
  <c r="G98" i="2"/>
  <c r="I98" i="2" s="1"/>
  <c r="I139" i="2"/>
  <c r="I169" i="2"/>
  <c r="G163" i="2"/>
  <c r="I163" i="2" s="1"/>
  <c r="G359" i="2"/>
  <c r="I359" i="2" s="1"/>
  <c r="I360" i="2"/>
  <c r="J33" i="3"/>
  <c r="H29" i="3"/>
  <c r="H321" i="3"/>
  <c r="J321" i="3" s="1"/>
  <c r="J322" i="3"/>
  <c r="H169" i="3"/>
  <c r="J169" i="3" s="1"/>
  <c r="H220" i="3"/>
  <c r="J220" i="3" s="1"/>
  <c r="J221" i="3"/>
  <c r="H401" i="3"/>
  <c r="J402" i="3"/>
  <c r="J123" i="3"/>
  <c r="H122" i="3"/>
  <c r="H310" i="3"/>
  <c r="J310" i="3" s="1"/>
  <c r="J184" i="3"/>
  <c r="H183" i="3"/>
  <c r="J183" i="3" s="1"/>
  <c r="J107" i="3"/>
  <c r="H106" i="3"/>
  <c r="J115" i="3"/>
  <c r="H114" i="3"/>
  <c r="J114" i="3" s="1"/>
  <c r="J270" i="3"/>
  <c r="H219" i="3"/>
  <c r="J368" i="3"/>
  <c r="H367" i="3"/>
  <c r="J367" i="3" s="1"/>
  <c r="J386" i="3"/>
  <c r="H385" i="3"/>
  <c r="J385" i="3" s="1"/>
  <c r="J442" i="3"/>
  <c r="H435" i="3"/>
  <c r="J358" i="3"/>
  <c r="H357" i="3"/>
  <c r="J357" i="3" s="1"/>
  <c r="G138" i="2" l="1"/>
  <c r="I138" i="2" s="1"/>
  <c r="I49" i="2"/>
  <c r="I8" i="2" s="1"/>
  <c r="G8" i="2"/>
  <c r="H28" i="3"/>
  <c r="J29" i="3"/>
  <c r="H400" i="3"/>
  <c r="J401" i="3"/>
  <c r="H121" i="3"/>
  <c r="J121" i="3" s="1"/>
  <c r="J122" i="3"/>
  <c r="J435" i="3"/>
  <c r="J219" i="3"/>
  <c r="H194" i="3"/>
  <c r="J106" i="3"/>
  <c r="H97" i="3"/>
  <c r="G439" i="2" l="1"/>
  <c r="I439" i="2"/>
  <c r="J28" i="3"/>
  <c r="J11" i="3" s="1"/>
  <c r="H11" i="3"/>
  <c r="J400" i="3"/>
  <c r="H399" i="3"/>
  <c r="J97" i="3"/>
  <c r="J10" i="3" s="1"/>
  <c r="H10" i="3"/>
  <c r="J194" i="3"/>
  <c r="H193" i="3"/>
  <c r="J193" i="3" s="1"/>
  <c r="J399" i="3" l="1"/>
  <c r="H398" i="3"/>
  <c r="J398" i="3" s="1"/>
  <c r="J452" i="3"/>
  <c r="D43" i="8"/>
  <c r="D62" i="8"/>
  <c r="D66" i="8"/>
  <c r="D59" i="8"/>
  <c r="D56" i="8"/>
  <c r="D69" i="8"/>
  <c r="D51" i="8" s="1"/>
  <c r="D52" i="8"/>
  <c r="D34" i="8"/>
  <c r="D105" i="8"/>
  <c r="D104" i="8"/>
  <c r="E98" i="8"/>
  <c r="E97" i="8"/>
  <c r="E96" i="8"/>
  <c r="E95" i="8"/>
  <c r="E94" i="8"/>
  <c r="E93" i="8"/>
  <c r="E92" i="8"/>
  <c r="E91" i="8"/>
  <c r="D88" i="8"/>
  <c r="D86" i="8"/>
  <c r="E86" i="8" s="1"/>
  <c r="D81" i="8"/>
  <c r="D74" i="8"/>
  <c r="E49" i="8"/>
  <c r="D46" i="8"/>
  <c r="E46" i="8" s="1"/>
  <c r="C43" i="8"/>
  <c r="E42" i="8"/>
  <c r="D41" i="8"/>
  <c r="C41" i="8"/>
  <c r="H30" i="8"/>
  <c r="C29" i="8"/>
  <c r="D25" i="8"/>
  <c r="E25" i="8" s="1"/>
  <c r="E24" i="8"/>
  <c r="E23" i="8"/>
  <c r="E22" i="8"/>
  <c r="E21" i="8"/>
  <c r="E20" i="8"/>
  <c r="E19" i="8"/>
  <c r="E18" i="8"/>
  <c r="E17" i="8"/>
  <c r="E16" i="8"/>
  <c r="E15" i="8"/>
  <c r="E14" i="8"/>
  <c r="E13" i="8"/>
  <c r="E12" i="8"/>
  <c r="E11" i="8"/>
  <c r="E10" i="8"/>
  <c r="D8" i="8"/>
  <c r="E8" i="8" s="1"/>
  <c r="E5" i="8"/>
  <c r="H452" i="3" l="1"/>
  <c r="E43" i="8"/>
  <c r="E51" i="8"/>
  <c r="E41" i="8"/>
  <c r="E74" i="8"/>
  <c r="C90" i="8"/>
  <c r="C30" i="8" s="1"/>
  <c r="E88" i="8"/>
  <c r="E81" i="8"/>
  <c r="D103" i="8"/>
  <c r="D90" i="8"/>
  <c r="D7" i="8"/>
  <c r="E34" i="8"/>
  <c r="C31" i="8" l="1"/>
  <c r="E90" i="8"/>
  <c r="E31" i="8" s="1"/>
  <c r="D29" i="8"/>
  <c r="D30" i="8" s="1"/>
  <c r="E7" i="8"/>
  <c r="E29" i="8" s="1"/>
  <c r="D31" i="8"/>
  <c r="E30" i="8" l="1"/>
  <c r="I30" i="8" s="1"/>
</calcChain>
</file>

<file path=xl/sharedStrings.xml><?xml version="1.0" encoding="utf-8"?>
<sst xmlns="http://schemas.openxmlformats.org/spreadsheetml/2006/main" count="4204" uniqueCount="631">
  <si>
    <t>(тыс.руб.)</t>
  </si>
  <si>
    <t xml:space="preserve"> </t>
  </si>
  <si>
    <t xml:space="preserve">КБК </t>
  </si>
  <si>
    <t>Наименование</t>
  </si>
  <si>
    <t>Уточненный план</t>
  </si>
  <si>
    <t>1 00 00000 00 0000 000</t>
  </si>
  <si>
    <t>НАЛОГОВЫЕ И НЕНАЛОГОВЫЕ ДОХОДЫ</t>
  </si>
  <si>
    <t xml:space="preserve"> 1 01 00000 00 0000 000</t>
  </si>
  <si>
    <t>НАЛОГИ НА ПРИБЫЛЬ ДОХОДЫ</t>
  </si>
  <si>
    <t>1 01 02000 01 0000 110</t>
  </si>
  <si>
    <t>Налог на доходы физических лиц</t>
  </si>
  <si>
    <t xml:space="preserve"> 1 01 02021 01 0000 110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</si>
  <si>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услуг,процентных доходов по вкладам  в банках, в виде  материальной  выгоды от  экономии на процентах при  получении заемных (кредитных) средств  </t>
  </si>
  <si>
    <t>НАЛОГИ НА СОВОКУПНЫЙ ДОХОД</t>
  </si>
  <si>
    <t>Налог, взимаемый в связи  с применением упрощенной системы  налогообложения</t>
  </si>
  <si>
    <t>1 05 01010 01 0000 110</t>
  </si>
  <si>
    <t xml:space="preserve"> Налог, взимаемый с налогоплательщиков, выбравших в качестве объекта налогообложения доходы  </t>
  </si>
  <si>
    <t xml:space="preserve"> Налог, взимаемый с налогоплательщиков, выбравших в качестве объекта налогообложения доходы ( за налоговые периоды, истекшие до 1 января  2011 года) </t>
  </si>
  <si>
    <t xml:space="preserve"> Налог, взимаемый с налогоплательщиков, выбравших в качестве объекта налогообложения  доходы , уменьшенные  на величину расходов  </t>
  </si>
  <si>
    <t xml:space="preserve"> 1 05 01021 01 0000 110</t>
  </si>
  <si>
    <t xml:space="preserve"> Налог, взимаемый с налогоплательщиков, выбравших в качестве объекта налогообложения  доходы , уменьшенные  на величину расходов ( за налоговые  периоды, истекшие до 1 января 2011года) </t>
  </si>
  <si>
    <t>Минимальный налог, зачисляемый в бюджеты  субъектов Российской Федерации</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</si>
  <si>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</si>
  <si>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</si>
  <si>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</si>
  <si>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1 05 03010 01 0000 110</t>
  </si>
  <si>
    <t>1 05 03020 01 0000 110</t>
  </si>
  <si>
    <t>1 08 00000 00 0000 000</t>
  </si>
  <si>
    <t>ГОСУДАРСТВЕННАЯ ПОШЛИНА,  СБОРЫ</t>
  </si>
  <si>
    <t>Государственная пошлина  по делам,  рассматриваемым в судах  общей  юрисдикции, мировыми судьями</t>
  </si>
  <si>
    <t>1 08 07000 01 0000 110</t>
  </si>
  <si>
    <t xml:space="preserve"> 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</si>
  <si>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</si>
  <si>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</si>
  <si>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</si>
  <si>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поселений,  а также средства от продажи  права на  заключение  договоров  аренды  указанных земельных  участков</t>
  </si>
  <si>
    <t>1 11 05030 00 0000 120</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</si>
  <si>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</si>
  <si>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</si>
  <si>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</si>
  <si>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</si>
  <si>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</si>
  <si>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</si>
  <si>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</si>
  <si>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1 14 00000 00 0000 000</t>
  </si>
  <si>
    <t>ДОХОДЫ ОТ ПРОДАЖИ  МАТЕРИАЛЬНЫХ И НЕМАТЕРИАЛЬНЫХ  АКТИВОВ</t>
  </si>
  <si>
    <t>1 14 06000 00 0000 430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</si>
  <si>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</si>
  <si>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</si>
  <si>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</si>
  <si>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</si>
  <si>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</si>
  <si>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</si>
  <si>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1 16 06000 01 0000 140</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</si>
  <si>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</si>
  <si>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</si>
  <si>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</si>
  <si>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</si>
  <si>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</si>
  <si>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</si>
  <si>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</si>
  <si>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</si>
  <si>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</si>
  <si>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</si>
  <si>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</si>
  <si>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2 02 01001 00 0000 151</t>
  </si>
  <si>
    <t>Дотации на выравнивание бюджетной обеспеченности</t>
  </si>
  <si>
    <t>2 02 01001 05 0000 151</t>
  </si>
  <si>
    <t>Дотации бюджетам муниципальных районов на выравнивание бюджетной обеспеченности</t>
  </si>
  <si>
    <t>2 02 01003 00 0000 151</t>
  </si>
  <si>
    <t>Дотации бюджетам на поддержку мер по обеспечению сбалансированности бюджетов</t>
  </si>
  <si>
    <t>2 02 01003 05 0000 151</t>
  </si>
  <si>
    <t>Дотации бюджетам муниципальных районов на поддержку мер по обеспечению сбалансированности бюджетов</t>
  </si>
  <si>
    <t>2 02 03000 00 0000 151</t>
  </si>
  <si>
    <t>Субвенции бюджетам субъектов Российской Федерации и муниципальных образований</t>
  </si>
  <si>
    <t>2 02 03015 00 0000 151</t>
  </si>
  <si>
    <t>Субвенции бюджетам на осуществление первичного воинского учета на территориях, где отсутствуют военные комиссариаты</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</si>
  <si>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</si>
  <si>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</si>
  <si>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2 02 03020 00 0000 151</t>
  </si>
  <si>
    <t>Субвенции бюджетам на выплату единовременного пособия при всех формах устройства детей, лишенных родительского попечения, в семью</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</si>
  <si>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</si>
  <si>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</si>
  <si>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</si>
  <si>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</si>
  <si>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</si>
  <si>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бюджетам муниципальных районов на ежемесячное денежное вознаграждение за классное руководство</t>
  </si>
  <si>
    <t>2 02 03024 00 0000 151</t>
  </si>
  <si>
    <t>Субвенции местным бюджетам на выполнение передаваемых полномочий субъектов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</si>
  <si>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</si>
  <si>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</si>
  <si>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 xml:space="preserve"> - субвенция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t>
  </si>
  <si>
    <t xml:space="preserve"> - субвенции бюджетам муниципальных районов для предоставления субвенций поселениям на оказание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</si>
  <si>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на поддержку мер по обеспечению сбалансированности бюджетов поселений</t>
  </si>
  <si>
    <t xml:space="preserve"> - субвенции бюджетам муниципальных районов, на 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</si>
  <si>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 xml:space="preserve"> - субвенция бюджетам муниципальных районов по возмещению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финансируемых из местных бюджетов, работающим и проживающим в сельской местности или поселках городского типа на территории Брянской области</t>
  </si>
  <si>
    <t xml:space="preserve"> - субвенции бюджетам муниципальных районов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 </t>
  </si>
  <si>
    <t xml:space="preserve"> - субвенции бюджетам муниципальных районов для осуществления отдельных государственных полномочий Брянской области по организации деятельности административных комиссий </t>
  </si>
  <si>
    <t xml:space="preserve"> - субвенции бюджетам муниципальных районов для осуществления отдельных государственных полномочий Брянской области по организации и осуществлению деятельности по опеке и попечительству </t>
  </si>
  <si>
    <t xml:space="preserve"> - субвенции бюджетам муниципальных районов для осуществления отдельных государственных полномочий Брянской области в области охраны труда</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</si>
  <si>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t>
  </si>
  <si>
    <t>2 02 03027 00 0000 151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</si>
  <si>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</si>
  <si>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2 02 03027 05 0000 151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</si>
  <si>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</si>
  <si>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 xml:space="preserve"> - субвенции бюджетам муниципальных районов на социальную поддержку и социальное обслуживание детей-сирот и детей, оставшихся без попечения родителей, находящихся на воспитании в приемных семьях</t>
  </si>
  <si>
    <t xml:space="preserve"> - субвенции бюджетам муниципальных районов на финансовое обеспечение государственных полномочий Брянской области по выплате ежемесячных денежных средств на содержание и проезд ребенка опекуну (попечителю)</t>
  </si>
  <si>
    <t>2 02 03029 00 0000 151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</si>
  <si>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</si>
  <si>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2 02 03029 05 0000 151</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</si>
  <si>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</si>
  <si>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2 02 03999 00 0000 151</t>
  </si>
  <si>
    <t xml:space="preserve">Прочие субвенции </t>
  </si>
  <si>
    <t>2 02 03999 05 0000 151</t>
  </si>
  <si>
    <t>Прочие субвенции бюджетам муниципальных районов</t>
  </si>
  <si>
    <t xml:space="preserve"> - субвенции бюджетам муниципальных районов по финансированию образовательных учреждений в части обеспечения реализации основных общеобразовательных программ</t>
  </si>
  <si>
    <t>2 02 04000 00 0000 151</t>
  </si>
  <si>
    <t>Иные межбюджетные трансферты</t>
  </si>
  <si>
    <t>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</si>
  <si>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</si>
  <si>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</si>
  <si>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</si>
  <si>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Всего доходов</t>
  </si>
  <si>
    <t>Рз</t>
  </si>
  <si>
    <t>Пр</t>
  </si>
  <si>
    <t>ЦСР</t>
  </si>
  <si>
    <t>ВР</t>
  </si>
  <si>
    <t xml:space="preserve">Уточненный план </t>
  </si>
  <si>
    <t>Общегосударственные вопросы</t>
  </si>
  <si>
    <t>01</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</si>
  <si>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</si>
  <si>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</si>
  <si>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</si>
  <si>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500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</si>
  <si>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</si>
  <si>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</si>
  <si>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 xml:space="preserve">002 00 00 </t>
  </si>
  <si>
    <t>Центральный аппарат</t>
  </si>
  <si>
    <t>002 04 00</t>
  </si>
  <si>
    <t xml:space="preserve">Обеспечение деятельности аппарата </t>
  </si>
  <si>
    <t>002 04 01</t>
  </si>
  <si>
    <t>002 04 03</t>
  </si>
  <si>
    <t>Иные безвозмездные и безвозвратные перечисления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</si>
  <si>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</si>
  <si>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</si>
  <si>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002 04 04</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</si>
  <si>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</si>
  <si>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</si>
  <si>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финансового управления администрации района</t>
  </si>
  <si>
    <t>002 04 05</t>
  </si>
  <si>
    <t>Резервные фонды</t>
  </si>
  <si>
    <t>11</t>
  </si>
  <si>
    <t>070 00 00</t>
  </si>
  <si>
    <t>Резервный фонд администрации Клетнянского района</t>
  </si>
  <si>
    <t>070 06 00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</si>
  <si>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</si>
  <si>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</si>
  <si>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</si>
  <si>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</si>
  <si>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Оценка недвижимости, признание прав и регулирование отношений по государственной и муниципальной собственности</t>
  </si>
  <si>
    <t xml:space="preserve">01 </t>
  </si>
  <si>
    <t>090 02 00</t>
  </si>
  <si>
    <t xml:space="preserve">Руководство и управление в сфере установленных функций </t>
  </si>
  <si>
    <t>001 00 00</t>
  </si>
  <si>
    <t>Межбюджетные трансферты</t>
  </si>
  <si>
    <t>521 00 00</t>
  </si>
  <si>
    <t>521 02 00</t>
  </si>
  <si>
    <t>Организация деятельности административных комиссий</t>
  </si>
  <si>
    <t>521 02 04</t>
  </si>
  <si>
    <t>521 02 24</t>
  </si>
  <si>
    <t>Ведомственные целевые программы муниципального района</t>
  </si>
  <si>
    <t>796 00 00</t>
  </si>
  <si>
    <t>Ведомственная целевая программа "Развитие муниципального управления Клетнянского района на 2011-2013 годы"</t>
  </si>
  <si>
    <t>796 11 00</t>
  </si>
  <si>
    <t>Долгосрочные целевые программы</t>
  </si>
  <si>
    <t>922 00 00</t>
  </si>
  <si>
    <t>Долгосрочная целевая программа "Энергосбережение и повышение энергетической эффективности в Клетнянском муниципальном районе Брянской области на 2010-2014 годы и целевые установки на период до 2020 года"</t>
  </si>
  <si>
    <t>922 89 00</t>
  </si>
  <si>
    <t>Национальная оборона</t>
  </si>
  <si>
    <t>Мобилизационная и вневойсковая подготовка</t>
  </si>
  <si>
    <t>Руководство и управление в сфере установленных функций</t>
  </si>
  <si>
    <t>Осуществление первичного воинского учета на территориях, где отсутствуют военные комиссариаты</t>
  </si>
  <si>
    <t>001 36 00</t>
  </si>
  <si>
    <t xml:space="preserve">001 36 01 </t>
  </si>
  <si>
    <t>001 36 01</t>
  </si>
  <si>
    <t>Национальная безопасность и правоохранительная деятельность</t>
  </si>
  <si>
    <t>Органы внутренних дел</t>
  </si>
  <si>
    <t>Долгосрочная целевая программа "Совершенствование системы профилактики правонарушений и усиление борьбы с преступностью в Клетнянском районе  (2010-2012 годы)"</t>
  </si>
  <si>
    <t>922 81 00</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</si>
  <si>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</si>
  <si>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</si>
  <si>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</si>
  <si>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</si>
  <si>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202 67 00</t>
  </si>
  <si>
    <t>Осуществление деятельности Единой диспетчерской службы Клетнянского района</t>
  </si>
  <si>
    <t>202 67 01</t>
  </si>
  <si>
    <t>Национальная экономика</t>
  </si>
  <si>
    <t>Сельское хозяйство и рыболовство</t>
  </si>
  <si>
    <t>05</t>
  </si>
  <si>
    <t>Долгосрочная целевая программа "Кадровое обеспечение агропромышленного комплекса Клетнянского района" (2009-2013 годы)</t>
  </si>
  <si>
    <t>922 82 00</t>
  </si>
  <si>
    <t>Долгосрочная целевая программа "Развитие животноводства в агропромышленном комплексе Клетнянского района" (2009-2013 годы)</t>
  </si>
  <si>
    <t>922 83 00</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</si>
  <si>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</si>
  <si>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</si>
  <si>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</si>
  <si>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</si>
  <si>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Бюджетные инвестиции</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</si>
  <si>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</si>
  <si>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</si>
  <si>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</si>
  <si>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</si>
  <si>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</si>
  <si>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</si>
  <si>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</si>
  <si>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t xml:space="preserve">521 00 00 </t>
  </si>
  <si>
    <t>Предоставление мер социальной поддержки по оплате жилья и коммунальных услуг отдельным категориям граждан, работающих в сельской местности или поселках городского типа на территории Брянской области</t>
  </si>
  <si>
    <t>521 02 11</t>
  </si>
  <si>
    <t>Возмещение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финансируемых из местных бюджетов, работающим и проживающим в сельской местности или поселках городского типа на территории Брянской области</t>
  </si>
  <si>
    <t>521 02 13</t>
  </si>
  <si>
    <t>Общее образование</t>
  </si>
  <si>
    <t>Бюджетные инвестиции в объекты капитального строительства, не включенные в целевые программы</t>
  </si>
  <si>
    <t>102 00 00</t>
  </si>
  <si>
    <t>Бюджетные инвестиции в объекты капитального строительства государственной собственности субъектов Российской Федерации (объекты строительства собственности муниципальных образований)</t>
  </si>
  <si>
    <t>102 01 00</t>
  </si>
  <si>
    <t xml:space="preserve">Бюджетные инвестиции в объекты капитального строительства собственности муниципальных образований </t>
  </si>
  <si>
    <t>102 01 02</t>
  </si>
  <si>
    <t xml:space="preserve">Школы-детские сады, школы начальные, неполные средние и средние </t>
  </si>
  <si>
    <t>421 00 00</t>
  </si>
  <si>
    <t>421 99 00</t>
  </si>
  <si>
    <t>421 99 11</t>
  </si>
  <si>
    <t>421 99 21</t>
  </si>
  <si>
    <t>421 99 31</t>
  </si>
  <si>
    <t>421 99 41</t>
  </si>
  <si>
    <t>Учреждения по внешкольной работе с детьми</t>
  </si>
  <si>
    <t>423 00 00</t>
  </si>
  <si>
    <t>423 99 00</t>
  </si>
  <si>
    <t>423 99 11</t>
  </si>
  <si>
    <t>520 00 00</t>
  </si>
  <si>
    <t>Ежемесячное денежное вознаграждение за классное руководство</t>
  </si>
  <si>
    <t>520 09 00</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</si>
  <si>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</si>
  <si>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</si>
  <si>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</si>
  <si>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 xml:space="preserve">Долгосрочные целевые программы </t>
  </si>
  <si>
    <t>Долгосрочная целевая программа "Юная смена" по работе с детьми и молодежью на 2010-2012 годы</t>
  </si>
  <si>
    <t>922 84 00</t>
  </si>
  <si>
    <t>Другие вопросы в области образования</t>
  </si>
  <si>
    <t>Обеспечение деятельности аппарата управления</t>
  </si>
  <si>
    <t>002 04 06</t>
  </si>
  <si>
    <t>Учреждения, обеспечивающие предоставление услуг в сфере образования</t>
  </si>
  <si>
    <t xml:space="preserve">435 00 00 </t>
  </si>
  <si>
    <t xml:space="preserve">435 99 00 </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</si>
  <si>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</si>
  <si>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</si>
  <si>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</si>
  <si>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</si>
  <si>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</si>
  <si>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452 99 11</t>
  </si>
  <si>
    <t>452 99 12</t>
  </si>
  <si>
    <t>Ведомственные целевые программы муниципальных образований</t>
  </si>
  <si>
    <t>Ведомственная целевая программа "Развитие образования Клетнянского района на 2011-2012 годы"</t>
  </si>
  <si>
    <t>796 13 00</t>
  </si>
  <si>
    <t>Ведомственная целевая программа "Безопасность образовательного учреждения на 2010-2012 годы"</t>
  </si>
  <si>
    <t>796 15 00</t>
  </si>
  <si>
    <t>Долгосрочная целевая программа "Повышение безопасности дорожного движения в Клетнянском районе в 2007-2012 годах"</t>
  </si>
  <si>
    <t>922 86 00</t>
  </si>
  <si>
    <t>Культура, кинематография</t>
  </si>
  <si>
    <t>08</t>
  </si>
  <si>
    <t>Культура</t>
  </si>
  <si>
    <t>Учреждения культуры и мероприятия в сфере культуры и кинематографии</t>
  </si>
  <si>
    <t>440 00 00</t>
  </si>
  <si>
    <t>440 99 00</t>
  </si>
  <si>
    <t>440 99 01</t>
  </si>
  <si>
    <t>440 99 02</t>
  </si>
  <si>
    <t>Оплата коммунальных услуг здания центра культуры и досуга за счет средств, передаваемых из бюджета городского поселения</t>
  </si>
  <si>
    <t>Библиотеки</t>
  </si>
  <si>
    <t>442 00 00</t>
  </si>
  <si>
    <t>442 99 00</t>
  </si>
  <si>
    <t>Обеспечение деятельности библиотечных учреждений за счет средств районного бюджета</t>
  </si>
  <si>
    <t>442 99 01</t>
  </si>
  <si>
    <t>442 99 02</t>
  </si>
  <si>
    <t>Обеспечение деятельности библиотечных учреждений за счет средств бюджетов поселений</t>
  </si>
  <si>
    <t>Расходные обязательства, выполнение которых осуществляется в том числе за счет межбюджетных субвенций из областного бюджета</t>
  </si>
  <si>
    <t>531 00 00</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</si>
  <si>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</si>
  <si>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</si>
  <si>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</si>
  <si>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</si>
  <si>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Ведомственная целевая программа модернизации и эффективного развития библиотечного дела в Клетнянском районе на 2010-2014 годы</t>
  </si>
  <si>
    <t>796 12 00</t>
  </si>
  <si>
    <t>Ведомственная целевая программа "Культура Клетнянского района на 2010-2013 годы"</t>
  </si>
  <si>
    <t>796 14 00</t>
  </si>
  <si>
    <t xml:space="preserve">Другие вопросы в области культуры, кинематографии </t>
  </si>
  <si>
    <t>Обеспечение деятельности аппарата отдела культуры администрации района</t>
  </si>
  <si>
    <t>002 04 07</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</si>
  <si>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</si>
  <si>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</si>
  <si>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Долгосрочная целевая программа "Комплексные меры противодействия злоупотреблению наркотиками и их незаконному обороту" (2011-2013 годы)</t>
  </si>
  <si>
    <t>922 88 00</t>
  </si>
  <si>
    <t>Социальная политика</t>
  </si>
  <si>
    <t>10</t>
  </si>
  <si>
    <t>Пенсионное обеспечение</t>
  </si>
  <si>
    <t>Доплаты к пенсиям, дополнительное пенсионное обеспечение</t>
  </si>
  <si>
    <t>491 00 00</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</si>
  <si>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</si>
  <si>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</si>
  <si>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</si>
  <si>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</si>
  <si>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</si>
  <si>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Долгосрочная целевая программа "Обеспечение жильем молодых семей Клетнянского района на 2011-2015 годы"</t>
  </si>
  <si>
    <t>922 90 00</t>
  </si>
  <si>
    <t>Охрана семьи и детства</t>
  </si>
  <si>
    <t>Федеральный закон от 19 мая 1995 года №81-ФЗ "О государственных пособиях гражданам, имеющим детей"</t>
  </si>
  <si>
    <t>505 05 00</t>
  </si>
  <si>
    <t>Выплата единовременных пособий при всех формах устройства детей, лишенных родительского попечения, в семью</t>
  </si>
  <si>
    <t>505 05 02</t>
  </si>
  <si>
    <t>Компенсация части родительской платы за содержание ребенка в образовательных учреждениях</t>
  </si>
  <si>
    <t>520 10 00</t>
  </si>
  <si>
    <t>Содержание ребенка в семье опекуна и приемной семье, а также вознаграждение, причитающееся приемному родителю</t>
  </si>
  <si>
    <t>520 13 00</t>
  </si>
  <si>
    <t>Социальная поддержка и социальное обслуживание детей-сирот и детей, оставшихся без попечения родителей, находящихся на воспитании в приемных семьях</t>
  </si>
  <si>
    <t xml:space="preserve">10 </t>
  </si>
  <si>
    <t>520 13 01</t>
  </si>
  <si>
    <t>Выплата ежемесячных денежных средств на содержание и проезд ребенка опекуну (попечителю)</t>
  </si>
  <si>
    <t>520 13 02</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</si>
  <si>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</si>
  <si>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</si>
  <si>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</si>
  <si>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</si>
  <si>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</si>
  <si>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Долгосрочная целевая программа "Демографическое развитие Клетнянского района на 2010-2012 годы"</t>
  </si>
  <si>
    <t>922 85 00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</si>
  <si>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</si>
  <si>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</si>
  <si>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</si>
  <si>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</si>
  <si>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</si>
  <si>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</si>
  <si>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Проведение спортивных мероприятий за счет средств муниципального района</t>
  </si>
  <si>
    <t>512 97 01</t>
  </si>
  <si>
    <t>Проведение спортивных мероприятий за счет средств бюджетов поселений</t>
  </si>
  <si>
    <t>512 97 02</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</si>
  <si>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</si>
  <si>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</si>
  <si>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</si>
  <si>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521 02 01</t>
  </si>
  <si>
    <t>Иные дотации</t>
  </si>
  <si>
    <t>Поддержка мер по обеспечению сбалансированности бюджетов поселений</t>
  </si>
  <si>
    <t>521 02 02</t>
  </si>
  <si>
    <t>ВСЕГО РАСХОДОВ</t>
  </si>
  <si>
    <t>Администрация Клетнянского района</t>
  </si>
  <si>
    <t>Обеспечение деятельности аппарата администрации района на реализацию полномочий поселений в области градостроительной деятельности</t>
  </si>
  <si>
    <t>Управление по делам образования, демографии, молодежной политике, ФК и массовому спорту</t>
  </si>
  <si>
    <t>Финансовое управление администрации Клетнянского района</t>
  </si>
  <si>
    <t>Всего расходов</t>
  </si>
  <si>
    <t>Приложение 1</t>
  </si>
  <si>
    <t>Приложение 3</t>
  </si>
  <si>
    <t>Приложение 2</t>
  </si>
  <si>
    <t xml:space="preserve">Утвержленный план </t>
  </si>
  <si>
    <t>ДОХОДЫ</t>
  </si>
  <si>
    <t>Собственные доходы</t>
  </si>
  <si>
    <t>Безвозмездные поступления от бюджетов других уровней</t>
  </si>
  <si>
    <t>Дотации  на сбалансированность МР</t>
  </si>
  <si>
    <t>Программа пов.эф.расходов</t>
  </si>
  <si>
    <t>Молодые семьи</t>
  </si>
  <si>
    <t xml:space="preserve">ВЦП "Обеспечение безопасности гидротехнических сооружений" </t>
  </si>
  <si>
    <t>Культура - подписка библиотек</t>
  </si>
  <si>
    <t>Доплата ДДУ 30%</t>
  </si>
  <si>
    <t>Протоколы по адм.правонаруш. МР</t>
  </si>
  <si>
    <t>Протоколы по адм.правонаруш. гор.пос.</t>
  </si>
  <si>
    <t>Единовременное пособие при всех формах устройства детей, лишенных родительского попечения, в семью</t>
  </si>
  <si>
    <t>Сбалансированность бюджетов поселений</t>
  </si>
  <si>
    <t>Коммунальные СКС поселений</t>
  </si>
  <si>
    <t>Коммунальные работникам СКС</t>
  </si>
  <si>
    <t>Субвенции на коммунальные педработникам</t>
  </si>
  <si>
    <t>Приемные семьи</t>
  </si>
  <si>
    <t>Опека</t>
  </si>
  <si>
    <t xml:space="preserve">Компенсация части родительской платы </t>
  </si>
  <si>
    <t>Общеобразовательный процесс</t>
  </si>
  <si>
    <t>От поселений (городское поселение)</t>
  </si>
  <si>
    <t xml:space="preserve"> - библиотеки</t>
  </si>
  <si>
    <t xml:space="preserve"> - спорт</t>
  </si>
  <si>
    <t xml:space="preserve"> - мат.помощь</t>
  </si>
  <si>
    <t>Итого доходов</t>
  </si>
  <si>
    <t>Дефицит</t>
  </si>
  <si>
    <t>РАСХОДЫ</t>
  </si>
  <si>
    <t>0100</t>
  </si>
  <si>
    <t xml:space="preserve">Общегосударственные вопросы </t>
  </si>
  <si>
    <t>0200</t>
  </si>
  <si>
    <t>0300</t>
  </si>
  <si>
    <t xml:space="preserve">Национальная безопасность и правоохранительная деятельность </t>
  </si>
  <si>
    <t>0400</t>
  </si>
  <si>
    <t>0500</t>
  </si>
  <si>
    <t xml:space="preserve">Жилищно-коммунальное хозяйство </t>
  </si>
  <si>
    <t>0700</t>
  </si>
  <si>
    <t>ДДУ</t>
  </si>
  <si>
    <t xml:space="preserve"> - смета</t>
  </si>
  <si>
    <t xml:space="preserve">Школа №1 </t>
  </si>
  <si>
    <t xml:space="preserve"> - налоги</t>
  </si>
  <si>
    <t>Школа №2</t>
  </si>
  <si>
    <t>Школа Мирный</t>
  </si>
  <si>
    <t>Школа Лутна</t>
  </si>
  <si>
    <t xml:space="preserve"> - питание</t>
  </si>
  <si>
    <t>Малокомплектные школы РОО</t>
  </si>
  <si>
    <t>0800</t>
  </si>
  <si>
    <t>1000</t>
  </si>
  <si>
    <t>1100</t>
  </si>
  <si>
    <t>1400</t>
  </si>
  <si>
    <t>Итого</t>
  </si>
  <si>
    <t>реформирование из обл.</t>
  </si>
  <si>
    <t>Адм.</t>
  </si>
  <si>
    <t>РОО</t>
  </si>
  <si>
    <t>Ф/упр.</t>
  </si>
  <si>
    <t>Культ.</t>
  </si>
  <si>
    <t>Собственные</t>
  </si>
  <si>
    <t>областные</t>
  </si>
  <si>
    <t>от поселений</t>
  </si>
  <si>
    <t>Прогр.пов.бюдж.расх.</t>
  </si>
  <si>
    <t>ОБ</t>
  </si>
  <si>
    <t>МБ</t>
  </si>
  <si>
    <t>Адм.р-на налоги</t>
  </si>
  <si>
    <t>Программа по управлению</t>
  </si>
  <si>
    <t>Финупр.налоги</t>
  </si>
  <si>
    <t>Софинансирование по ГТС</t>
  </si>
  <si>
    <t xml:space="preserve"> - м/пом.</t>
  </si>
  <si>
    <t xml:space="preserve"> - питание ДДУ</t>
  </si>
  <si>
    <t xml:space="preserve"> - питание школьники</t>
  </si>
  <si>
    <t>Внешкольные</t>
  </si>
  <si>
    <t>Культура з/пл</t>
  </si>
  <si>
    <t>Библиотеки з/плата</t>
  </si>
  <si>
    <t>Культура налоги</t>
  </si>
  <si>
    <t>Библиотеки налоги</t>
  </si>
  <si>
    <t>РЦП Молодые семьи</t>
  </si>
  <si>
    <t>РЦП "Демография</t>
  </si>
  <si>
    <t>Пенсии</t>
  </si>
  <si>
    <t>Аппарат</t>
  </si>
  <si>
    <t>Глава</t>
  </si>
  <si>
    <t>ЕДС</t>
  </si>
  <si>
    <t>Аппарат администрации</t>
  </si>
  <si>
    <t xml:space="preserve">Изменения на сессию районного Совета в декабре 2011 года </t>
  </si>
  <si>
    <t>декабрь</t>
  </si>
  <si>
    <t>Глава местной администрации (исполнительно-распорядительного органа муниципального образования)</t>
  </si>
  <si>
    <t>002 08 00</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</si>
  <si>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</si>
  <si>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Приложение 8.1</t>
  </si>
  <si>
    <t>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</si>
  <si>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Изменение распределения бюджетных ассигнований на 2012 год по ведомственной структуре расходов бюджета муниципального образования "Клетнянский муниципальный район",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t>
  </si>
  <si>
    <t>Ведомственная структура расходов бюджета муниципального образования "Клетнянский муниципальный район" на 2012 год</t>
  </si>
  <si>
    <t>Утверждено на 2012 год</t>
  </si>
  <si>
    <t>Расходы на выплату персоналу в целях обеспечения выполнения функций муниципальными органами, казенными учреждениями</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</si>
  <si>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</si>
  <si>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</si>
  <si>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</si>
  <si>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</si>
  <si>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</si>
  <si>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</si>
  <si>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</si>
  <si>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</si>
  <si>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 xml:space="preserve">002 04 01 </t>
  </si>
  <si>
    <t>800</t>
  </si>
  <si>
    <t xml:space="preserve">Уплата налога на имущество организаций и земельного налога </t>
  </si>
  <si>
    <t>851</t>
  </si>
  <si>
    <t>Уплата прочих налогов, сборов и иных платежей</t>
  </si>
  <si>
    <t>852</t>
  </si>
  <si>
    <t>Обеспечение деятельности контрольно-счетного органа Клетнянского района</t>
  </si>
  <si>
    <t>Судебная система</t>
  </si>
  <si>
    <t>Составление (изменение) списков кандидатов в присяжные заседатели федеральных судов общей юрисдикции в Российской Федерации</t>
  </si>
  <si>
    <t>001 40 00</t>
  </si>
  <si>
    <t>Резервные средства</t>
  </si>
  <si>
    <t>870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</si>
  <si>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</si>
  <si>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</si>
  <si>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</si>
  <si>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540</t>
  </si>
  <si>
    <t>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</si>
  <si>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</si>
  <si>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Расходы на выплаты персоналу в сфере национальной безопасности, правоохранительной деятельности и обороны</t>
  </si>
  <si>
    <t>130</t>
  </si>
  <si>
    <t>Субсидии юридическим лицам (кроме муниципальных учреждений) и физическим лицам - производителям товаров, работ, услуг</t>
  </si>
  <si>
    <t>810</t>
  </si>
  <si>
    <t>400</t>
  </si>
  <si>
    <t xml:space="preserve">Бюджетные инвестиции в объекты муниципальной собственности бюджетным учреждениям </t>
  </si>
  <si>
    <t>413</t>
  </si>
  <si>
    <t>Обеспечение деятельности клубных учреждений за счет средств районного бюджета</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</si>
  <si>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</si>
  <si>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</si>
  <si>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</si>
  <si>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</si>
  <si>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t>Уплата налога на имущество организаций и земельного налога</t>
  </si>
  <si>
    <t>Социальное обеспечение и иные выплаты населению</t>
  </si>
  <si>
    <t>300</t>
  </si>
  <si>
    <t>Пособия и компенсации гражданам  и иные социальные выплаты, кроме публичных нормативных обязательств</t>
  </si>
  <si>
    <t>321</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</si>
  <si>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</si>
  <si>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</si>
  <si>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</si>
  <si>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</si>
  <si>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 xml:space="preserve">Пенсии, выплачивемые организациями сектора муниципального управления </t>
  </si>
  <si>
    <t>312</t>
  </si>
  <si>
    <t>Меры социальной поддержки населения по публичным нормативным обязательствам</t>
  </si>
  <si>
    <t>314</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</si>
  <si>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</si>
  <si>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</si>
  <si>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r>
      <t xml:space="preserve">Обеспечение деятельности </t>
    </r>
    <r>
      <rPr>
        <sz val="10"/>
        <color indexed="10"/>
        <rFont val="Arial"/>
        <family val="2"/>
        <charset val="204"/>
      </rPr>
      <t xml:space="preserve">МАДОУ детский сад </t>
    </r>
    <r>
      <rPr>
        <sz val="10"/>
        <rFont val="Arial"/>
        <family val="2"/>
        <charset val="204"/>
      </rPr>
      <t xml:space="preserve">"Радуга" </t>
    </r>
  </si>
  <si>
    <t>420 99 21</t>
  </si>
  <si>
    <t>Субсидии автономным учреждениям на финансовое обеспечение муниципального задания на оказание муниципальных услуг (выполнение работ)</t>
  </si>
  <si>
    <t>621</t>
  </si>
  <si>
    <t>Субсидии автономным учреждениям на иные цели</t>
  </si>
  <si>
    <t>622</t>
  </si>
  <si>
    <t>Пособия и компенсационные выплаты гражданам  и иные социальные выплаты, кроме публичных нормативных обязательств</t>
  </si>
  <si>
    <r>
      <t>Обеспечение деятельности МБОУ СОШ</t>
    </r>
    <r>
      <rPr>
        <sz val="10"/>
        <color indexed="10"/>
        <rFont val="Arial"/>
        <family val="2"/>
        <charset val="204"/>
      </rPr>
      <t xml:space="preserve"> №1 п.Клетня</t>
    </r>
  </si>
  <si>
    <r>
      <t>Обеспечение деятельности МБОУ СОШ</t>
    </r>
    <r>
      <rPr>
        <sz val="10"/>
        <color indexed="10"/>
        <rFont val="Arial"/>
        <family val="2"/>
        <charset val="204"/>
      </rPr>
      <t xml:space="preserve"> №2 п.Клетня</t>
    </r>
  </si>
  <si>
    <r>
      <t xml:space="preserve">Обеспечение деятельности МБОУ СОШ с. </t>
    </r>
    <r>
      <rPr>
        <sz val="10"/>
        <color indexed="10"/>
        <rFont val="Arial"/>
        <family val="2"/>
        <charset val="204"/>
      </rPr>
      <t xml:space="preserve">Лутенской школы </t>
    </r>
  </si>
  <si>
    <r>
      <t xml:space="preserve">Обеспечение деятельности </t>
    </r>
    <r>
      <rPr>
        <sz val="10"/>
        <color rgb="FFFF0000"/>
        <rFont val="Arial"/>
        <family val="2"/>
        <charset val="204"/>
      </rPr>
      <t>МБОУ СОШ п.Мирный</t>
    </r>
  </si>
  <si>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</si>
  <si>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</si>
  <si>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</si>
  <si>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</si>
  <si>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</si>
  <si>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</si>
  <si>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</si>
  <si>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</si>
  <si>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r>
      <t xml:space="preserve">Обеспечение деятельности МБОУ дополнительного образования детей </t>
    </r>
    <r>
      <rPr>
        <sz val="10"/>
        <color rgb="FFFF0000"/>
        <rFont val="Arial"/>
        <family val="2"/>
        <charset val="204"/>
      </rPr>
      <t xml:space="preserve">Детско-юношеская спортивная школа </t>
    </r>
  </si>
  <si>
    <r>
      <t>Обеспечение деятельности МОУ дополнительного образования детей</t>
    </r>
    <r>
      <rPr>
        <sz val="10"/>
        <color rgb="FFFF0000"/>
        <rFont val="Arial"/>
        <family val="2"/>
        <charset val="204"/>
      </rPr>
      <t xml:space="preserve"> Центр детского творчества</t>
    </r>
  </si>
  <si>
    <t>423 99 21</t>
  </si>
  <si>
    <r>
      <t>Обеспечение деятельности МАОУ дополнительного образования детей</t>
    </r>
    <r>
      <rPr>
        <sz val="10"/>
        <color indexed="10"/>
        <rFont val="Arial"/>
        <family val="2"/>
        <charset val="204"/>
      </rPr>
      <t xml:space="preserve"> "Клетнянская детская школа искусств"</t>
    </r>
  </si>
  <si>
    <t>423 99 31</t>
  </si>
  <si>
    <t>Субсидии бюджетным учреждениям на иные цели</t>
  </si>
  <si>
    <t>612</t>
  </si>
  <si>
    <t>Обеспечение деятельности муниципального бюджетного учреждения хозяйственно-эксплуатационная служба районного управления образования</t>
  </si>
  <si>
    <t>Обеспечение деятельности прочих учреждений управления образования</t>
  </si>
  <si>
    <t>Программа "Комплексные меры предосторожности проявлений терроризма и экстремизма на территории Клетнянского района на 2009-2013 годы"</t>
  </si>
  <si>
    <t>922 91 00</t>
  </si>
  <si>
    <t>Субсидии гражданам на приобретение жилья</t>
  </si>
  <si>
    <t>322</t>
  </si>
  <si>
    <t>Пособия и компенсации по публичным нормативным обязательствам</t>
  </si>
  <si>
    <t>313</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</si>
  <si>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</si>
  <si>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Дорожное хозяйство (дорожные фонды)</t>
  </si>
  <si>
    <t>Содержание автомобильных дорог общего пользования местного значения поселений</t>
  </si>
  <si>
    <t>521 02 05</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</si>
  <si>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</si>
  <si>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521</t>
  </si>
  <si>
    <t>Ремонт автомобильных дорог общего пользования местного значения поселений</t>
  </si>
  <si>
    <t>521 02 06</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</si>
  <si>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</si>
  <si>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Условно утвержденные расходы</t>
  </si>
  <si>
    <t>99</t>
  </si>
  <si>
    <t>999 00 00</t>
  </si>
  <si>
    <t>99 00 00</t>
  </si>
  <si>
    <t>999</t>
  </si>
  <si>
    <t>к решению районного Совета народных депутатов "О внесении изменений в Решение районного Совета народных депутатов"О бюджете муниципального образования "Клетнянский муниципальный район" на 2012 год и на плановый период 2013 и 2014 годов"</t>
  </si>
  <si>
    <t>Приложение 6.1</t>
  </si>
  <si>
    <t xml:space="preserve">Изменение распределения бюджетных ассигнований на 2012 год по разделам и подразделам, целевым статьям и видам расходов классификации расходов бюджета,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 </t>
  </si>
  <si>
    <t>Приложение 1.1</t>
  </si>
  <si>
    <t xml:space="preserve">Изменение прогнозируемых доходов районного бюджета на 2012 год, предусмотренных приложением 1 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 </t>
  </si>
  <si>
    <t xml:space="preserve"> 1 01 02010 01 0000 110</t>
  </si>
  <si>
    <t xml:space="preserve">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t>
  </si>
  <si>
    <t xml:space="preserve">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</si>
  <si>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</si>
  <si>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</si>
  <si>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 1 01 02022 01 0000 110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</si>
  <si>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</si>
  <si>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 xml:space="preserve">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</si>
  <si>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</si>
  <si>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1 01 02040 01 0000 110</t>
  </si>
  <si>
    <t xml:space="preserve"> 1 0102070 01 0000110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</si>
  <si>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</si>
  <si>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 xml:space="preserve"> 1 05 00000 00 0000 000</t>
  </si>
  <si>
    <t xml:space="preserve"> 1 05 01000 00 0000 110</t>
  </si>
  <si>
    <t xml:space="preserve"> 1 05 01011 01 0000 110</t>
  </si>
  <si>
    <t xml:space="preserve"> 1 05 01012 01 0000 110</t>
  </si>
  <si>
    <t xml:space="preserve"> 1 05 01020 01 0000 110</t>
  </si>
  <si>
    <t xml:space="preserve"> 1 05 01022 01 0000 110</t>
  </si>
  <si>
    <t>Налог , взимаемый в виде  стоимости патента в связи  с применением  упрощенной системы налогообложения</t>
  </si>
  <si>
    <t xml:space="preserve"> 1 05 01050 01 0000 110</t>
  </si>
  <si>
    <t xml:space="preserve"> 1 05 02000 02 0000 110</t>
  </si>
  <si>
    <t xml:space="preserve"> 1 05 02010 02 0000 110</t>
  </si>
  <si>
    <t xml:space="preserve"> 1 05 02020 02 0000 110</t>
  </si>
  <si>
    <t xml:space="preserve"> 1 05 03000 01 0000 110</t>
  </si>
  <si>
    <t>Единый сельскохозяйственный налог ( за налоговые периоды, истекшие до 1 января 2011года)</t>
  </si>
  <si>
    <t xml:space="preserve"> 1 08 03000 01 0000 110</t>
  </si>
  <si>
    <t xml:space="preserve"> 1 08 03010 01 0000 110</t>
  </si>
  <si>
    <t>Государственная пошлина  по делам,  рассматриваемым в судах  общей  юрисдикции, мировыми судьями (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</si>
  <si>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</si>
  <si>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 xml:space="preserve"> 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</si>
  <si>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</si>
  <si>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1 08 07142 01 0000 110</t>
  </si>
  <si>
    <t>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тракториста-машиниста (тракториста)</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</si>
  <si>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</si>
  <si>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 1 11 0501000 0000 120</t>
  </si>
  <si>
    <t xml:space="preserve"> 1 11 05013 10 0000 120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</si>
  <si>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 </t>
  </si>
  <si>
    <t xml:space="preserve">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</si>
  <si>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 за  исключением имущества  муниципальных бюджетных и   автономных учреждений)</t>
  </si>
  <si>
    <t>1 11 09045 05 0000 120</t>
  </si>
  <si>
    <t xml:space="preserve"> 1 12 01000 01 0000 120</t>
  </si>
  <si>
    <t>Плата  за негативное воздействие на окружающую среду</t>
  </si>
  <si>
    <t xml:space="preserve"> 1 12 01010 01 0000 120</t>
  </si>
  <si>
    <t>Плата за выбросы загрязняющих веществ в атмосферный воздух стационарными объектами</t>
  </si>
  <si>
    <t xml:space="preserve"> 1 12 01020 01 0000 120</t>
  </si>
  <si>
    <t>Плата за выбросы загрязняющих веществ в атмосферный воздух передвижными объектами</t>
  </si>
  <si>
    <t xml:space="preserve"> 1 12 01030 01 0000 120</t>
  </si>
  <si>
    <t>Плата за выбросы загрязняющих веществ в водные объекты</t>
  </si>
  <si>
    <t xml:space="preserve"> 1 12 01040 01 0000 120</t>
  </si>
  <si>
    <t>Плата за размещение отходов производства и потребления</t>
  </si>
  <si>
    <t>Доходы от продпжи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</si>
  <si>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 xml:space="preserve"> 1 14 06010 00 0000 430</t>
  </si>
  <si>
    <t xml:space="preserve"> 1 14 06013 10 0000 430</t>
  </si>
  <si>
    <t xml:space="preserve"> 1 16 03010 01 0000 140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</si>
  <si>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128,129, 129.1,132, 133,134, 135, 135.1, Налогового кодекса  Российской  Федерации, а также штрафы, взыскание которых осуществляется на основании ранее действовавшей статьи 117 Налового кодекса Российской Федерации</t>
  </si>
  <si>
    <t xml:space="preserve"> 1 16 03030 01 0000 140</t>
  </si>
  <si>
    <t>Денежные взыскания (штрафы)  за административные  правонарушения  в области  налогов и сборов,  предусмотренные  Кодексом  Российйской  Федерации об  административных  правонарушениях</t>
  </si>
  <si>
    <t>Денежные взыскания (штрафы) за нарушение  законодательства  о применении  контрольно- кассовой  теехники при осуществлении  наличных денежных расчетов  и (или)  расчетов  с использованием  платежных карт</t>
  </si>
  <si>
    <t xml:space="preserve"> 1 16 06000 01 0000 140</t>
  </si>
  <si>
    <t>Денежные взыскания (штрафы) за нарушение  законодательства  о применении  контрольно- кассовой  техники при осуществлении  наличных денежных расчетов  и (или)  расчетов  с использованием  платежных карт</t>
  </si>
  <si>
    <t>1 16 25000 00 0000 140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</si>
  <si>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</si>
  <si>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 xml:space="preserve"> 1 16 28000 01 0000 140</t>
  </si>
  <si>
    <t>Денежные взыскания  (штрафы) за нарушение законодательства  в области  обеспечения  санитарно- 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</si>
  <si>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 зачисляемые в бюджеты муниципальных районов</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</si>
  <si>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</si>
  <si>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</si>
  <si>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</si>
  <si>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 xml:space="preserve"> - субвенции бюджетам муниципальных районов на ремонт автомобильных дорог общего пользования местного значения поселений</t>
  </si>
  <si>
    <t xml:space="preserve"> - субвенции бюджетам муниципальных районов на содержание автомобильных дорог общего пользования местного значения поселений</t>
  </si>
  <si>
    <t xml:space="preserve"> - субвенции бюджетам муниципальных районов для предоставления  субвенций бюджетам городских поселений для осуществления отдельных государственных полномочий Брянской области по определению перечня должностных лиц органов местного самоуправления, составлять протоколы об административных правонарушениях</t>
  </si>
  <si>
    <t xml:space="preserve"> - субвенции бюджетам муниципальных районов для осуществления отдельных государственных полномочий Брянской области по определению перечня должностных лиц органов местного самоуправления, составлять протоколы об административных правонарушениях</t>
  </si>
  <si>
    <t>Изменения 2012 года</t>
  </si>
  <si>
    <t xml:space="preserve">к решению районного Совета народных депутатов "О бюджете муниципального образования "Клетнянский муниципальный район" на 2012 год и на плановый период 2013 и 2014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</si>
</sst>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
  </numFmts>
  <fonts count="22" x14ac:knownFonts="1">
    <font>
      <sz val="11"/>
      <color theme="1"/>
      <name val="Calibri"/>
      <family val="2"/>
      <scheme val="minor"/>
    </font>
    <font>
      <sz val="10"/>
      <name val="Arial"/>
      <family val="2"/>
      <charset val="204"/>
    </font>
    <font>
      <sz val="8"/>
      <name val="Arial"/>
      <family val="2"/>
      <charset val="204"/>
    </font>
    <font>
      <b/>
      <sz val="10"/>
      <name val="Arial"/>
      <family val="2"/>
      <charset val="204"/>
    </font>
    <font>
      <sz val="9"/>
      <name val="Arial"/>
      <family val="2"/>
      <charset val="204"/>
    </font>
    <font>
      <i/>
      <sz val="10"/>
      <name val="Arial"/>
      <family val="2"/>
      <charset val="204"/>
    </font>
    <font>
      <b/>
      <i/>
      <sz val="10"/>
      <name val="Arial"/>
      <family val="2"/>
      <charset val="204"/>
    </font>
    <font>
      <b/>
      <u/>
      <sz val="10"/>
      <name val="Arial"/>
      <family val="2"/>
      <charset val="204"/>
    </font>
    <font>
      <sz val="10"/>
      <name val="Arial Cyr"/>
      <charset val="204"/>
    </font>
    <font>
      <sz val="10"/>
      <color indexed="8"/>
      <name val="Arial"/>
      <family val="2"/>
      <charset val="204"/>
    </font>
    <font>
      <sz val="11"/>
      <name val="Arial Cyr"/>
      <charset val="204"/>
    </font>
    <font>
      <sz val="8"/>
      <name val="Arial Cyr"/>
      <charset val="204"/>
    </font>
    <font>
      <b/>
      <sz val="11"/>
      <name val="Arial Cyr"/>
      <charset val="204"/>
    </font>
    <font>
      <b/>
      <sz val="8"/>
      <name val="Arial CYR"/>
      <charset val="204"/>
    </font>
    <font>
      <b/>
      <sz val="12"/>
      <name val="Arial"/>
      <family val="2"/>
      <charset val="204"/>
    </font>
    <font>
      <i/>
      <sz val="8"/>
      <name val="Arial"/>
      <family val="2"/>
      <charset val="204"/>
    </font>
    <font>
      <sz val="9"/>
      <color theme="1"/>
      <name val="Calibri"/>
      <family val="2"/>
      <scheme val="minor"/>
    </font>
    <font>
      <sz val="10"/>
      <color rgb="FFFF0000"/>
      <name val="Arial"/>
      <family val="2"/>
      <charset val="204"/>
    </font>
    <font>
      <sz val="10"/>
      <color indexed="10"/>
      <name val="Arial"/>
      <family val="2"/>
      <charset val="204"/>
    </font>
    <font>
      <b/>
      <sz val="10"/>
      <name val="Arial Cyr"/>
      <charset val="204"/>
    </font>
    <font>
      <sz val="10"/>
      <color theme="1"/>
      <name val="Arial"/>
      <family val="2"/>
      <charset val="204"/>
    </font>
    <font>
      <b/>
      <sz val="10"/>
      <color theme="1"/>
      <name val="Arial"/>
      <family val="2"/>
      <charset val="204"/>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220">
    <xf numFmtId="0" fontId="0" fillId="0" borderId="0" xfId="0"/>
    <xf numFmtId="0" fontId="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Alignment="1">
      <alignment vertical="top"/>
    </xf>
    <xf numFmtId="0" fontId="2" fillId="0" borderId="0" xfId="0" applyFont="1" applyFill="1" applyAlignment="1">
      <alignment vertical="top"/>
    </xf>
    <xf numFmtId="0" fontId="3" fillId="0" borderId="0" xfId="0" applyFont="1" applyFill="1" applyBorder="1" applyAlignment="1">
      <alignment vertical="top" wrapText="1"/>
    </xf>
    <xf numFmtId="0" fontId="1" fillId="0" borderId="0" xfId="0" applyFont="1" applyFill="1" applyBorder="1" applyAlignment="1">
      <alignment horizontal="right" vertical="top"/>
    </xf>
    <xf numFmtId="0" fontId="1" fillId="0" borderId="0" xfId="0" applyFont="1" applyFill="1" applyAlignment="1">
      <alignment horizontal="center" vertical="top"/>
    </xf>
    <xf numFmtId="0" fontId="1" fillId="0" borderId="0" xfId="0" applyFont="1" applyFill="1" applyAlignment="1">
      <alignment horizontal="center" vertical="top" wrapText="1"/>
    </xf>
    <xf numFmtId="0" fontId="2" fillId="0" borderId="1" xfId="0" applyFont="1" applyFill="1" applyBorder="1" applyAlignment="1">
      <alignment horizontal="center" vertical="top" wrapText="1"/>
    </xf>
    <xf numFmtId="0" fontId="2" fillId="0" borderId="0" xfId="0" applyFont="1" applyFill="1" applyAlignment="1">
      <alignment horizontal="center" vertical="top"/>
    </xf>
    <xf numFmtId="164" fontId="3" fillId="0" borderId="2" xfId="0" applyNumberFormat="1" applyFont="1" applyFill="1" applyBorder="1" applyAlignment="1">
      <alignment vertical="top"/>
    </xf>
    <xf numFmtId="0" fontId="3" fillId="0" borderId="0" xfId="0" applyFont="1" applyFill="1" applyAlignment="1">
      <alignment vertical="top"/>
    </xf>
    <xf numFmtId="0" fontId="1" fillId="0" borderId="2" xfId="0" applyFont="1" applyFill="1" applyBorder="1" applyAlignment="1">
      <alignment horizontal="center" vertical="top"/>
    </xf>
    <xf numFmtId="0" fontId="1" fillId="0" borderId="2" xfId="0" applyFont="1" applyFill="1" applyBorder="1" applyAlignment="1">
      <alignment vertical="top"/>
    </xf>
    <xf numFmtId="164" fontId="1" fillId="0" borderId="2" xfId="0" applyNumberFormat="1" applyFont="1" applyFill="1" applyBorder="1" applyAlignment="1">
      <alignment vertical="top"/>
    </xf>
    <xf numFmtId="164" fontId="3" fillId="0" borderId="2" xfId="0" applyNumberFormat="1" applyFont="1" applyFill="1" applyBorder="1" applyAlignment="1">
      <alignment vertical="top" wrapText="1"/>
    </xf>
    <xf numFmtId="165" fontId="3" fillId="0" borderId="2" xfId="0" applyNumberFormat="1" applyFont="1" applyFill="1" applyBorder="1" applyAlignment="1">
      <alignment vertical="top" wrapText="1"/>
    </xf>
    <xf numFmtId="164" fontId="1" fillId="0" borderId="2" xfId="0" applyNumberFormat="1" applyFont="1" applyFill="1" applyBorder="1" applyAlignment="1">
      <alignment vertical="top" wrapText="1"/>
    </xf>
    <xf numFmtId="165" fontId="1" fillId="0" borderId="2" xfId="0" applyNumberFormat="1" applyFont="1" applyFill="1" applyBorder="1" applyAlignment="1">
      <alignment vertical="top" wrapText="1"/>
    </xf>
    <xf numFmtId="0" fontId="1" fillId="0" borderId="0" xfId="0" applyFont="1" applyAlignment="1">
      <alignment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vertical="top"/>
    </xf>
    <xf numFmtId="0" fontId="1" fillId="0" borderId="2" xfId="0" applyFont="1" applyFill="1" applyBorder="1" applyAlignment="1">
      <alignment horizontal="center" vertical="top" wrapText="1"/>
    </xf>
    <xf numFmtId="0" fontId="1" fillId="0" borderId="0" xfId="0" applyFont="1" applyFill="1" applyBorder="1" applyAlignment="1">
      <alignment vertical="top" wrapText="1"/>
    </xf>
    <xf numFmtId="0" fontId="5" fillId="0" borderId="2" xfId="0" applyFont="1" applyFill="1" applyBorder="1" applyAlignment="1">
      <alignment vertical="top" wrapText="1"/>
    </xf>
    <xf numFmtId="165" fontId="5" fillId="0" borderId="2" xfId="0" applyNumberFormat="1" applyFont="1" applyFill="1" applyBorder="1" applyAlignment="1">
      <alignment vertical="top" wrapText="1"/>
    </xf>
    <xf numFmtId="0" fontId="1" fillId="0" borderId="0" xfId="0" applyFont="1" applyFill="1" applyAlignment="1">
      <alignment vertical="top" wrapText="1"/>
    </xf>
    <xf numFmtId="49" fontId="2" fillId="0" borderId="2" xfId="0" applyNumberFormat="1" applyFont="1" applyFill="1" applyBorder="1" applyAlignment="1">
      <alignment horizontal="center" vertical="top"/>
    </xf>
    <xf numFmtId="49" fontId="7" fillId="0" borderId="2" xfId="0" applyNumberFormat="1" applyFont="1" applyFill="1" applyBorder="1" applyAlignment="1">
      <alignment horizontal="center" vertical="top"/>
    </xf>
    <xf numFmtId="0" fontId="7" fillId="0" borderId="0" xfId="0" applyFont="1" applyFill="1" applyAlignment="1">
      <alignment vertical="top"/>
    </xf>
    <xf numFmtId="49" fontId="3" fillId="0" borderId="2"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49" fontId="1" fillId="0" borderId="2"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0" fontId="8" fillId="0" borderId="0" xfId="0" applyFont="1" applyFill="1" applyAlignment="1">
      <alignment vertical="top"/>
    </xf>
    <xf numFmtId="2" fontId="1" fillId="0" borderId="0" xfId="0" applyNumberFormat="1" applyFont="1" applyFill="1" applyAlignment="1">
      <alignment vertical="top"/>
    </xf>
    <xf numFmtId="165" fontId="1" fillId="0" borderId="0" xfId="0" applyNumberFormat="1" applyFont="1" applyFill="1" applyAlignment="1">
      <alignment vertical="top"/>
    </xf>
    <xf numFmtId="49" fontId="7"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left" vertical="top" wrapText="1"/>
    </xf>
    <xf numFmtId="49" fontId="12" fillId="0" borderId="0" xfId="0" applyNumberFormat="1" applyFont="1" applyFill="1" applyBorder="1" applyAlignment="1">
      <alignment horizontal="center" vertical="top"/>
    </xf>
    <xf numFmtId="49" fontId="13" fillId="0" borderId="0" xfId="0" applyNumberFormat="1" applyFont="1" applyFill="1" applyBorder="1" applyAlignment="1">
      <alignment horizontal="center" vertical="top"/>
    </xf>
    <xf numFmtId="0" fontId="6" fillId="0" borderId="0" xfId="0" applyFont="1" applyFill="1" applyAlignment="1">
      <alignment vertical="top"/>
    </xf>
    <xf numFmtId="49" fontId="10" fillId="0" borderId="0" xfId="0" applyNumberFormat="1" applyFont="1" applyFill="1" applyAlignment="1">
      <alignment horizontal="center" vertical="top"/>
    </xf>
    <xf numFmtId="49" fontId="11" fillId="0" borderId="0" xfId="0" applyNumberFormat="1" applyFont="1" applyFill="1" applyAlignment="1">
      <alignment horizontal="center" vertical="top"/>
    </xf>
    <xf numFmtId="0" fontId="0" fillId="0" borderId="0" xfId="0" applyFill="1"/>
    <xf numFmtId="0" fontId="1" fillId="0" borderId="0" xfId="0" applyFont="1" applyAlignment="1">
      <alignment horizontal="center" vertical="top" wrapText="1"/>
    </xf>
    <xf numFmtId="49" fontId="2"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6" fillId="0" borderId="0" xfId="0" applyFont="1" applyFill="1" applyAlignment="1">
      <alignment horizontal="center" vertical="top"/>
    </xf>
    <xf numFmtId="0" fontId="4" fillId="0" borderId="0" xfId="0" applyFont="1" applyFill="1" applyAlignment="1">
      <alignment horizontal="center" vertical="top" wrapText="1"/>
    </xf>
    <xf numFmtId="0" fontId="1" fillId="0" borderId="2" xfId="0" applyFont="1" applyFill="1" applyBorder="1" applyAlignment="1">
      <alignment vertical="top" wrapText="1"/>
    </xf>
    <xf numFmtId="0" fontId="3" fillId="0" borderId="2" xfId="0" applyFont="1" applyFill="1" applyBorder="1" applyAlignment="1">
      <alignment vertical="top" wrapText="1"/>
    </xf>
    <xf numFmtId="0" fontId="6" fillId="0" borderId="0" xfId="0" applyFont="1" applyAlignment="1">
      <alignment horizontal="center" vertical="top" wrapText="1"/>
    </xf>
    <xf numFmtId="49" fontId="1" fillId="0" borderId="0" xfId="0" applyNumberFormat="1" applyFont="1" applyAlignment="1">
      <alignment vertical="top" wrapText="1"/>
    </xf>
    <xf numFmtId="0" fontId="5" fillId="0" borderId="2" xfId="0" applyFont="1" applyBorder="1" applyAlignment="1">
      <alignment horizontal="center" vertical="top" wrapText="1"/>
    </xf>
    <xf numFmtId="0" fontId="1" fillId="0" borderId="2" xfId="0" applyFont="1" applyBorder="1" applyAlignment="1">
      <alignment vertical="top" wrapText="1"/>
    </xf>
    <xf numFmtId="164" fontId="1" fillId="0" borderId="2" xfId="0" applyNumberFormat="1" applyFont="1" applyFill="1" applyBorder="1" applyAlignment="1">
      <alignment horizontal="center" vertical="top" wrapText="1"/>
    </xf>
    <xf numFmtId="0" fontId="3" fillId="0" borderId="2" xfId="0" applyFont="1" applyBorder="1" applyAlignment="1">
      <alignment horizontal="center" vertical="top" wrapText="1"/>
    </xf>
    <xf numFmtId="49" fontId="1" fillId="0" borderId="2" xfId="0" applyNumberFormat="1" applyFont="1" applyFill="1" applyBorder="1" applyAlignment="1">
      <alignment vertical="top" wrapText="1"/>
    </xf>
    <xf numFmtId="49" fontId="1" fillId="0" borderId="2" xfId="0" applyNumberFormat="1" applyFont="1" applyBorder="1" applyAlignment="1">
      <alignment vertical="top" wrapText="1"/>
    </xf>
    <xf numFmtId="0" fontId="5" fillId="2" borderId="2" xfId="0" applyFont="1" applyFill="1" applyBorder="1" applyAlignment="1">
      <alignment horizontal="center" vertical="top" wrapText="1"/>
    </xf>
    <xf numFmtId="0" fontId="3" fillId="2" borderId="2" xfId="0" applyFont="1" applyFill="1" applyBorder="1" applyAlignment="1">
      <alignment vertical="top" wrapText="1"/>
    </xf>
    <xf numFmtId="166" fontId="3" fillId="2" borderId="2" xfId="0" applyNumberFormat="1" applyFont="1" applyFill="1" applyBorder="1" applyAlignment="1">
      <alignment vertical="top" wrapText="1"/>
    </xf>
    <xf numFmtId="166" fontId="3" fillId="2" borderId="2" xfId="0" applyNumberFormat="1" applyFont="1" applyFill="1" applyBorder="1" applyAlignment="1">
      <alignment horizontal="right" vertical="top" wrapText="1"/>
    </xf>
    <xf numFmtId="164" fontId="1" fillId="0" borderId="0" xfId="0" applyNumberFormat="1" applyFont="1" applyFill="1" applyAlignment="1">
      <alignment vertical="top" wrapText="1"/>
    </xf>
    <xf numFmtId="164" fontId="1" fillId="0" borderId="0" xfId="0" applyNumberFormat="1" applyFont="1" applyAlignment="1">
      <alignment vertical="top" wrapText="1"/>
    </xf>
    <xf numFmtId="0" fontId="5" fillId="0" borderId="2" xfId="0" applyFont="1" applyFill="1" applyBorder="1" applyAlignment="1">
      <alignment horizontal="center" vertical="top" wrapText="1"/>
    </xf>
    <xf numFmtId="164" fontId="5" fillId="0" borderId="2" xfId="0" applyNumberFormat="1" applyFont="1" applyFill="1" applyBorder="1" applyAlignment="1">
      <alignment vertical="top" wrapText="1"/>
    </xf>
    <xf numFmtId="164" fontId="5" fillId="0" borderId="0" xfId="0" applyNumberFormat="1" applyFont="1" applyFill="1" applyAlignment="1">
      <alignment vertical="top" wrapText="1"/>
    </xf>
    <xf numFmtId="0" fontId="5" fillId="0" borderId="0" xfId="0" applyFont="1" applyFill="1" applyAlignment="1">
      <alignment vertical="top" wrapText="1"/>
    </xf>
    <xf numFmtId="0" fontId="6" fillId="2" borderId="2" xfId="0" applyFont="1" applyFill="1" applyBorder="1" applyAlignment="1">
      <alignment horizontal="center" vertical="top" wrapText="1"/>
    </xf>
    <xf numFmtId="164" fontId="3" fillId="2" borderId="2" xfId="0" applyNumberFormat="1" applyFont="1" applyFill="1" applyBorder="1" applyAlignment="1">
      <alignment vertical="top" wrapText="1"/>
    </xf>
    <xf numFmtId="164" fontId="3" fillId="0" borderId="0" xfId="0" applyNumberFormat="1" applyFont="1" applyFill="1" applyAlignment="1">
      <alignment vertical="top" wrapText="1"/>
    </xf>
    <xf numFmtId="164" fontId="3" fillId="0" borderId="0" xfId="0" applyNumberFormat="1" applyFont="1" applyAlignment="1">
      <alignment vertical="top" wrapText="1"/>
    </xf>
    <xf numFmtId="0" fontId="3" fillId="0" borderId="0" xfId="0" applyFont="1" applyAlignment="1">
      <alignment vertical="top" wrapText="1"/>
    </xf>
    <xf numFmtId="164" fontId="1" fillId="0" borderId="0" xfId="0" applyNumberFormat="1" applyFont="1" applyFill="1" applyBorder="1" applyAlignment="1">
      <alignment vertical="top" wrapText="1"/>
    </xf>
    <xf numFmtId="0" fontId="6" fillId="0" borderId="2" xfId="0" applyFont="1" applyBorder="1" applyAlignment="1">
      <alignment horizontal="center" vertical="top" wrapText="1"/>
    </xf>
    <xf numFmtId="0" fontId="3" fillId="0" borderId="2" xfId="0" applyFont="1" applyBorder="1" applyAlignment="1">
      <alignment vertical="top" wrapText="1"/>
    </xf>
    <xf numFmtId="164" fontId="3" fillId="0" borderId="2" xfId="0" applyNumberFormat="1" applyFont="1" applyBorder="1" applyAlignment="1">
      <alignment vertical="top" wrapText="1"/>
    </xf>
    <xf numFmtId="164" fontId="6" fillId="0" borderId="2" xfId="0" applyNumberFormat="1" applyFont="1" applyBorder="1" applyAlignment="1">
      <alignment vertical="top" wrapText="1"/>
    </xf>
    <xf numFmtId="4" fontId="3" fillId="0" borderId="2" xfId="0" applyNumberFormat="1" applyFont="1" applyBorder="1" applyAlignment="1">
      <alignment vertical="top" wrapText="1"/>
    </xf>
    <xf numFmtId="164" fontId="1" fillId="0" borderId="0"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49" fontId="6" fillId="2" borderId="2" xfId="0" applyNumberFormat="1" applyFont="1" applyFill="1" applyBorder="1" applyAlignment="1">
      <alignment horizontal="center" vertical="top" wrapText="1"/>
    </xf>
    <xf numFmtId="164" fontId="3" fillId="0" borderId="0" xfId="0" applyNumberFormat="1" applyFont="1" applyFill="1" applyBorder="1" applyAlignment="1">
      <alignment vertical="top" wrapText="1"/>
    </xf>
    <xf numFmtId="49" fontId="5" fillId="0" borderId="2" xfId="0" applyNumberFormat="1" applyFont="1" applyFill="1" applyBorder="1" applyAlignment="1">
      <alignment horizontal="center" vertical="top" wrapText="1"/>
    </xf>
    <xf numFmtId="164" fontId="5" fillId="0" borderId="0" xfId="0" applyNumberFormat="1" applyFont="1" applyFill="1" applyBorder="1" applyAlignment="1">
      <alignment vertical="top" wrapText="1"/>
    </xf>
    <xf numFmtId="166" fontId="1" fillId="0" borderId="2" xfId="0" applyNumberFormat="1" applyFont="1" applyFill="1" applyBorder="1" applyAlignment="1">
      <alignment vertical="top" wrapText="1"/>
    </xf>
    <xf numFmtId="166" fontId="1" fillId="0" borderId="0" xfId="0" applyNumberFormat="1" applyFont="1" applyFill="1" applyBorder="1" applyAlignment="1">
      <alignment vertical="top" wrapText="1"/>
    </xf>
    <xf numFmtId="49" fontId="5" fillId="0" borderId="2" xfId="0" applyNumberFormat="1" applyFont="1" applyBorder="1" applyAlignment="1">
      <alignment horizontal="center" vertical="top" wrapText="1"/>
    </xf>
    <xf numFmtId="166" fontId="3" fillId="0" borderId="2" xfId="0" applyNumberFormat="1" applyFont="1" applyFill="1" applyBorder="1" applyAlignment="1">
      <alignment vertical="top" wrapText="1"/>
    </xf>
    <xf numFmtId="166" fontId="3" fillId="0" borderId="0" xfId="0" applyNumberFormat="1" applyFont="1" applyFill="1" applyBorder="1" applyAlignment="1">
      <alignment vertical="top" wrapText="1"/>
    </xf>
    <xf numFmtId="166" fontId="5" fillId="0" borderId="2" xfId="0" applyNumberFormat="1" applyFont="1" applyFill="1" applyBorder="1" applyAlignment="1">
      <alignment vertical="top" wrapText="1"/>
    </xf>
    <xf numFmtId="166" fontId="5" fillId="0" borderId="0" xfId="0" applyNumberFormat="1" applyFont="1" applyFill="1" applyBorder="1" applyAlignment="1">
      <alignment vertical="top" wrapText="1"/>
    </xf>
    <xf numFmtId="164" fontId="6" fillId="0" borderId="0" xfId="0" applyNumberFormat="1" applyFont="1" applyFill="1" applyBorder="1" applyAlignment="1">
      <alignment vertical="top" wrapText="1"/>
    </xf>
    <xf numFmtId="49" fontId="6" fillId="0" borderId="2" xfId="0" applyNumberFormat="1" applyFont="1" applyFill="1" applyBorder="1" applyAlignment="1">
      <alignment horizontal="center" vertical="top" wrapText="1"/>
    </xf>
    <xf numFmtId="0" fontId="5" fillId="0" borderId="2" xfId="1" applyFont="1" applyFill="1" applyBorder="1" applyAlignment="1">
      <alignment vertical="center" wrapText="1"/>
    </xf>
    <xf numFmtId="165" fontId="3" fillId="2" borderId="2" xfId="0" applyNumberFormat="1" applyFont="1" applyFill="1" applyBorder="1" applyAlignment="1">
      <alignment vertical="top" wrapText="1"/>
    </xf>
    <xf numFmtId="0" fontId="3" fillId="0" borderId="0" xfId="0" applyFont="1" applyFill="1" applyAlignment="1">
      <alignment vertical="top" wrapText="1"/>
    </xf>
    <xf numFmtId="164" fontId="1" fillId="0" borderId="0" xfId="0" applyNumberFormat="1" applyFont="1" applyAlignment="1">
      <alignment horizontal="center" vertical="top" wrapText="1"/>
    </xf>
    <xf numFmtId="0" fontId="5" fillId="0" borderId="0" xfId="0" applyFont="1" applyAlignment="1">
      <alignment vertical="top" wrapText="1"/>
    </xf>
    <xf numFmtId="164" fontId="5" fillId="0" borderId="2" xfId="0" applyNumberFormat="1" applyFont="1" applyBorder="1" applyAlignment="1">
      <alignment vertical="top" wrapText="1"/>
    </xf>
    <xf numFmtId="49" fontId="6" fillId="0" borderId="2" xfId="0" applyNumberFormat="1" applyFont="1" applyBorder="1" applyAlignment="1">
      <alignment horizontal="center" vertical="top" wrapText="1"/>
    </xf>
    <xf numFmtId="164" fontId="3" fillId="0" borderId="0" xfId="0" applyNumberFormat="1" applyFont="1" applyBorder="1" applyAlignment="1">
      <alignment vertical="top" wrapText="1"/>
    </xf>
    <xf numFmtId="0" fontId="5" fillId="0" borderId="0" xfId="0" applyFont="1" applyBorder="1" applyAlignment="1">
      <alignment horizontal="center" vertical="top" wrapText="1"/>
    </xf>
    <xf numFmtId="0" fontId="1" fillId="0" borderId="0" xfId="0" applyFont="1" applyBorder="1" applyAlignment="1">
      <alignment vertical="top" wrapText="1"/>
    </xf>
    <xf numFmtId="164" fontId="1" fillId="0" borderId="0" xfId="0" applyNumberFormat="1" applyFont="1" applyBorder="1" applyAlignment="1">
      <alignment vertical="top" wrapText="1"/>
    </xf>
    <xf numFmtId="0" fontId="5" fillId="0" borderId="0" xfId="0" applyFont="1" applyBorder="1" applyAlignment="1">
      <alignment vertical="top" wrapText="1"/>
    </xf>
    <xf numFmtId="164" fontId="5" fillId="0" borderId="0" xfId="0" applyNumberFormat="1" applyFont="1" applyBorder="1" applyAlignment="1">
      <alignment vertical="top" wrapText="1"/>
    </xf>
    <xf numFmtId="164" fontId="5" fillId="0" borderId="0" xfId="0" applyNumberFormat="1" applyFont="1" applyAlignment="1">
      <alignment vertical="top" wrapText="1"/>
    </xf>
    <xf numFmtId="0" fontId="6" fillId="0" borderId="0" xfId="0" applyFont="1" applyBorder="1" applyAlignment="1">
      <alignment horizontal="center" vertical="top" wrapText="1"/>
    </xf>
    <xf numFmtId="0" fontId="3" fillId="0" borderId="0" xfId="0" applyFont="1" applyBorder="1" applyAlignment="1">
      <alignment vertical="top" wrapText="1"/>
    </xf>
    <xf numFmtId="2" fontId="1" fillId="0" borderId="0" xfId="0" applyNumberFormat="1" applyFont="1" applyFill="1" applyBorder="1" applyAlignment="1">
      <alignment vertical="top" wrapText="1"/>
    </xf>
    <xf numFmtId="0" fontId="1" fillId="0" borderId="0" xfId="0" applyFont="1" applyBorder="1" applyAlignment="1">
      <alignment horizontal="right" vertical="top" wrapText="1"/>
    </xf>
    <xf numFmtId="49" fontId="1" fillId="0" borderId="0" xfId="0" applyNumberFormat="1" applyFont="1" applyBorder="1" applyAlignment="1">
      <alignment vertical="top" wrapText="1"/>
    </xf>
    <xf numFmtId="49" fontId="1" fillId="0" borderId="0" xfId="0" applyNumberFormat="1" applyFont="1" applyFill="1" applyBorder="1" applyAlignment="1">
      <alignment vertical="top" wrapText="1"/>
    </xf>
    <xf numFmtId="2" fontId="5" fillId="0" borderId="0" xfId="0" applyNumberFormat="1" applyFont="1" applyFill="1" applyBorder="1" applyAlignment="1">
      <alignment vertical="top" wrapText="1"/>
    </xf>
    <xf numFmtId="49" fontId="5" fillId="0" borderId="0" xfId="0" applyNumberFormat="1" applyFont="1" applyBorder="1" applyAlignment="1">
      <alignment vertical="top" wrapText="1"/>
    </xf>
    <xf numFmtId="49" fontId="5" fillId="0" borderId="0" xfId="0" applyNumberFormat="1" applyFont="1" applyFill="1" applyBorder="1" applyAlignment="1">
      <alignment vertical="top" wrapText="1"/>
    </xf>
    <xf numFmtId="49" fontId="5" fillId="0" borderId="0" xfId="0" applyNumberFormat="1" applyFont="1" applyFill="1" applyAlignment="1">
      <alignment vertical="top" wrapText="1"/>
    </xf>
    <xf numFmtId="0" fontId="5" fillId="0" borderId="0" xfId="0" applyFont="1" applyAlignment="1">
      <alignment horizontal="center" vertical="top" wrapText="1"/>
    </xf>
    <xf numFmtId="0" fontId="15" fillId="0" borderId="2" xfId="0" applyFont="1" applyBorder="1" applyAlignment="1">
      <alignment horizontal="center" vertical="top"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164" fontId="2" fillId="0" borderId="2" xfId="0" applyNumberFormat="1" applyFont="1" applyFill="1" applyBorder="1" applyAlignment="1">
      <alignment horizontal="center" vertical="top" wrapText="1"/>
    </xf>
    <xf numFmtId="164" fontId="2" fillId="0" borderId="3" xfId="0" applyNumberFormat="1" applyFont="1" applyFill="1" applyBorder="1" applyAlignment="1">
      <alignment horizontal="center" vertical="top" wrapText="1"/>
    </xf>
    <xf numFmtId="0" fontId="2" fillId="0" borderId="0" xfId="0" applyFont="1" applyAlignment="1">
      <alignment vertical="top" wrapText="1"/>
    </xf>
    <xf numFmtId="165" fontId="3" fillId="0" borderId="0" xfId="0" applyNumberFormat="1" applyFont="1" applyFill="1" applyBorder="1" applyAlignment="1">
      <alignment vertical="top" wrapText="1"/>
    </xf>
    <xf numFmtId="165" fontId="1" fillId="0" borderId="0" xfId="0" applyNumberFormat="1" applyFont="1" applyFill="1" applyBorder="1" applyAlignment="1">
      <alignment vertical="top" wrapText="1"/>
    </xf>
    <xf numFmtId="0" fontId="3" fillId="0" borderId="0"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2" xfId="0" applyFont="1" applyFill="1" applyBorder="1" applyAlignment="1">
      <alignment vertical="top" wrapText="1"/>
    </xf>
    <xf numFmtId="0" fontId="3" fillId="0" borderId="2" xfId="0" applyFont="1" applyFill="1" applyBorder="1" applyAlignment="1">
      <alignment vertical="top" wrapText="1"/>
    </xf>
    <xf numFmtId="0" fontId="1" fillId="0" borderId="2" xfId="0" applyFont="1" applyFill="1" applyBorder="1" applyAlignment="1">
      <alignment horizontal="left" vertical="top"/>
    </xf>
    <xf numFmtId="0" fontId="2" fillId="0" borderId="2" xfId="0" applyFont="1" applyFill="1" applyBorder="1" applyAlignment="1">
      <alignment horizontal="center" vertical="top" wrapText="1"/>
    </xf>
    <xf numFmtId="0" fontId="3" fillId="0" borderId="2" xfId="0" applyFont="1" applyFill="1" applyBorder="1" applyAlignment="1">
      <alignment vertical="top"/>
    </xf>
    <xf numFmtId="49" fontId="2" fillId="0" borderId="0" xfId="0" applyNumberFormat="1" applyFont="1" applyFill="1" applyAlignment="1">
      <alignment horizontal="left" vertical="top" wrapText="1"/>
    </xf>
    <xf numFmtId="0" fontId="7" fillId="0" borderId="3" xfId="0" applyFont="1" applyFill="1" applyBorder="1" applyAlignment="1">
      <alignment horizontal="center" wrapText="1"/>
    </xf>
    <xf numFmtId="165" fontId="1" fillId="0" borderId="0" xfId="0" applyNumberFormat="1" applyFont="1" applyFill="1" applyBorder="1" applyAlignment="1">
      <alignment vertical="top"/>
    </xf>
    <xf numFmtId="0" fontId="1" fillId="0" borderId="5" xfId="0" applyFont="1" applyFill="1" applyBorder="1" applyAlignment="1">
      <alignment vertical="top"/>
    </xf>
    <xf numFmtId="0" fontId="1" fillId="0" borderId="5" xfId="0" applyFont="1" applyFill="1" applyBorder="1" applyAlignment="1">
      <alignment horizontal="center" vertical="top"/>
    </xf>
    <xf numFmtId="0" fontId="7"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164" fontId="7" fillId="0" borderId="2" xfId="0" applyNumberFormat="1" applyFont="1" applyFill="1" applyBorder="1" applyAlignment="1">
      <alignment horizontal="right" vertical="center" wrapText="1"/>
    </xf>
    <xf numFmtId="164" fontId="7" fillId="0" borderId="2" xfId="0" applyNumberFormat="1" applyFont="1" applyFill="1" applyBorder="1" applyAlignment="1">
      <alignment vertical="top"/>
    </xf>
    <xf numFmtId="0" fontId="17" fillId="0" borderId="2" xfId="0" applyFont="1" applyFill="1" applyBorder="1" applyAlignment="1">
      <alignment horizontal="left" vertical="top" wrapText="1"/>
    </xf>
    <xf numFmtId="0" fontId="17" fillId="0" borderId="2" xfId="0" applyFont="1" applyFill="1" applyBorder="1" applyAlignment="1">
      <alignment vertical="top"/>
    </xf>
    <xf numFmtId="164" fontId="3" fillId="0" borderId="2" xfId="0" applyNumberFormat="1" applyFont="1" applyFill="1" applyBorder="1" applyAlignment="1">
      <alignment horizontal="right" vertical="top"/>
    </xf>
    <xf numFmtId="49" fontId="1" fillId="3" borderId="2" xfId="0" applyNumberFormat="1" applyFont="1" applyFill="1" applyBorder="1" applyAlignment="1">
      <alignment horizontal="center" vertical="top"/>
    </xf>
    <xf numFmtId="164" fontId="1" fillId="0" borderId="2" xfId="0" applyNumberFormat="1" applyFont="1" applyFill="1" applyBorder="1" applyAlignment="1">
      <alignment horizontal="right" vertical="top"/>
    </xf>
    <xf numFmtId="164" fontId="7" fillId="0" borderId="2" xfId="0" applyNumberFormat="1" applyFont="1" applyFill="1" applyBorder="1" applyAlignment="1">
      <alignment vertical="top" wrapText="1"/>
    </xf>
    <xf numFmtId="164" fontId="3" fillId="0" borderId="2" xfId="0" applyNumberFormat="1" applyFont="1" applyFill="1" applyBorder="1" applyAlignment="1">
      <alignment horizontal="right" vertical="top" wrapText="1"/>
    </xf>
    <xf numFmtId="49" fontId="3" fillId="0" borderId="2" xfId="0" applyNumberFormat="1" applyFont="1" applyFill="1" applyBorder="1" applyAlignment="1">
      <alignment horizontal="left" vertical="top"/>
    </xf>
    <xf numFmtId="164" fontId="3" fillId="0" borderId="2" xfId="0" applyNumberFormat="1" applyFont="1" applyFill="1" applyBorder="1" applyAlignment="1">
      <alignment horizontal="left" vertical="top"/>
    </xf>
    <xf numFmtId="0" fontId="3" fillId="0" borderId="0" xfId="0" applyFont="1" applyFill="1" applyAlignment="1">
      <alignment horizontal="left" vertical="top"/>
    </xf>
    <xf numFmtId="0" fontId="1" fillId="0" borderId="4" xfId="0" applyFont="1" applyFill="1" applyBorder="1" applyAlignment="1">
      <alignment vertical="top"/>
    </xf>
    <xf numFmtId="49" fontId="12" fillId="0" borderId="2" xfId="0" applyNumberFormat="1" applyFont="1" applyFill="1" applyBorder="1" applyAlignment="1">
      <alignment horizontal="center" vertical="top"/>
    </xf>
    <xf numFmtId="49" fontId="13" fillId="0" borderId="2" xfId="0" applyNumberFormat="1" applyFont="1" applyFill="1" applyBorder="1" applyAlignment="1">
      <alignment horizontal="center" vertical="top"/>
    </xf>
    <xf numFmtId="164" fontId="19" fillId="0" borderId="2" xfId="0" applyNumberFormat="1" applyFont="1" applyFill="1" applyBorder="1" applyAlignment="1">
      <alignment horizontal="right" vertical="top"/>
    </xf>
    <xf numFmtId="0" fontId="3" fillId="0" borderId="0" xfId="0" applyFont="1" applyFill="1" applyBorder="1" applyAlignment="1">
      <alignment horizontal="left" vertical="top" wrapText="1"/>
    </xf>
    <xf numFmtId="164" fontId="19" fillId="0" borderId="0" xfId="0" applyNumberFormat="1" applyFont="1" applyFill="1" applyBorder="1" applyAlignment="1">
      <alignment horizontal="center" vertical="top"/>
    </xf>
    <xf numFmtId="4" fontId="11" fillId="0" borderId="0" xfId="0" applyNumberFormat="1" applyFont="1" applyFill="1" applyAlignment="1">
      <alignment horizontal="center" vertical="top"/>
    </xf>
    <xf numFmtId="0" fontId="7" fillId="0" borderId="2" xfId="0" applyFont="1" applyFill="1" applyBorder="1" applyAlignment="1">
      <alignment horizontal="center" vertical="top" wrapText="1"/>
    </xf>
    <xf numFmtId="2" fontId="1" fillId="0" borderId="0" xfId="0" applyNumberFormat="1" applyFont="1" applyFill="1" applyBorder="1" applyAlignment="1">
      <alignment horizontal="center" vertical="top"/>
    </xf>
    <xf numFmtId="2" fontId="1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10" fillId="0" borderId="0" xfId="0" applyNumberFormat="1" applyFont="1" applyFill="1" applyAlignment="1">
      <alignment horizontal="center" vertical="top"/>
    </xf>
    <xf numFmtId="2" fontId="11" fillId="0" borderId="0" xfId="0" applyNumberFormat="1" applyFont="1" applyFill="1" applyAlignment="1">
      <alignment horizontal="center" vertical="top"/>
    </xf>
    <xf numFmtId="49" fontId="2" fillId="0" borderId="0" xfId="0" applyNumberFormat="1" applyFont="1" applyFill="1" applyAlignment="1">
      <alignment vertical="top" wrapText="1"/>
    </xf>
    <xf numFmtId="0" fontId="20" fillId="0" borderId="0" xfId="0" applyFont="1" applyAlignment="1">
      <alignment vertical="top" wrapText="1"/>
    </xf>
    <xf numFmtId="0" fontId="21" fillId="0" borderId="2" xfId="0" applyFont="1" applyBorder="1" applyAlignment="1">
      <alignment horizontal="center" vertical="top" wrapText="1"/>
    </xf>
    <xf numFmtId="0" fontId="21" fillId="0" borderId="0" xfId="0" applyFont="1" applyAlignment="1">
      <alignment vertical="top" wrapText="1"/>
    </xf>
    <xf numFmtId="0" fontId="20" fillId="0" borderId="2" xfId="0" applyFont="1" applyBorder="1" applyAlignment="1">
      <alignment horizontal="center" vertical="top" wrapText="1"/>
    </xf>
    <xf numFmtId="0" fontId="20" fillId="0" borderId="2" xfId="0" applyFont="1" applyBorder="1" applyAlignment="1">
      <alignment vertical="top" wrapText="1"/>
    </xf>
    <xf numFmtId="0" fontId="1" fillId="0" borderId="2" xfId="0" applyNumberFormat="1" applyFont="1" applyBorder="1" applyAlignment="1">
      <alignment vertical="top" wrapText="1"/>
    </xf>
    <xf numFmtId="0" fontId="20" fillId="0" borderId="2" xfId="0" applyNumberFormat="1" applyFont="1" applyBorder="1" applyAlignment="1">
      <alignment vertical="top" wrapText="1"/>
    </xf>
    <xf numFmtId="0" fontId="1" fillId="0" borderId="2" xfId="0" applyFont="1" applyBorder="1" applyAlignment="1">
      <alignment horizontal="center" vertical="top" wrapText="1"/>
    </xf>
    <xf numFmtId="3" fontId="1" fillId="0" borderId="2" xfId="0" applyNumberFormat="1" applyFont="1" applyBorder="1" applyAlignment="1">
      <alignment horizontal="center" vertical="top" wrapText="1"/>
    </xf>
    <xf numFmtId="0" fontId="3" fillId="0" borderId="2" xfId="0" applyNumberFormat="1" applyFont="1" applyBorder="1" applyAlignment="1">
      <alignment vertical="top" wrapText="1"/>
    </xf>
    <xf numFmtId="0" fontId="3" fillId="0" borderId="0" xfId="0" applyFont="1" applyAlignment="1">
      <alignment horizontal="center" vertical="top" wrapText="1"/>
    </xf>
    <xf numFmtId="0" fontId="1" fillId="0" borderId="0" xfId="0" applyFont="1" applyAlignment="1">
      <alignment horizontal="center" vertical="top" wrapText="1"/>
    </xf>
    <xf numFmtId="0" fontId="3" fillId="0" borderId="0" xfId="0" applyFont="1" applyFill="1" applyBorder="1" applyAlignment="1">
      <alignment horizontal="center" vertical="top" wrapText="1"/>
    </xf>
    <xf numFmtId="49" fontId="2" fillId="0" borderId="0" xfId="0" applyNumberFormat="1" applyFont="1" applyFill="1" applyAlignment="1">
      <alignment horizontal="right" vertical="top" wrapText="1"/>
    </xf>
    <xf numFmtId="0" fontId="1" fillId="0" borderId="0" xfId="0" applyFont="1" applyFill="1" applyAlignment="1">
      <alignment horizontal="right" vertical="top"/>
    </xf>
    <xf numFmtId="0" fontId="1" fillId="0" borderId="2" xfId="0" applyFont="1" applyFill="1" applyBorder="1" applyAlignment="1">
      <alignment horizontal="left" vertical="top" wrapText="1"/>
    </xf>
    <xf numFmtId="49" fontId="2" fillId="0" borderId="0" xfId="0" applyNumberFormat="1" applyFont="1" applyFill="1" applyAlignment="1">
      <alignment horizontal="left" vertical="top" wrapText="1"/>
    </xf>
    <xf numFmtId="49" fontId="2" fillId="0" borderId="0" xfId="0" applyNumberFormat="1" applyFont="1" applyFill="1" applyBorder="1" applyAlignment="1">
      <alignment horizontal="left" vertical="top" wrapText="1"/>
    </xf>
    <xf numFmtId="0" fontId="7"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1" fillId="0" borderId="2" xfId="0" applyFont="1" applyFill="1" applyBorder="1" applyAlignment="1">
      <alignment vertical="top" wrapText="1"/>
    </xf>
    <xf numFmtId="0" fontId="2" fillId="0" borderId="2" xfId="0"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1" fillId="0" borderId="4" xfId="0" applyFont="1" applyFill="1" applyBorder="1" applyAlignment="1">
      <alignment horizontal="left" vertical="top"/>
    </xf>
    <xf numFmtId="0" fontId="1" fillId="0" borderId="3" xfId="0" applyFont="1" applyFill="1" applyBorder="1" applyAlignment="1">
      <alignment horizontal="left" vertical="top"/>
    </xf>
    <xf numFmtId="0" fontId="3" fillId="0" borderId="2" xfId="0" applyFont="1" applyFill="1" applyBorder="1" applyAlignment="1">
      <alignment vertical="top"/>
    </xf>
    <xf numFmtId="0" fontId="3" fillId="0" borderId="2" xfId="0" applyFont="1" applyFill="1" applyBorder="1" applyAlignment="1">
      <alignment horizontal="left" vertical="top"/>
    </xf>
    <xf numFmtId="0" fontId="1" fillId="0" borderId="2" xfId="0" applyFont="1" applyFill="1" applyBorder="1" applyAlignment="1">
      <alignment horizontal="left" vertical="top"/>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3" fillId="0" borderId="2" xfId="0" applyFont="1" applyFill="1" applyBorder="1" applyAlignment="1">
      <alignment vertical="top" wrapText="1"/>
    </xf>
    <xf numFmtId="0" fontId="3" fillId="0" borderId="4" xfId="0" applyFont="1" applyFill="1" applyBorder="1" applyAlignment="1">
      <alignment horizontal="left" vertical="top"/>
    </xf>
    <xf numFmtId="0" fontId="3" fillId="0" borderId="3" xfId="0" applyFont="1" applyFill="1" applyBorder="1" applyAlignment="1">
      <alignment horizontal="left" vertical="top"/>
    </xf>
    <xf numFmtId="0" fontId="9" fillId="0" borderId="2" xfId="0" applyFont="1" applyFill="1" applyBorder="1" applyAlignment="1">
      <alignment vertical="top" wrapText="1"/>
    </xf>
    <xf numFmtId="0" fontId="2" fillId="0" borderId="0" xfId="0" applyFont="1" applyFill="1" applyAlignment="1">
      <alignment horizontal="left" vertical="top" wrapText="1"/>
    </xf>
    <xf numFmtId="0" fontId="9" fillId="0" borderId="2" xfId="0" applyFont="1" applyFill="1" applyBorder="1" applyAlignment="1">
      <alignment horizontal="left" vertical="top" wrapText="1"/>
    </xf>
    <xf numFmtId="0" fontId="7" fillId="0" borderId="2" xfId="0" applyFont="1" applyFill="1" applyBorder="1" applyAlignment="1">
      <alignment horizontal="center" vertical="center"/>
    </xf>
    <xf numFmtId="49" fontId="1" fillId="0" borderId="0" xfId="0" applyNumberFormat="1" applyFont="1" applyFill="1" applyAlignment="1">
      <alignment horizontal="left" vertical="top" wrapText="1"/>
    </xf>
    <xf numFmtId="0" fontId="3" fillId="0" borderId="0" xfId="0" applyFont="1" applyFill="1" applyAlignment="1">
      <alignment horizontal="center" vertical="top" wrapText="1"/>
    </xf>
    <xf numFmtId="0" fontId="14" fillId="0" borderId="0" xfId="0" applyFont="1" applyFill="1" applyAlignment="1">
      <alignment horizontal="center" vertical="center" wrapText="1"/>
    </xf>
    <xf numFmtId="0" fontId="7" fillId="0" borderId="4" xfId="0" applyFont="1" applyFill="1" applyBorder="1" applyAlignment="1">
      <alignment horizontal="center" wrapText="1"/>
    </xf>
    <xf numFmtId="0" fontId="7" fillId="0" borderId="3" xfId="0" applyFont="1" applyFill="1" applyBorder="1" applyAlignment="1">
      <alignment horizontal="center"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0" fontId="3" fillId="0" borderId="4" xfId="0" applyFont="1" applyFill="1" applyBorder="1" applyAlignment="1">
      <alignment vertical="top" wrapText="1"/>
    </xf>
    <xf numFmtId="0" fontId="3" fillId="0" borderId="3" xfId="0" applyFont="1" applyFill="1" applyBorder="1" applyAlignment="1">
      <alignmen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cellXfs>
  <cellStyles count="2">
    <cellStyle name="Обычный" xfId="0" builtinId="0"/>
    <cellStyle name="Обычный_Муниципальный райо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0;&#1083;.&#1089;%20&#1080;&#1079;&#1084;%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путатам"/>
      <sheetName val="МБТ пос-м"/>
      <sheetName val="Полн.от пос."/>
      <sheetName val="Публ."/>
      <sheetName val="Программы"/>
      <sheetName val="1. Дох.2011"/>
      <sheetName val="2.Дох.12-13"/>
      <sheetName val="3.Норм."/>
      <sheetName val="4.Адм.дох."/>
      <sheetName val="5.Ист."/>
      <sheetName val="Функц.дек."/>
      <sheetName val="Функц.ноя."/>
      <sheetName val="Функц.авг."/>
      <sheetName val="Функц.июль"/>
      <sheetName val="7.Функц.февр."/>
      <sheetName val="7. Функц.дек.10"/>
      <sheetName val="Вед.дек."/>
      <sheetName val="Вед.ноя."/>
      <sheetName val="Вед.авг."/>
      <sheetName val="Вед.июль"/>
      <sheetName val="Вед.февр."/>
      <sheetName val="9. Вед.дек.10"/>
      <sheetName val="8.Функц.12-13"/>
      <sheetName val="10.Вед.12-13"/>
      <sheetName val="11.1.Выравн.11"/>
      <sheetName val="11.2.Сбал.11"/>
      <sheetName val="11.3.Ком.11"/>
      <sheetName val="11.4.Воинск.11"/>
      <sheetName val="Проток."/>
      <sheetName val="13. Ист.1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1">
          <cell r="J61">
            <v>302.39999999999998</v>
          </cell>
        </row>
        <row r="68">
          <cell r="J68">
            <v>496.8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topLeftCell="A63" workbookViewId="0">
      <selection activeCell="H90" sqref="H90"/>
    </sheetView>
  </sheetViews>
  <sheetFormatPr defaultRowHeight="12.75" x14ac:dyDescent="0.25"/>
  <cols>
    <col min="1" max="1" width="6" style="122" customWidth="1"/>
    <col min="2" max="2" width="41.28515625" style="20" customWidth="1"/>
    <col min="3" max="3" width="12.42578125" style="20" customWidth="1"/>
    <col min="4" max="4" width="11.140625" style="49" customWidth="1"/>
    <col min="5" max="5" width="13.28515625" style="55" customWidth="1"/>
    <col min="6" max="6" width="9.7109375" style="49" customWidth="1"/>
    <col min="7" max="7" width="7" style="49" customWidth="1"/>
    <col min="8" max="8" width="11.28515625" style="49" customWidth="1"/>
    <col min="9" max="9" width="9.7109375" style="49" customWidth="1"/>
    <col min="10" max="11" width="7" style="20" customWidth="1"/>
    <col min="12" max="13" width="7.7109375" style="20" customWidth="1"/>
    <col min="14" max="256" width="9.140625" style="20"/>
    <col min="257" max="257" width="6" style="20" customWidth="1"/>
    <col min="258" max="258" width="41.28515625" style="20" customWidth="1"/>
    <col min="259" max="259" width="12.42578125" style="20" customWidth="1"/>
    <col min="260" max="260" width="11.140625" style="20" customWidth="1"/>
    <col min="261" max="261" width="13.28515625" style="20" customWidth="1"/>
    <col min="262" max="262" width="9.7109375" style="20" customWidth="1"/>
    <col min="263" max="263" width="7" style="20" customWidth="1"/>
    <col min="264" max="264" width="11.28515625" style="20" customWidth="1"/>
    <col min="265" max="265" width="9.7109375" style="20" customWidth="1"/>
    <col min="266" max="267" width="7" style="20" customWidth="1"/>
    <col min="268" max="269" width="7.7109375" style="20" customWidth="1"/>
    <col min="270" max="512" width="9.140625" style="20"/>
    <col min="513" max="513" width="6" style="20" customWidth="1"/>
    <col min="514" max="514" width="41.28515625" style="20" customWidth="1"/>
    <col min="515" max="515" width="12.42578125" style="20" customWidth="1"/>
    <col min="516" max="516" width="11.140625" style="20" customWidth="1"/>
    <col min="517" max="517" width="13.28515625" style="20" customWidth="1"/>
    <col min="518" max="518" width="9.7109375" style="20" customWidth="1"/>
    <col min="519" max="519" width="7" style="20" customWidth="1"/>
    <col min="520" max="520" width="11.28515625" style="20" customWidth="1"/>
    <col min="521" max="521" width="9.7109375" style="20" customWidth="1"/>
    <col min="522" max="523" width="7" style="20" customWidth="1"/>
    <col min="524" max="525" width="7.7109375" style="20" customWidth="1"/>
    <col min="526" max="768" width="9.140625" style="20"/>
    <col min="769" max="769" width="6" style="20" customWidth="1"/>
    <col min="770" max="770" width="41.28515625" style="20" customWidth="1"/>
    <col min="771" max="771" width="12.42578125" style="20" customWidth="1"/>
    <col min="772" max="772" width="11.140625" style="20" customWidth="1"/>
    <col min="773" max="773" width="13.28515625" style="20" customWidth="1"/>
    <col min="774" max="774" width="9.7109375" style="20" customWidth="1"/>
    <col min="775" max="775" width="7" style="20" customWidth="1"/>
    <col min="776" max="776" width="11.28515625" style="20" customWidth="1"/>
    <col min="777" max="777" width="9.7109375" style="20" customWidth="1"/>
    <col min="778" max="779" width="7" style="20" customWidth="1"/>
    <col min="780" max="781" width="7.7109375" style="20" customWidth="1"/>
    <col min="782" max="1024" width="9.140625" style="20"/>
    <col min="1025" max="1025" width="6" style="20" customWidth="1"/>
    <col min="1026" max="1026" width="41.28515625" style="20" customWidth="1"/>
    <col min="1027" max="1027" width="12.42578125" style="20" customWidth="1"/>
    <col min="1028" max="1028" width="11.140625" style="20" customWidth="1"/>
    <col min="1029" max="1029" width="13.28515625" style="20" customWidth="1"/>
    <col min="1030" max="1030" width="9.7109375" style="20" customWidth="1"/>
    <col min="1031" max="1031" width="7" style="20" customWidth="1"/>
    <col min="1032" max="1032" width="11.28515625" style="20" customWidth="1"/>
    <col min="1033" max="1033" width="9.7109375" style="20" customWidth="1"/>
    <col min="1034" max="1035" width="7" style="20" customWidth="1"/>
    <col min="1036" max="1037" width="7.7109375" style="20" customWidth="1"/>
    <col min="1038" max="1280" width="9.140625" style="20"/>
    <col min="1281" max="1281" width="6" style="20" customWidth="1"/>
    <col min="1282" max="1282" width="41.28515625" style="20" customWidth="1"/>
    <col min="1283" max="1283" width="12.42578125" style="20" customWidth="1"/>
    <col min="1284" max="1284" width="11.140625" style="20" customWidth="1"/>
    <col min="1285" max="1285" width="13.28515625" style="20" customWidth="1"/>
    <col min="1286" max="1286" width="9.7109375" style="20" customWidth="1"/>
    <col min="1287" max="1287" width="7" style="20" customWidth="1"/>
    <col min="1288" max="1288" width="11.28515625" style="20" customWidth="1"/>
    <col min="1289" max="1289" width="9.7109375" style="20" customWidth="1"/>
    <col min="1290" max="1291" width="7" style="20" customWidth="1"/>
    <col min="1292" max="1293" width="7.7109375" style="20" customWidth="1"/>
    <col min="1294" max="1536" width="9.140625" style="20"/>
    <col min="1537" max="1537" width="6" style="20" customWidth="1"/>
    <col min="1538" max="1538" width="41.28515625" style="20" customWidth="1"/>
    <col min="1539" max="1539" width="12.42578125" style="20" customWidth="1"/>
    <col min="1540" max="1540" width="11.140625" style="20" customWidth="1"/>
    <col min="1541" max="1541" width="13.28515625" style="20" customWidth="1"/>
    <col min="1542" max="1542" width="9.7109375" style="20" customWidth="1"/>
    <col min="1543" max="1543" width="7" style="20" customWidth="1"/>
    <col min="1544" max="1544" width="11.28515625" style="20" customWidth="1"/>
    <col min="1545" max="1545" width="9.7109375" style="20" customWidth="1"/>
    <col min="1546" max="1547" width="7" style="20" customWidth="1"/>
    <col min="1548" max="1549" width="7.7109375" style="20" customWidth="1"/>
    <col min="1550" max="1792" width="9.140625" style="20"/>
    <col min="1793" max="1793" width="6" style="20" customWidth="1"/>
    <col min="1794" max="1794" width="41.28515625" style="20" customWidth="1"/>
    <col min="1795" max="1795" width="12.42578125" style="20" customWidth="1"/>
    <col min="1796" max="1796" width="11.140625" style="20" customWidth="1"/>
    <col min="1797" max="1797" width="13.28515625" style="20" customWidth="1"/>
    <col min="1798" max="1798" width="9.7109375" style="20" customWidth="1"/>
    <col min="1799" max="1799" width="7" style="20" customWidth="1"/>
    <col min="1800" max="1800" width="11.28515625" style="20" customWidth="1"/>
    <col min="1801" max="1801" width="9.7109375" style="20" customWidth="1"/>
    <col min="1802" max="1803" width="7" style="20" customWidth="1"/>
    <col min="1804" max="1805" width="7.7109375" style="20" customWidth="1"/>
    <col min="1806" max="2048" width="9.140625" style="20"/>
    <col min="2049" max="2049" width="6" style="20" customWidth="1"/>
    <col min="2050" max="2050" width="41.28515625" style="20" customWidth="1"/>
    <col min="2051" max="2051" width="12.42578125" style="20" customWidth="1"/>
    <col min="2052" max="2052" width="11.140625" style="20" customWidth="1"/>
    <col min="2053" max="2053" width="13.28515625" style="20" customWidth="1"/>
    <col min="2054" max="2054" width="9.7109375" style="20" customWidth="1"/>
    <col min="2055" max="2055" width="7" style="20" customWidth="1"/>
    <col min="2056" max="2056" width="11.28515625" style="20" customWidth="1"/>
    <col min="2057" max="2057" width="9.7109375" style="20" customWidth="1"/>
    <col min="2058" max="2059" width="7" style="20" customWidth="1"/>
    <col min="2060" max="2061" width="7.7109375" style="20" customWidth="1"/>
    <col min="2062" max="2304" width="9.140625" style="20"/>
    <col min="2305" max="2305" width="6" style="20" customWidth="1"/>
    <col min="2306" max="2306" width="41.28515625" style="20" customWidth="1"/>
    <col min="2307" max="2307" width="12.42578125" style="20" customWidth="1"/>
    <col min="2308" max="2308" width="11.140625" style="20" customWidth="1"/>
    <col min="2309" max="2309" width="13.28515625" style="20" customWidth="1"/>
    <col min="2310" max="2310" width="9.7109375" style="20" customWidth="1"/>
    <col min="2311" max="2311" width="7" style="20" customWidth="1"/>
    <col min="2312" max="2312" width="11.28515625" style="20" customWidth="1"/>
    <col min="2313" max="2313" width="9.7109375" style="20" customWidth="1"/>
    <col min="2314" max="2315" width="7" style="20" customWidth="1"/>
    <col min="2316" max="2317" width="7.7109375" style="20" customWidth="1"/>
    <col min="2318" max="2560" width="9.140625" style="20"/>
    <col min="2561" max="2561" width="6" style="20" customWidth="1"/>
    <col min="2562" max="2562" width="41.28515625" style="20" customWidth="1"/>
    <col min="2563" max="2563" width="12.42578125" style="20" customWidth="1"/>
    <col min="2564" max="2564" width="11.140625" style="20" customWidth="1"/>
    <col min="2565" max="2565" width="13.28515625" style="20" customWidth="1"/>
    <col min="2566" max="2566" width="9.7109375" style="20" customWidth="1"/>
    <col min="2567" max="2567" width="7" style="20" customWidth="1"/>
    <col min="2568" max="2568" width="11.28515625" style="20" customWidth="1"/>
    <col min="2569" max="2569" width="9.7109375" style="20" customWidth="1"/>
    <col min="2570" max="2571" width="7" style="20" customWidth="1"/>
    <col min="2572" max="2573" width="7.7109375" style="20" customWidth="1"/>
    <col min="2574" max="2816" width="9.140625" style="20"/>
    <col min="2817" max="2817" width="6" style="20" customWidth="1"/>
    <col min="2818" max="2818" width="41.28515625" style="20" customWidth="1"/>
    <col min="2819" max="2819" width="12.42578125" style="20" customWidth="1"/>
    <col min="2820" max="2820" width="11.140625" style="20" customWidth="1"/>
    <col min="2821" max="2821" width="13.28515625" style="20" customWidth="1"/>
    <col min="2822" max="2822" width="9.7109375" style="20" customWidth="1"/>
    <col min="2823" max="2823" width="7" style="20" customWidth="1"/>
    <col min="2824" max="2824" width="11.28515625" style="20" customWidth="1"/>
    <col min="2825" max="2825" width="9.7109375" style="20" customWidth="1"/>
    <col min="2826" max="2827" width="7" style="20" customWidth="1"/>
    <col min="2828" max="2829" width="7.7109375" style="20" customWidth="1"/>
    <col min="2830" max="3072" width="9.140625" style="20"/>
    <col min="3073" max="3073" width="6" style="20" customWidth="1"/>
    <col min="3074" max="3074" width="41.28515625" style="20" customWidth="1"/>
    <col min="3075" max="3075" width="12.42578125" style="20" customWidth="1"/>
    <col min="3076" max="3076" width="11.140625" style="20" customWidth="1"/>
    <col min="3077" max="3077" width="13.28515625" style="20" customWidth="1"/>
    <col min="3078" max="3078" width="9.7109375" style="20" customWidth="1"/>
    <col min="3079" max="3079" width="7" style="20" customWidth="1"/>
    <col min="3080" max="3080" width="11.28515625" style="20" customWidth="1"/>
    <col min="3081" max="3081" width="9.7109375" style="20" customWidth="1"/>
    <col min="3082" max="3083" width="7" style="20" customWidth="1"/>
    <col min="3084" max="3085" width="7.7109375" style="20" customWidth="1"/>
    <col min="3086" max="3328" width="9.140625" style="20"/>
    <col min="3329" max="3329" width="6" style="20" customWidth="1"/>
    <col min="3330" max="3330" width="41.28515625" style="20" customWidth="1"/>
    <col min="3331" max="3331" width="12.42578125" style="20" customWidth="1"/>
    <col min="3332" max="3332" width="11.140625" style="20" customWidth="1"/>
    <col min="3333" max="3333" width="13.28515625" style="20" customWidth="1"/>
    <col min="3334" max="3334" width="9.7109375" style="20" customWidth="1"/>
    <col min="3335" max="3335" width="7" style="20" customWidth="1"/>
    <col min="3336" max="3336" width="11.28515625" style="20" customWidth="1"/>
    <col min="3337" max="3337" width="9.7109375" style="20" customWidth="1"/>
    <col min="3338" max="3339" width="7" style="20" customWidth="1"/>
    <col min="3340" max="3341" width="7.7109375" style="20" customWidth="1"/>
    <col min="3342" max="3584" width="9.140625" style="20"/>
    <col min="3585" max="3585" width="6" style="20" customWidth="1"/>
    <col min="3586" max="3586" width="41.28515625" style="20" customWidth="1"/>
    <col min="3587" max="3587" width="12.42578125" style="20" customWidth="1"/>
    <col min="3588" max="3588" width="11.140625" style="20" customWidth="1"/>
    <col min="3589" max="3589" width="13.28515625" style="20" customWidth="1"/>
    <col min="3590" max="3590" width="9.7109375" style="20" customWidth="1"/>
    <col min="3591" max="3591" width="7" style="20" customWidth="1"/>
    <col min="3592" max="3592" width="11.28515625" style="20" customWidth="1"/>
    <col min="3593" max="3593" width="9.7109375" style="20" customWidth="1"/>
    <col min="3594" max="3595" width="7" style="20" customWidth="1"/>
    <col min="3596" max="3597" width="7.7109375" style="20" customWidth="1"/>
    <col min="3598" max="3840" width="9.140625" style="20"/>
    <col min="3841" max="3841" width="6" style="20" customWidth="1"/>
    <col min="3842" max="3842" width="41.28515625" style="20" customWidth="1"/>
    <col min="3843" max="3843" width="12.42578125" style="20" customWidth="1"/>
    <col min="3844" max="3844" width="11.140625" style="20" customWidth="1"/>
    <col min="3845" max="3845" width="13.28515625" style="20" customWidth="1"/>
    <col min="3846" max="3846" width="9.7109375" style="20" customWidth="1"/>
    <col min="3847" max="3847" width="7" style="20" customWidth="1"/>
    <col min="3848" max="3848" width="11.28515625" style="20" customWidth="1"/>
    <col min="3849" max="3849" width="9.7109375" style="20" customWidth="1"/>
    <col min="3850" max="3851" width="7" style="20" customWidth="1"/>
    <col min="3852" max="3853" width="7.7109375" style="20" customWidth="1"/>
    <col min="3854" max="4096" width="9.140625" style="20"/>
    <col min="4097" max="4097" width="6" style="20" customWidth="1"/>
    <col min="4098" max="4098" width="41.28515625" style="20" customWidth="1"/>
    <col min="4099" max="4099" width="12.42578125" style="20" customWidth="1"/>
    <col min="4100" max="4100" width="11.140625" style="20" customWidth="1"/>
    <col min="4101" max="4101" width="13.28515625" style="20" customWidth="1"/>
    <col min="4102" max="4102" width="9.7109375" style="20" customWidth="1"/>
    <col min="4103" max="4103" width="7" style="20" customWidth="1"/>
    <col min="4104" max="4104" width="11.28515625" style="20" customWidth="1"/>
    <col min="4105" max="4105" width="9.7109375" style="20" customWidth="1"/>
    <col min="4106" max="4107" width="7" style="20" customWidth="1"/>
    <col min="4108" max="4109" width="7.7109375" style="20" customWidth="1"/>
    <col min="4110" max="4352" width="9.140625" style="20"/>
    <col min="4353" max="4353" width="6" style="20" customWidth="1"/>
    <col min="4354" max="4354" width="41.28515625" style="20" customWidth="1"/>
    <col min="4355" max="4355" width="12.42578125" style="20" customWidth="1"/>
    <col min="4356" max="4356" width="11.140625" style="20" customWidth="1"/>
    <col min="4357" max="4357" width="13.28515625" style="20" customWidth="1"/>
    <col min="4358" max="4358" width="9.7109375" style="20" customWidth="1"/>
    <col min="4359" max="4359" width="7" style="20" customWidth="1"/>
    <col min="4360" max="4360" width="11.28515625" style="20" customWidth="1"/>
    <col min="4361" max="4361" width="9.7109375" style="20" customWidth="1"/>
    <col min="4362" max="4363" width="7" style="20" customWidth="1"/>
    <col min="4364" max="4365" width="7.7109375" style="20" customWidth="1"/>
    <col min="4366" max="4608" width="9.140625" style="20"/>
    <col min="4609" max="4609" width="6" style="20" customWidth="1"/>
    <col min="4610" max="4610" width="41.28515625" style="20" customWidth="1"/>
    <col min="4611" max="4611" width="12.42578125" style="20" customWidth="1"/>
    <col min="4612" max="4612" width="11.140625" style="20" customWidth="1"/>
    <col min="4613" max="4613" width="13.28515625" style="20" customWidth="1"/>
    <col min="4614" max="4614" width="9.7109375" style="20" customWidth="1"/>
    <col min="4615" max="4615" width="7" style="20" customWidth="1"/>
    <col min="4616" max="4616" width="11.28515625" style="20" customWidth="1"/>
    <col min="4617" max="4617" width="9.7109375" style="20" customWidth="1"/>
    <col min="4618" max="4619" width="7" style="20" customWidth="1"/>
    <col min="4620" max="4621" width="7.7109375" style="20" customWidth="1"/>
    <col min="4622" max="4864" width="9.140625" style="20"/>
    <col min="4865" max="4865" width="6" style="20" customWidth="1"/>
    <col min="4866" max="4866" width="41.28515625" style="20" customWidth="1"/>
    <col min="4867" max="4867" width="12.42578125" style="20" customWidth="1"/>
    <col min="4868" max="4868" width="11.140625" style="20" customWidth="1"/>
    <col min="4869" max="4869" width="13.28515625" style="20" customWidth="1"/>
    <col min="4870" max="4870" width="9.7109375" style="20" customWidth="1"/>
    <col min="4871" max="4871" width="7" style="20" customWidth="1"/>
    <col min="4872" max="4872" width="11.28515625" style="20" customWidth="1"/>
    <col min="4873" max="4873" width="9.7109375" style="20" customWidth="1"/>
    <col min="4874" max="4875" width="7" style="20" customWidth="1"/>
    <col min="4876" max="4877" width="7.7109375" style="20" customWidth="1"/>
    <col min="4878" max="5120" width="9.140625" style="20"/>
    <col min="5121" max="5121" width="6" style="20" customWidth="1"/>
    <col min="5122" max="5122" width="41.28515625" style="20" customWidth="1"/>
    <col min="5123" max="5123" width="12.42578125" style="20" customWidth="1"/>
    <col min="5124" max="5124" width="11.140625" style="20" customWidth="1"/>
    <col min="5125" max="5125" width="13.28515625" style="20" customWidth="1"/>
    <col min="5126" max="5126" width="9.7109375" style="20" customWidth="1"/>
    <col min="5127" max="5127" width="7" style="20" customWidth="1"/>
    <col min="5128" max="5128" width="11.28515625" style="20" customWidth="1"/>
    <col min="5129" max="5129" width="9.7109375" style="20" customWidth="1"/>
    <col min="5130" max="5131" width="7" style="20" customWidth="1"/>
    <col min="5132" max="5133" width="7.7109375" style="20" customWidth="1"/>
    <col min="5134" max="5376" width="9.140625" style="20"/>
    <col min="5377" max="5377" width="6" style="20" customWidth="1"/>
    <col min="5378" max="5378" width="41.28515625" style="20" customWidth="1"/>
    <col min="5379" max="5379" width="12.42578125" style="20" customWidth="1"/>
    <col min="5380" max="5380" width="11.140625" style="20" customWidth="1"/>
    <col min="5381" max="5381" width="13.28515625" style="20" customWidth="1"/>
    <col min="5382" max="5382" width="9.7109375" style="20" customWidth="1"/>
    <col min="5383" max="5383" width="7" style="20" customWidth="1"/>
    <col min="5384" max="5384" width="11.28515625" style="20" customWidth="1"/>
    <col min="5385" max="5385" width="9.7109375" style="20" customWidth="1"/>
    <col min="5386" max="5387" width="7" style="20" customWidth="1"/>
    <col min="5388" max="5389" width="7.7109375" style="20" customWidth="1"/>
    <col min="5390" max="5632" width="9.140625" style="20"/>
    <col min="5633" max="5633" width="6" style="20" customWidth="1"/>
    <col min="5634" max="5634" width="41.28515625" style="20" customWidth="1"/>
    <col min="5635" max="5635" width="12.42578125" style="20" customWidth="1"/>
    <col min="5636" max="5636" width="11.140625" style="20" customWidth="1"/>
    <col min="5637" max="5637" width="13.28515625" style="20" customWidth="1"/>
    <col min="5638" max="5638" width="9.7109375" style="20" customWidth="1"/>
    <col min="5639" max="5639" width="7" style="20" customWidth="1"/>
    <col min="5640" max="5640" width="11.28515625" style="20" customWidth="1"/>
    <col min="5641" max="5641" width="9.7109375" style="20" customWidth="1"/>
    <col min="5642" max="5643" width="7" style="20" customWidth="1"/>
    <col min="5644" max="5645" width="7.7109375" style="20" customWidth="1"/>
    <col min="5646" max="5888" width="9.140625" style="20"/>
    <col min="5889" max="5889" width="6" style="20" customWidth="1"/>
    <col min="5890" max="5890" width="41.28515625" style="20" customWidth="1"/>
    <col min="5891" max="5891" width="12.42578125" style="20" customWidth="1"/>
    <col min="5892" max="5892" width="11.140625" style="20" customWidth="1"/>
    <col min="5893" max="5893" width="13.28515625" style="20" customWidth="1"/>
    <col min="5894" max="5894" width="9.7109375" style="20" customWidth="1"/>
    <col min="5895" max="5895" width="7" style="20" customWidth="1"/>
    <col min="5896" max="5896" width="11.28515625" style="20" customWidth="1"/>
    <col min="5897" max="5897" width="9.7109375" style="20" customWidth="1"/>
    <col min="5898" max="5899" width="7" style="20" customWidth="1"/>
    <col min="5900" max="5901" width="7.7109375" style="20" customWidth="1"/>
    <col min="5902" max="6144" width="9.140625" style="20"/>
    <col min="6145" max="6145" width="6" style="20" customWidth="1"/>
    <col min="6146" max="6146" width="41.28515625" style="20" customWidth="1"/>
    <col min="6147" max="6147" width="12.42578125" style="20" customWidth="1"/>
    <col min="6148" max="6148" width="11.140625" style="20" customWidth="1"/>
    <col min="6149" max="6149" width="13.28515625" style="20" customWidth="1"/>
    <col min="6150" max="6150" width="9.7109375" style="20" customWidth="1"/>
    <col min="6151" max="6151" width="7" style="20" customWidth="1"/>
    <col min="6152" max="6152" width="11.28515625" style="20" customWidth="1"/>
    <col min="6153" max="6153" width="9.7109375" style="20" customWidth="1"/>
    <col min="6154" max="6155" width="7" style="20" customWidth="1"/>
    <col min="6156" max="6157" width="7.7109375" style="20" customWidth="1"/>
    <col min="6158" max="6400" width="9.140625" style="20"/>
    <col min="6401" max="6401" width="6" style="20" customWidth="1"/>
    <col min="6402" max="6402" width="41.28515625" style="20" customWidth="1"/>
    <col min="6403" max="6403" width="12.42578125" style="20" customWidth="1"/>
    <col min="6404" max="6404" width="11.140625" style="20" customWidth="1"/>
    <col min="6405" max="6405" width="13.28515625" style="20" customWidth="1"/>
    <col min="6406" max="6406" width="9.7109375" style="20" customWidth="1"/>
    <col min="6407" max="6407" width="7" style="20" customWidth="1"/>
    <col min="6408" max="6408" width="11.28515625" style="20" customWidth="1"/>
    <col min="6409" max="6409" width="9.7109375" style="20" customWidth="1"/>
    <col min="6410" max="6411" width="7" style="20" customWidth="1"/>
    <col min="6412" max="6413" width="7.7109375" style="20" customWidth="1"/>
    <col min="6414" max="6656" width="9.140625" style="20"/>
    <col min="6657" max="6657" width="6" style="20" customWidth="1"/>
    <col min="6658" max="6658" width="41.28515625" style="20" customWidth="1"/>
    <col min="6659" max="6659" width="12.42578125" style="20" customWidth="1"/>
    <col min="6660" max="6660" width="11.140625" style="20" customWidth="1"/>
    <col min="6661" max="6661" width="13.28515625" style="20" customWidth="1"/>
    <col min="6662" max="6662" width="9.7109375" style="20" customWidth="1"/>
    <col min="6663" max="6663" width="7" style="20" customWidth="1"/>
    <col min="6664" max="6664" width="11.28515625" style="20" customWidth="1"/>
    <col min="6665" max="6665" width="9.7109375" style="20" customWidth="1"/>
    <col min="6666" max="6667" width="7" style="20" customWidth="1"/>
    <col min="6668" max="6669" width="7.7109375" style="20" customWidth="1"/>
    <col min="6670" max="6912" width="9.140625" style="20"/>
    <col min="6913" max="6913" width="6" style="20" customWidth="1"/>
    <col min="6914" max="6914" width="41.28515625" style="20" customWidth="1"/>
    <col min="6915" max="6915" width="12.42578125" style="20" customWidth="1"/>
    <col min="6916" max="6916" width="11.140625" style="20" customWidth="1"/>
    <col min="6917" max="6917" width="13.28515625" style="20" customWidth="1"/>
    <col min="6918" max="6918" width="9.7109375" style="20" customWidth="1"/>
    <col min="6919" max="6919" width="7" style="20" customWidth="1"/>
    <col min="6920" max="6920" width="11.28515625" style="20" customWidth="1"/>
    <col min="6921" max="6921" width="9.7109375" style="20" customWidth="1"/>
    <col min="6922" max="6923" width="7" style="20" customWidth="1"/>
    <col min="6924" max="6925" width="7.7109375" style="20" customWidth="1"/>
    <col min="6926" max="7168" width="9.140625" style="20"/>
    <col min="7169" max="7169" width="6" style="20" customWidth="1"/>
    <col min="7170" max="7170" width="41.28515625" style="20" customWidth="1"/>
    <col min="7171" max="7171" width="12.42578125" style="20" customWidth="1"/>
    <col min="7172" max="7172" width="11.140625" style="20" customWidth="1"/>
    <col min="7173" max="7173" width="13.28515625" style="20" customWidth="1"/>
    <col min="7174" max="7174" width="9.7109375" style="20" customWidth="1"/>
    <col min="7175" max="7175" width="7" style="20" customWidth="1"/>
    <col min="7176" max="7176" width="11.28515625" style="20" customWidth="1"/>
    <col min="7177" max="7177" width="9.7109375" style="20" customWidth="1"/>
    <col min="7178" max="7179" width="7" style="20" customWidth="1"/>
    <col min="7180" max="7181" width="7.7109375" style="20" customWidth="1"/>
    <col min="7182" max="7424" width="9.140625" style="20"/>
    <col min="7425" max="7425" width="6" style="20" customWidth="1"/>
    <col min="7426" max="7426" width="41.28515625" style="20" customWidth="1"/>
    <col min="7427" max="7427" width="12.42578125" style="20" customWidth="1"/>
    <col min="7428" max="7428" width="11.140625" style="20" customWidth="1"/>
    <col min="7429" max="7429" width="13.28515625" style="20" customWidth="1"/>
    <col min="7430" max="7430" width="9.7109375" style="20" customWidth="1"/>
    <col min="7431" max="7431" width="7" style="20" customWidth="1"/>
    <col min="7432" max="7432" width="11.28515625" style="20" customWidth="1"/>
    <col min="7433" max="7433" width="9.7109375" style="20" customWidth="1"/>
    <col min="7434" max="7435" width="7" style="20" customWidth="1"/>
    <col min="7436" max="7437" width="7.7109375" style="20" customWidth="1"/>
    <col min="7438" max="7680" width="9.140625" style="20"/>
    <col min="7681" max="7681" width="6" style="20" customWidth="1"/>
    <col min="7682" max="7682" width="41.28515625" style="20" customWidth="1"/>
    <col min="7683" max="7683" width="12.42578125" style="20" customWidth="1"/>
    <col min="7684" max="7684" width="11.140625" style="20" customWidth="1"/>
    <col min="7685" max="7685" width="13.28515625" style="20" customWidth="1"/>
    <col min="7686" max="7686" width="9.7109375" style="20" customWidth="1"/>
    <col min="7687" max="7687" width="7" style="20" customWidth="1"/>
    <col min="7688" max="7688" width="11.28515625" style="20" customWidth="1"/>
    <col min="7689" max="7689" width="9.7109375" style="20" customWidth="1"/>
    <col min="7690" max="7691" width="7" style="20" customWidth="1"/>
    <col min="7692" max="7693" width="7.7109375" style="20" customWidth="1"/>
    <col min="7694" max="7936" width="9.140625" style="20"/>
    <col min="7937" max="7937" width="6" style="20" customWidth="1"/>
    <col min="7938" max="7938" width="41.28515625" style="20" customWidth="1"/>
    <col min="7939" max="7939" width="12.42578125" style="20" customWidth="1"/>
    <col min="7940" max="7940" width="11.140625" style="20" customWidth="1"/>
    <col min="7941" max="7941" width="13.28515625" style="20" customWidth="1"/>
    <col min="7942" max="7942" width="9.7109375" style="20" customWidth="1"/>
    <col min="7943" max="7943" width="7" style="20" customWidth="1"/>
    <col min="7944" max="7944" width="11.28515625" style="20" customWidth="1"/>
    <col min="7945" max="7945" width="9.7109375" style="20" customWidth="1"/>
    <col min="7946" max="7947" width="7" style="20" customWidth="1"/>
    <col min="7948" max="7949" width="7.7109375" style="20" customWidth="1"/>
    <col min="7950" max="8192" width="9.140625" style="20"/>
    <col min="8193" max="8193" width="6" style="20" customWidth="1"/>
    <col min="8194" max="8194" width="41.28515625" style="20" customWidth="1"/>
    <col min="8195" max="8195" width="12.42578125" style="20" customWidth="1"/>
    <col min="8196" max="8196" width="11.140625" style="20" customWidth="1"/>
    <col min="8197" max="8197" width="13.28515625" style="20" customWidth="1"/>
    <col min="8198" max="8198" width="9.7109375" style="20" customWidth="1"/>
    <col min="8199" max="8199" width="7" style="20" customWidth="1"/>
    <col min="8200" max="8200" width="11.28515625" style="20" customWidth="1"/>
    <col min="8201" max="8201" width="9.7109375" style="20" customWidth="1"/>
    <col min="8202" max="8203" width="7" style="20" customWidth="1"/>
    <col min="8204" max="8205" width="7.7109375" style="20" customWidth="1"/>
    <col min="8206" max="8448" width="9.140625" style="20"/>
    <col min="8449" max="8449" width="6" style="20" customWidth="1"/>
    <col min="8450" max="8450" width="41.28515625" style="20" customWidth="1"/>
    <col min="8451" max="8451" width="12.42578125" style="20" customWidth="1"/>
    <col min="8452" max="8452" width="11.140625" style="20" customWidth="1"/>
    <col min="8453" max="8453" width="13.28515625" style="20" customWidth="1"/>
    <col min="8454" max="8454" width="9.7109375" style="20" customWidth="1"/>
    <col min="8455" max="8455" width="7" style="20" customWidth="1"/>
    <col min="8456" max="8456" width="11.28515625" style="20" customWidth="1"/>
    <col min="8457" max="8457" width="9.7109375" style="20" customWidth="1"/>
    <col min="8458" max="8459" width="7" style="20" customWidth="1"/>
    <col min="8460" max="8461" width="7.7109375" style="20" customWidth="1"/>
    <col min="8462" max="8704" width="9.140625" style="20"/>
    <col min="8705" max="8705" width="6" style="20" customWidth="1"/>
    <col min="8706" max="8706" width="41.28515625" style="20" customWidth="1"/>
    <col min="8707" max="8707" width="12.42578125" style="20" customWidth="1"/>
    <col min="8708" max="8708" width="11.140625" style="20" customWidth="1"/>
    <col min="8709" max="8709" width="13.28515625" style="20" customWidth="1"/>
    <col min="8710" max="8710" width="9.7109375" style="20" customWidth="1"/>
    <col min="8711" max="8711" width="7" style="20" customWidth="1"/>
    <col min="8712" max="8712" width="11.28515625" style="20" customWidth="1"/>
    <col min="8713" max="8713" width="9.7109375" style="20" customWidth="1"/>
    <col min="8714" max="8715" width="7" style="20" customWidth="1"/>
    <col min="8716" max="8717" width="7.7109375" style="20" customWidth="1"/>
    <col min="8718" max="8960" width="9.140625" style="20"/>
    <col min="8961" max="8961" width="6" style="20" customWidth="1"/>
    <col min="8962" max="8962" width="41.28515625" style="20" customWidth="1"/>
    <col min="8963" max="8963" width="12.42578125" style="20" customWidth="1"/>
    <col min="8964" max="8964" width="11.140625" style="20" customWidth="1"/>
    <col min="8965" max="8965" width="13.28515625" style="20" customWidth="1"/>
    <col min="8966" max="8966" width="9.7109375" style="20" customWidth="1"/>
    <col min="8967" max="8967" width="7" style="20" customWidth="1"/>
    <col min="8968" max="8968" width="11.28515625" style="20" customWidth="1"/>
    <col min="8969" max="8969" width="9.7109375" style="20" customWidth="1"/>
    <col min="8970" max="8971" width="7" style="20" customWidth="1"/>
    <col min="8972" max="8973" width="7.7109375" style="20" customWidth="1"/>
    <col min="8974" max="9216" width="9.140625" style="20"/>
    <col min="9217" max="9217" width="6" style="20" customWidth="1"/>
    <col min="9218" max="9218" width="41.28515625" style="20" customWidth="1"/>
    <col min="9219" max="9219" width="12.42578125" style="20" customWidth="1"/>
    <col min="9220" max="9220" width="11.140625" style="20" customWidth="1"/>
    <col min="9221" max="9221" width="13.28515625" style="20" customWidth="1"/>
    <col min="9222" max="9222" width="9.7109375" style="20" customWidth="1"/>
    <col min="9223" max="9223" width="7" style="20" customWidth="1"/>
    <col min="9224" max="9224" width="11.28515625" style="20" customWidth="1"/>
    <col min="9225" max="9225" width="9.7109375" style="20" customWidth="1"/>
    <col min="9226" max="9227" width="7" style="20" customWidth="1"/>
    <col min="9228" max="9229" width="7.7109375" style="20" customWidth="1"/>
    <col min="9230" max="9472" width="9.140625" style="20"/>
    <col min="9473" max="9473" width="6" style="20" customWidth="1"/>
    <col min="9474" max="9474" width="41.28515625" style="20" customWidth="1"/>
    <col min="9475" max="9475" width="12.42578125" style="20" customWidth="1"/>
    <col min="9476" max="9476" width="11.140625" style="20" customWidth="1"/>
    <col min="9477" max="9477" width="13.28515625" style="20" customWidth="1"/>
    <col min="9478" max="9478" width="9.7109375" style="20" customWidth="1"/>
    <col min="9479" max="9479" width="7" style="20" customWidth="1"/>
    <col min="9480" max="9480" width="11.28515625" style="20" customWidth="1"/>
    <col min="9481" max="9481" width="9.7109375" style="20" customWidth="1"/>
    <col min="9482" max="9483" width="7" style="20" customWidth="1"/>
    <col min="9484" max="9485" width="7.7109375" style="20" customWidth="1"/>
    <col min="9486" max="9728" width="9.140625" style="20"/>
    <col min="9729" max="9729" width="6" style="20" customWidth="1"/>
    <col min="9730" max="9730" width="41.28515625" style="20" customWidth="1"/>
    <col min="9731" max="9731" width="12.42578125" style="20" customWidth="1"/>
    <col min="9732" max="9732" width="11.140625" style="20" customWidth="1"/>
    <col min="9733" max="9733" width="13.28515625" style="20" customWidth="1"/>
    <col min="9734" max="9734" width="9.7109375" style="20" customWidth="1"/>
    <col min="9735" max="9735" width="7" style="20" customWidth="1"/>
    <col min="9736" max="9736" width="11.28515625" style="20" customWidth="1"/>
    <col min="9737" max="9737" width="9.7109375" style="20" customWidth="1"/>
    <col min="9738" max="9739" width="7" style="20" customWidth="1"/>
    <col min="9740" max="9741" width="7.7109375" style="20" customWidth="1"/>
    <col min="9742" max="9984" width="9.140625" style="20"/>
    <col min="9985" max="9985" width="6" style="20" customWidth="1"/>
    <col min="9986" max="9986" width="41.28515625" style="20" customWidth="1"/>
    <col min="9987" max="9987" width="12.42578125" style="20" customWidth="1"/>
    <col min="9988" max="9988" width="11.140625" style="20" customWidth="1"/>
    <col min="9989" max="9989" width="13.28515625" style="20" customWidth="1"/>
    <col min="9990" max="9990" width="9.7109375" style="20" customWidth="1"/>
    <col min="9991" max="9991" width="7" style="20" customWidth="1"/>
    <col min="9992" max="9992" width="11.28515625" style="20" customWidth="1"/>
    <col min="9993" max="9993" width="9.7109375" style="20" customWidth="1"/>
    <col min="9994" max="9995" width="7" style="20" customWidth="1"/>
    <col min="9996" max="9997" width="7.7109375" style="20" customWidth="1"/>
    <col min="9998" max="10240" width="9.140625" style="20"/>
    <col min="10241" max="10241" width="6" style="20" customWidth="1"/>
    <col min="10242" max="10242" width="41.28515625" style="20" customWidth="1"/>
    <col min="10243" max="10243" width="12.42578125" style="20" customWidth="1"/>
    <col min="10244" max="10244" width="11.140625" style="20" customWidth="1"/>
    <col min="10245" max="10245" width="13.28515625" style="20" customWidth="1"/>
    <col min="10246" max="10246" width="9.7109375" style="20" customWidth="1"/>
    <col min="10247" max="10247" width="7" style="20" customWidth="1"/>
    <col min="10248" max="10248" width="11.28515625" style="20" customWidth="1"/>
    <col min="10249" max="10249" width="9.7109375" style="20" customWidth="1"/>
    <col min="10250" max="10251" width="7" style="20" customWidth="1"/>
    <col min="10252" max="10253" width="7.7109375" style="20" customWidth="1"/>
    <col min="10254" max="10496" width="9.140625" style="20"/>
    <col min="10497" max="10497" width="6" style="20" customWidth="1"/>
    <col min="10498" max="10498" width="41.28515625" style="20" customWidth="1"/>
    <col min="10499" max="10499" width="12.42578125" style="20" customWidth="1"/>
    <col min="10500" max="10500" width="11.140625" style="20" customWidth="1"/>
    <col min="10501" max="10501" width="13.28515625" style="20" customWidth="1"/>
    <col min="10502" max="10502" width="9.7109375" style="20" customWidth="1"/>
    <col min="10503" max="10503" width="7" style="20" customWidth="1"/>
    <col min="10504" max="10504" width="11.28515625" style="20" customWidth="1"/>
    <col min="10505" max="10505" width="9.7109375" style="20" customWidth="1"/>
    <col min="10506" max="10507" width="7" style="20" customWidth="1"/>
    <col min="10508" max="10509" width="7.7109375" style="20" customWidth="1"/>
    <col min="10510" max="10752" width="9.140625" style="20"/>
    <col min="10753" max="10753" width="6" style="20" customWidth="1"/>
    <col min="10754" max="10754" width="41.28515625" style="20" customWidth="1"/>
    <col min="10755" max="10755" width="12.42578125" style="20" customWidth="1"/>
    <col min="10756" max="10756" width="11.140625" style="20" customWidth="1"/>
    <col min="10757" max="10757" width="13.28515625" style="20" customWidth="1"/>
    <col min="10758" max="10758" width="9.7109375" style="20" customWidth="1"/>
    <col min="10759" max="10759" width="7" style="20" customWidth="1"/>
    <col min="10760" max="10760" width="11.28515625" style="20" customWidth="1"/>
    <col min="10761" max="10761" width="9.7109375" style="20" customWidth="1"/>
    <col min="10762" max="10763" width="7" style="20" customWidth="1"/>
    <col min="10764" max="10765" width="7.7109375" style="20" customWidth="1"/>
    <col min="10766" max="11008" width="9.140625" style="20"/>
    <col min="11009" max="11009" width="6" style="20" customWidth="1"/>
    <col min="11010" max="11010" width="41.28515625" style="20" customWidth="1"/>
    <col min="11011" max="11011" width="12.42578125" style="20" customWidth="1"/>
    <col min="11012" max="11012" width="11.140625" style="20" customWidth="1"/>
    <col min="11013" max="11013" width="13.28515625" style="20" customWidth="1"/>
    <col min="11014" max="11014" width="9.7109375" style="20" customWidth="1"/>
    <col min="11015" max="11015" width="7" style="20" customWidth="1"/>
    <col min="11016" max="11016" width="11.28515625" style="20" customWidth="1"/>
    <col min="11017" max="11017" width="9.7109375" style="20" customWidth="1"/>
    <col min="11018" max="11019" width="7" style="20" customWidth="1"/>
    <col min="11020" max="11021" width="7.7109375" style="20" customWidth="1"/>
    <col min="11022" max="11264" width="9.140625" style="20"/>
    <col min="11265" max="11265" width="6" style="20" customWidth="1"/>
    <col min="11266" max="11266" width="41.28515625" style="20" customWidth="1"/>
    <col min="11267" max="11267" width="12.42578125" style="20" customWidth="1"/>
    <col min="11268" max="11268" width="11.140625" style="20" customWidth="1"/>
    <col min="11269" max="11269" width="13.28515625" style="20" customWidth="1"/>
    <col min="11270" max="11270" width="9.7109375" style="20" customWidth="1"/>
    <col min="11271" max="11271" width="7" style="20" customWidth="1"/>
    <col min="11272" max="11272" width="11.28515625" style="20" customWidth="1"/>
    <col min="11273" max="11273" width="9.7109375" style="20" customWidth="1"/>
    <col min="11274" max="11275" width="7" style="20" customWidth="1"/>
    <col min="11276" max="11277" width="7.7109375" style="20" customWidth="1"/>
    <col min="11278" max="11520" width="9.140625" style="20"/>
    <col min="11521" max="11521" width="6" style="20" customWidth="1"/>
    <col min="11522" max="11522" width="41.28515625" style="20" customWidth="1"/>
    <col min="11523" max="11523" width="12.42578125" style="20" customWidth="1"/>
    <col min="11524" max="11524" width="11.140625" style="20" customWidth="1"/>
    <col min="11525" max="11525" width="13.28515625" style="20" customWidth="1"/>
    <col min="11526" max="11526" width="9.7109375" style="20" customWidth="1"/>
    <col min="11527" max="11527" width="7" style="20" customWidth="1"/>
    <col min="11528" max="11528" width="11.28515625" style="20" customWidth="1"/>
    <col min="11529" max="11529" width="9.7109375" style="20" customWidth="1"/>
    <col min="11530" max="11531" width="7" style="20" customWidth="1"/>
    <col min="11532" max="11533" width="7.7109375" style="20" customWidth="1"/>
    <col min="11534" max="11776" width="9.140625" style="20"/>
    <col min="11777" max="11777" width="6" style="20" customWidth="1"/>
    <col min="11778" max="11778" width="41.28515625" style="20" customWidth="1"/>
    <col min="11779" max="11779" width="12.42578125" style="20" customWidth="1"/>
    <col min="11780" max="11780" width="11.140625" style="20" customWidth="1"/>
    <col min="11781" max="11781" width="13.28515625" style="20" customWidth="1"/>
    <col min="11782" max="11782" width="9.7109375" style="20" customWidth="1"/>
    <col min="11783" max="11783" width="7" style="20" customWidth="1"/>
    <col min="11784" max="11784" width="11.28515625" style="20" customWidth="1"/>
    <col min="11785" max="11785" width="9.7109375" style="20" customWidth="1"/>
    <col min="11786" max="11787" width="7" style="20" customWidth="1"/>
    <col min="11788" max="11789" width="7.7109375" style="20" customWidth="1"/>
    <col min="11790" max="12032" width="9.140625" style="20"/>
    <col min="12033" max="12033" width="6" style="20" customWidth="1"/>
    <col min="12034" max="12034" width="41.28515625" style="20" customWidth="1"/>
    <col min="12035" max="12035" width="12.42578125" style="20" customWidth="1"/>
    <col min="12036" max="12036" width="11.140625" style="20" customWidth="1"/>
    <col min="12037" max="12037" width="13.28515625" style="20" customWidth="1"/>
    <col min="12038" max="12038" width="9.7109375" style="20" customWidth="1"/>
    <col min="12039" max="12039" width="7" style="20" customWidth="1"/>
    <col min="12040" max="12040" width="11.28515625" style="20" customWidth="1"/>
    <col min="12041" max="12041" width="9.7109375" style="20" customWidth="1"/>
    <col min="12042" max="12043" width="7" style="20" customWidth="1"/>
    <col min="12044" max="12045" width="7.7109375" style="20" customWidth="1"/>
    <col min="12046" max="12288" width="9.140625" style="20"/>
    <col min="12289" max="12289" width="6" style="20" customWidth="1"/>
    <col min="12290" max="12290" width="41.28515625" style="20" customWidth="1"/>
    <col min="12291" max="12291" width="12.42578125" style="20" customWidth="1"/>
    <col min="12292" max="12292" width="11.140625" style="20" customWidth="1"/>
    <col min="12293" max="12293" width="13.28515625" style="20" customWidth="1"/>
    <col min="12294" max="12294" width="9.7109375" style="20" customWidth="1"/>
    <col min="12295" max="12295" width="7" style="20" customWidth="1"/>
    <col min="12296" max="12296" width="11.28515625" style="20" customWidth="1"/>
    <col min="12297" max="12297" width="9.7109375" style="20" customWidth="1"/>
    <col min="12298" max="12299" width="7" style="20" customWidth="1"/>
    <col min="12300" max="12301" width="7.7109375" style="20" customWidth="1"/>
    <col min="12302" max="12544" width="9.140625" style="20"/>
    <col min="12545" max="12545" width="6" style="20" customWidth="1"/>
    <col min="12546" max="12546" width="41.28515625" style="20" customWidth="1"/>
    <col min="12547" max="12547" width="12.42578125" style="20" customWidth="1"/>
    <col min="12548" max="12548" width="11.140625" style="20" customWidth="1"/>
    <col min="12549" max="12549" width="13.28515625" style="20" customWidth="1"/>
    <col min="12550" max="12550" width="9.7109375" style="20" customWidth="1"/>
    <col min="12551" max="12551" width="7" style="20" customWidth="1"/>
    <col min="12552" max="12552" width="11.28515625" style="20" customWidth="1"/>
    <col min="12553" max="12553" width="9.7109375" style="20" customWidth="1"/>
    <col min="12554" max="12555" width="7" style="20" customWidth="1"/>
    <col min="12556" max="12557" width="7.7109375" style="20" customWidth="1"/>
    <col min="12558" max="12800" width="9.140625" style="20"/>
    <col min="12801" max="12801" width="6" style="20" customWidth="1"/>
    <col min="12802" max="12802" width="41.28515625" style="20" customWidth="1"/>
    <col min="12803" max="12803" width="12.42578125" style="20" customWidth="1"/>
    <col min="12804" max="12804" width="11.140625" style="20" customWidth="1"/>
    <col min="12805" max="12805" width="13.28515625" style="20" customWidth="1"/>
    <col min="12806" max="12806" width="9.7109375" style="20" customWidth="1"/>
    <col min="12807" max="12807" width="7" style="20" customWidth="1"/>
    <col min="12808" max="12808" width="11.28515625" style="20" customWidth="1"/>
    <col min="12809" max="12809" width="9.7109375" style="20" customWidth="1"/>
    <col min="12810" max="12811" width="7" style="20" customWidth="1"/>
    <col min="12812" max="12813" width="7.7109375" style="20" customWidth="1"/>
    <col min="12814" max="13056" width="9.140625" style="20"/>
    <col min="13057" max="13057" width="6" style="20" customWidth="1"/>
    <col min="13058" max="13058" width="41.28515625" style="20" customWidth="1"/>
    <col min="13059" max="13059" width="12.42578125" style="20" customWidth="1"/>
    <col min="13060" max="13060" width="11.140625" style="20" customWidth="1"/>
    <col min="13061" max="13061" width="13.28515625" style="20" customWidth="1"/>
    <col min="13062" max="13062" width="9.7109375" style="20" customWidth="1"/>
    <col min="13063" max="13063" width="7" style="20" customWidth="1"/>
    <col min="13064" max="13064" width="11.28515625" style="20" customWidth="1"/>
    <col min="13065" max="13065" width="9.7109375" style="20" customWidth="1"/>
    <col min="13066" max="13067" width="7" style="20" customWidth="1"/>
    <col min="13068" max="13069" width="7.7109375" style="20" customWidth="1"/>
    <col min="13070" max="13312" width="9.140625" style="20"/>
    <col min="13313" max="13313" width="6" style="20" customWidth="1"/>
    <col min="13314" max="13314" width="41.28515625" style="20" customWidth="1"/>
    <col min="13315" max="13315" width="12.42578125" style="20" customWidth="1"/>
    <col min="13316" max="13316" width="11.140625" style="20" customWidth="1"/>
    <col min="13317" max="13317" width="13.28515625" style="20" customWidth="1"/>
    <col min="13318" max="13318" width="9.7109375" style="20" customWidth="1"/>
    <col min="13319" max="13319" width="7" style="20" customWidth="1"/>
    <col min="13320" max="13320" width="11.28515625" style="20" customWidth="1"/>
    <col min="13321" max="13321" width="9.7109375" style="20" customWidth="1"/>
    <col min="13322" max="13323" width="7" style="20" customWidth="1"/>
    <col min="13324" max="13325" width="7.7109375" style="20" customWidth="1"/>
    <col min="13326" max="13568" width="9.140625" style="20"/>
    <col min="13569" max="13569" width="6" style="20" customWidth="1"/>
    <col min="13570" max="13570" width="41.28515625" style="20" customWidth="1"/>
    <col min="13571" max="13571" width="12.42578125" style="20" customWidth="1"/>
    <col min="13572" max="13572" width="11.140625" style="20" customWidth="1"/>
    <col min="13573" max="13573" width="13.28515625" style="20" customWidth="1"/>
    <col min="13574" max="13574" width="9.7109375" style="20" customWidth="1"/>
    <col min="13575" max="13575" width="7" style="20" customWidth="1"/>
    <col min="13576" max="13576" width="11.28515625" style="20" customWidth="1"/>
    <col min="13577" max="13577" width="9.7109375" style="20" customWidth="1"/>
    <col min="13578" max="13579" width="7" style="20" customWidth="1"/>
    <col min="13580" max="13581" width="7.7109375" style="20" customWidth="1"/>
    <col min="13582" max="13824" width="9.140625" style="20"/>
    <col min="13825" max="13825" width="6" style="20" customWidth="1"/>
    <col min="13826" max="13826" width="41.28515625" style="20" customWidth="1"/>
    <col min="13827" max="13827" width="12.42578125" style="20" customWidth="1"/>
    <col min="13828" max="13828" width="11.140625" style="20" customWidth="1"/>
    <col min="13829" max="13829" width="13.28515625" style="20" customWidth="1"/>
    <col min="13830" max="13830" width="9.7109375" style="20" customWidth="1"/>
    <col min="13831" max="13831" width="7" style="20" customWidth="1"/>
    <col min="13832" max="13832" width="11.28515625" style="20" customWidth="1"/>
    <col min="13833" max="13833" width="9.7109375" style="20" customWidth="1"/>
    <col min="13834" max="13835" width="7" style="20" customWidth="1"/>
    <col min="13836" max="13837" width="7.7109375" style="20" customWidth="1"/>
    <col min="13838" max="14080" width="9.140625" style="20"/>
    <col min="14081" max="14081" width="6" style="20" customWidth="1"/>
    <col min="14082" max="14082" width="41.28515625" style="20" customWidth="1"/>
    <col min="14083" max="14083" width="12.42578125" style="20" customWidth="1"/>
    <col min="14084" max="14084" width="11.140625" style="20" customWidth="1"/>
    <col min="14085" max="14085" width="13.28515625" style="20" customWidth="1"/>
    <col min="14086" max="14086" width="9.7109375" style="20" customWidth="1"/>
    <col min="14087" max="14087" width="7" style="20" customWidth="1"/>
    <col min="14088" max="14088" width="11.28515625" style="20" customWidth="1"/>
    <col min="14089" max="14089" width="9.7109375" style="20" customWidth="1"/>
    <col min="14090" max="14091" width="7" style="20" customWidth="1"/>
    <col min="14092" max="14093" width="7.7109375" style="20" customWidth="1"/>
    <col min="14094" max="14336" width="9.140625" style="20"/>
    <col min="14337" max="14337" width="6" style="20" customWidth="1"/>
    <col min="14338" max="14338" width="41.28515625" style="20" customWidth="1"/>
    <col min="14339" max="14339" width="12.42578125" style="20" customWidth="1"/>
    <col min="14340" max="14340" width="11.140625" style="20" customWidth="1"/>
    <col min="14341" max="14341" width="13.28515625" style="20" customWidth="1"/>
    <col min="14342" max="14342" width="9.7109375" style="20" customWidth="1"/>
    <col min="14343" max="14343" width="7" style="20" customWidth="1"/>
    <col min="14344" max="14344" width="11.28515625" style="20" customWidth="1"/>
    <col min="14345" max="14345" width="9.7109375" style="20" customWidth="1"/>
    <col min="14346" max="14347" width="7" style="20" customWidth="1"/>
    <col min="14348" max="14349" width="7.7109375" style="20" customWidth="1"/>
    <col min="14350" max="14592" width="9.140625" style="20"/>
    <col min="14593" max="14593" width="6" style="20" customWidth="1"/>
    <col min="14594" max="14594" width="41.28515625" style="20" customWidth="1"/>
    <col min="14595" max="14595" width="12.42578125" style="20" customWidth="1"/>
    <col min="14596" max="14596" width="11.140625" style="20" customWidth="1"/>
    <col min="14597" max="14597" width="13.28515625" style="20" customWidth="1"/>
    <col min="14598" max="14598" width="9.7109375" style="20" customWidth="1"/>
    <col min="14599" max="14599" width="7" style="20" customWidth="1"/>
    <col min="14600" max="14600" width="11.28515625" style="20" customWidth="1"/>
    <col min="14601" max="14601" width="9.7109375" style="20" customWidth="1"/>
    <col min="14602" max="14603" width="7" style="20" customWidth="1"/>
    <col min="14604" max="14605" width="7.7109375" style="20" customWidth="1"/>
    <col min="14606" max="14848" width="9.140625" style="20"/>
    <col min="14849" max="14849" width="6" style="20" customWidth="1"/>
    <col min="14850" max="14850" width="41.28515625" style="20" customWidth="1"/>
    <col min="14851" max="14851" width="12.42578125" style="20" customWidth="1"/>
    <col min="14852" max="14852" width="11.140625" style="20" customWidth="1"/>
    <col min="14853" max="14853" width="13.28515625" style="20" customWidth="1"/>
    <col min="14854" max="14854" width="9.7109375" style="20" customWidth="1"/>
    <col min="14855" max="14855" width="7" style="20" customWidth="1"/>
    <col min="14856" max="14856" width="11.28515625" style="20" customWidth="1"/>
    <col min="14857" max="14857" width="9.7109375" style="20" customWidth="1"/>
    <col min="14858" max="14859" width="7" style="20" customWidth="1"/>
    <col min="14860" max="14861" width="7.7109375" style="20" customWidth="1"/>
    <col min="14862" max="15104" width="9.140625" style="20"/>
    <col min="15105" max="15105" width="6" style="20" customWidth="1"/>
    <col min="15106" max="15106" width="41.28515625" style="20" customWidth="1"/>
    <col min="15107" max="15107" width="12.42578125" style="20" customWidth="1"/>
    <col min="15108" max="15108" width="11.140625" style="20" customWidth="1"/>
    <col min="15109" max="15109" width="13.28515625" style="20" customWidth="1"/>
    <col min="15110" max="15110" width="9.7109375" style="20" customWidth="1"/>
    <col min="15111" max="15111" width="7" style="20" customWidth="1"/>
    <col min="15112" max="15112" width="11.28515625" style="20" customWidth="1"/>
    <col min="15113" max="15113" width="9.7109375" style="20" customWidth="1"/>
    <col min="15114" max="15115" width="7" style="20" customWidth="1"/>
    <col min="15116" max="15117" width="7.7109375" style="20" customWidth="1"/>
    <col min="15118" max="15360" width="9.140625" style="20"/>
    <col min="15361" max="15361" width="6" style="20" customWidth="1"/>
    <col min="15362" max="15362" width="41.28515625" style="20" customWidth="1"/>
    <col min="15363" max="15363" width="12.42578125" style="20" customWidth="1"/>
    <col min="15364" max="15364" width="11.140625" style="20" customWidth="1"/>
    <col min="15365" max="15365" width="13.28515625" style="20" customWidth="1"/>
    <col min="15366" max="15366" width="9.7109375" style="20" customWidth="1"/>
    <col min="15367" max="15367" width="7" style="20" customWidth="1"/>
    <col min="15368" max="15368" width="11.28515625" style="20" customWidth="1"/>
    <col min="15369" max="15369" width="9.7109375" style="20" customWidth="1"/>
    <col min="15370" max="15371" width="7" style="20" customWidth="1"/>
    <col min="15372" max="15373" width="7.7109375" style="20" customWidth="1"/>
    <col min="15374" max="15616" width="9.140625" style="20"/>
    <col min="15617" max="15617" width="6" style="20" customWidth="1"/>
    <col min="15618" max="15618" width="41.28515625" style="20" customWidth="1"/>
    <col min="15619" max="15619" width="12.42578125" style="20" customWidth="1"/>
    <col min="15620" max="15620" width="11.140625" style="20" customWidth="1"/>
    <col min="15621" max="15621" width="13.28515625" style="20" customWidth="1"/>
    <col min="15622" max="15622" width="9.7109375" style="20" customWidth="1"/>
    <col min="15623" max="15623" width="7" style="20" customWidth="1"/>
    <col min="15624" max="15624" width="11.28515625" style="20" customWidth="1"/>
    <col min="15625" max="15625" width="9.7109375" style="20" customWidth="1"/>
    <col min="15626" max="15627" width="7" style="20" customWidth="1"/>
    <col min="15628" max="15629" width="7.7109375" style="20" customWidth="1"/>
    <col min="15630" max="15872" width="9.140625" style="20"/>
    <col min="15873" max="15873" width="6" style="20" customWidth="1"/>
    <col min="15874" max="15874" width="41.28515625" style="20" customWidth="1"/>
    <col min="15875" max="15875" width="12.42578125" style="20" customWidth="1"/>
    <col min="15876" max="15876" width="11.140625" style="20" customWidth="1"/>
    <col min="15877" max="15877" width="13.28515625" style="20" customWidth="1"/>
    <col min="15878" max="15878" width="9.7109375" style="20" customWidth="1"/>
    <col min="15879" max="15879" width="7" style="20" customWidth="1"/>
    <col min="15880" max="15880" width="11.28515625" style="20" customWidth="1"/>
    <col min="15881" max="15881" width="9.7109375" style="20" customWidth="1"/>
    <col min="15882" max="15883" width="7" style="20" customWidth="1"/>
    <col min="15884" max="15885" width="7.7109375" style="20" customWidth="1"/>
    <col min="15886" max="16128" width="9.140625" style="20"/>
    <col min="16129" max="16129" width="6" style="20" customWidth="1"/>
    <col min="16130" max="16130" width="41.28515625" style="20" customWidth="1"/>
    <col min="16131" max="16131" width="12.42578125" style="20" customWidth="1"/>
    <col min="16132" max="16132" width="11.140625" style="20" customWidth="1"/>
    <col min="16133" max="16133" width="13.28515625" style="20" customWidth="1"/>
    <col min="16134" max="16134" width="9.7109375" style="20" customWidth="1"/>
    <col min="16135" max="16135" width="7" style="20" customWidth="1"/>
    <col min="16136" max="16136" width="11.28515625" style="20" customWidth="1"/>
    <col min="16137" max="16137" width="9.7109375" style="20" customWidth="1"/>
    <col min="16138" max="16139" width="7" style="20" customWidth="1"/>
    <col min="16140" max="16141" width="7.7109375" style="20" customWidth="1"/>
    <col min="16142" max="16384" width="9.140625" style="20"/>
  </cols>
  <sheetData>
    <row r="1" spans="1:10" ht="18.75" customHeight="1" x14ac:dyDescent="0.25">
      <c r="A1" s="54"/>
      <c r="B1" s="181" t="s">
        <v>440</v>
      </c>
      <c r="C1" s="182"/>
      <c r="D1" s="182"/>
    </row>
    <row r="2" spans="1:10" s="128" customFormat="1" ht="21.75" customHeight="1" x14ac:dyDescent="0.25">
      <c r="A2" s="123"/>
      <c r="B2" s="124"/>
      <c r="C2" s="125" t="s">
        <v>359</v>
      </c>
      <c r="D2" s="125" t="s">
        <v>441</v>
      </c>
      <c r="E2" s="125" t="s">
        <v>127</v>
      </c>
      <c r="F2" s="126"/>
      <c r="G2" s="127"/>
      <c r="H2" s="126"/>
      <c r="I2" s="126"/>
    </row>
    <row r="3" spans="1:10" ht="14.25" customHeight="1" x14ac:dyDescent="0.25">
      <c r="A3" s="56"/>
      <c r="B3" s="59" t="s">
        <v>360</v>
      </c>
      <c r="C3" s="57"/>
      <c r="D3" s="60"/>
      <c r="E3" s="61"/>
      <c r="F3" s="60"/>
    </row>
    <row r="4" spans="1:10" ht="2.25" customHeight="1" x14ac:dyDescent="0.25">
      <c r="A4" s="56"/>
      <c r="B4" s="57"/>
      <c r="C4" s="57"/>
      <c r="D4" s="60"/>
      <c r="E4" s="60"/>
      <c r="F4" s="60"/>
    </row>
    <row r="5" spans="1:10" ht="15.75" hidden="1" customHeight="1" x14ac:dyDescent="0.25">
      <c r="A5" s="62"/>
      <c r="B5" s="63" t="s">
        <v>361</v>
      </c>
      <c r="C5" s="64">
        <v>35500</v>
      </c>
      <c r="D5" s="65">
        <v>0</v>
      </c>
      <c r="E5" s="64">
        <f>C5+D5</f>
        <v>35500</v>
      </c>
      <c r="F5" s="18"/>
      <c r="G5" s="66"/>
      <c r="H5" s="66"/>
      <c r="I5" s="66"/>
      <c r="J5" s="67"/>
    </row>
    <row r="6" spans="1:10" s="71" customFormat="1" ht="9.75" hidden="1" customHeight="1" x14ac:dyDescent="0.25">
      <c r="A6" s="68"/>
      <c r="B6" s="25"/>
      <c r="C6" s="69"/>
      <c r="D6" s="69"/>
      <c r="E6" s="69"/>
      <c r="F6" s="69"/>
      <c r="G6" s="70"/>
      <c r="H6" s="70"/>
      <c r="I6" s="70"/>
      <c r="J6" s="70"/>
    </row>
    <row r="7" spans="1:10" s="76" customFormat="1" ht="32.25" hidden="1" customHeight="1" x14ac:dyDescent="0.25">
      <c r="A7" s="72"/>
      <c r="B7" s="63" t="s">
        <v>362</v>
      </c>
      <c r="C7" s="73">
        <v>126935.406</v>
      </c>
      <c r="D7" s="73">
        <f>SUM(D8:D25)</f>
        <v>9008.8040000000001</v>
      </c>
      <c r="E7" s="73">
        <f>C7+D7</f>
        <v>135944.21</v>
      </c>
      <c r="F7" s="18"/>
      <c r="G7" s="66"/>
      <c r="H7" s="66"/>
      <c r="I7" s="74"/>
      <c r="J7" s="75"/>
    </row>
    <row r="8" spans="1:10" ht="15" hidden="1" customHeight="1" x14ac:dyDescent="0.25">
      <c r="A8" s="56"/>
      <c r="B8" s="52" t="s">
        <v>363</v>
      </c>
      <c r="C8" s="26">
        <v>13817</v>
      </c>
      <c r="D8" s="26">
        <f>367.5-151</f>
        <v>216.5</v>
      </c>
      <c r="E8" s="69">
        <f t="shared" ref="E8:E25" si="0">C8+D8</f>
        <v>14033.5</v>
      </c>
      <c r="F8" s="18"/>
      <c r="G8" s="77"/>
      <c r="H8" s="66"/>
      <c r="I8" s="66"/>
      <c r="J8" s="67"/>
    </row>
    <row r="9" spans="1:10" ht="15" hidden="1" customHeight="1" x14ac:dyDescent="0.25">
      <c r="A9" s="56"/>
      <c r="B9" s="52" t="s">
        <v>364</v>
      </c>
      <c r="C9" s="26">
        <v>0</v>
      </c>
      <c r="D9" s="26">
        <v>3000</v>
      </c>
      <c r="E9" s="69">
        <v>3000</v>
      </c>
      <c r="F9" s="18"/>
      <c r="G9" s="77"/>
      <c r="H9" s="66"/>
      <c r="I9" s="66"/>
      <c r="J9" s="67"/>
    </row>
    <row r="10" spans="1:10" ht="15" hidden="1" customHeight="1" x14ac:dyDescent="0.25">
      <c r="A10" s="56"/>
      <c r="B10" s="52" t="s">
        <v>365</v>
      </c>
      <c r="C10" s="26">
        <v>0</v>
      </c>
      <c r="D10" s="26">
        <v>888.42600000000004</v>
      </c>
      <c r="E10" s="69">
        <f t="shared" si="0"/>
        <v>888.42600000000004</v>
      </c>
      <c r="F10" s="18"/>
      <c r="G10" s="77"/>
      <c r="H10" s="66"/>
      <c r="I10" s="66"/>
      <c r="J10" s="67"/>
    </row>
    <row r="11" spans="1:10" ht="29.25" hidden="1" customHeight="1" x14ac:dyDescent="0.25">
      <c r="A11" s="56"/>
      <c r="B11" s="52" t="s">
        <v>366</v>
      </c>
      <c r="C11" s="26">
        <v>45</v>
      </c>
      <c r="D11" s="26">
        <v>-8</v>
      </c>
      <c r="E11" s="69">
        <f t="shared" si="0"/>
        <v>37</v>
      </c>
      <c r="F11" s="18"/>
      <c r="G11" s="77"/>
      <c r="H11" s="66"/>
      <c r="I11" s="66"/>
      <c r="J11" s="67"/>
    </row>
    <row r="12" spans="1:10" ht="15.75" hidden="1" customHeight="1" x14ac:dyDescent="0.25">
      <c r="A12" s="56"/>
      <c r="B12" s="52" t="s">
        <v>367</v>
      </c>
      <c r="C12" s="26">
        <v>0</v>
      </c>
      <c r="D12" s="26">
        <v>2.1779999999999999</v>
      </c>
      <c r="E12" s="69">
        <f t="shared" si="0"/>
        <v>2.1779999999999999</v>
      </c>
      <c r="F12" s="18"/>
      <c r="G12" s="77"/>
      <c r="H12" s="66"/>
      <c r="I12" s="66"/>
      <c r="J12" s="67"/>
    </row>
    <row r="13" spans="1:10" ht="17.25" hidden="1" customHeight="1" x14ac:dyDescent="0.25">
      <c r="A13" s="56"/>
      <c r="B13" s="52" t="s">
        <v>368</v>
      </c>
      <c r="C13" s="26"/>
      <c r="D13" s="26">
        <v>838.8</v>
      </c>
      <c r="E13" s="69">
        <f t="shared" si="0"/>
        <v>838.8</v>
      </c>
      <c r="F13" s="18"/>
      <c r="G13" s="77"/>
      <c r="H13" s="66"/>
      <c r="I13" s="66"/>
      <c r="J13" s="67"/>
    </row>
    <row r="14" spans="1:10" ht="17.25" hidden="1" customHeight="1" x14ac:dyDescent="0.25">
      <c r="A14" s="56"/>
      <c r="B14" s="52" t="s">
        <v>369</v>
      </c>
      <c r="C14" s="26"/>
      <c r="D14" s="26">
        <v>0.2</v>
      </c>
      <c r="E14" s="69">
        <f t="shared" si="0"/>
        <v>0.2</v>
      </c>
      <c r="F14" s="18"/>
      <c r="G14" s="77"/>
      <c r="H14" s="66"/>
      <c r="I14" s="66"/>
      <c r="J14" s="67"/>
    </row>
    <row r="15" spans="1:10" ht="17.25" hidden="1" customHeight="1" x14ac:dyDescent="0.25">
      <c r="A15" s="56"/>
      <c r="B15" s="52" t="s">
        <v>370</v>
      </c>
      <c r="C15" s="26"/>
      <c r="D15" s="26">
        <v>0.2</v>
      </c>
      <c r="E15" s="69">
        <f t="shared" si="0"/>
        <v>0.2</v>
      </c>
      <c r="F15" s="18"/>
      <c r="G15" s="77"/>
      <c r="H15" s="66"/>
      <c r="I15" s="66"/>
      <c r="J15" s="67"/>
    </row>
    <row r="16" spans="1:10" ht="39.75" hidden="1" customHeight="1" x14ac:dyDescent="0.25">
      <c r="A16" s="56"/>
      <c r="B16" s="52" t="s">
        <v>371</v>
      </c>
      <c r="C16" s="26">
        <v>142.5</v>
      </c>
      <c r="D16" s="26">
        <v>22</v>
      </c>
      <c r="E16" s="69">
        <f t="shared" si="0"/>
        <v>164.5</v>
      </c>
      <c r="F16" s="18"/>
      <c r="G16" s="77"/>
      <c r="H16" s="66"/>
      <c r="I16" s="66"/>
      <c r="J16" s="67"/>
    </row>
    <row r="17" spans="1:11" ht="19.5" hidden="1" customHeight="1" x14ac:dyDescent="0.25">
      <c r="A17" s="56"/>
      <c r="B17" s="52" t="s">
        <v>372</v>
      </c>
      <c r="C17" s="26">
        <v>19435</v>
      </c>
      <c r="D17" s="26">
        <v>17.2</v>
      </c>
      <c r="E17" s="69">
        <f t="shared" si="0"/>
        <v>19452.2</v>
      </c>
      <c r="F17" s="18"/>
      <c r="G17" s="77"/>
      <c r="H17" s="66"/>
      <c r="I17" s="66"/>
      <c r="J17" s="67"/>
    </row>
    <row r="18" spans="1:11" ht="19.5" hidden="1" customHeight="1" x14ac:dyDescent="0.25">
      <c r="A18" s="56"/>
      <c r="B18" s="52" t="s">
        <v>373</v>
      </c>
      <c r="C18" s="26">
        <v>156</v>
      </c>
      <c r="D18" s="26">
        <v>-30</v>
      </c>
      <c r="E18" s="69">
        <f t="shared" si="0"/>
        <v>126</v>
      </c>
      <c r="F18" s="18"/>
      <c r="G18" s="77"/>
      <c r="H18" s="66"/>
      <c r="I18" s="66"/>
      <c r="J18" s="67"/>
    </row>
    <row r="19" spans="1:11" ht="19.5" hidden="1" customHeight="1" x14ac:dyDescent="0.25">
      <c r="A19" s="56"/>
      <c r="B19" s="52" t="s">
        <v>374</v>
      </c>
      <c r="C19" s="26">
        <v>36</v>
      </c>
      <c r="D19" s="26">
        <v>-5</v>
      </c>
      <c r="E19" s="69">
        <f t="shared" si="0"/>
        <v>31</v>
      </c>
      <c r="F19" s="18"/>
      <c r="G19" s="77"/>
      <c r="H19" s="66"/>
      <c r="I19" s="66"/>
      <c r="J19" s="67"/>
    </row>
    <row r="20" spans="1:11" ht="19.5" hidden="1" customHeight="1" x14ac:dyDescent="0.25">
      <c r="A20" s="56"/>
      <c r="B20" s="52" t="s">
        <v>375</v>
      </c>
      <c r="C20" s="26">
        <v>6392.7</v>
      </c>
      <c r="D20" s="26">
        <v>477</v>
      </c>
      <c r="E20" s="69">
        <f t="shared" si="0"/>
        <v>6869.7</v>
      </c>
      <c r="F20" s="18"/>
      <c r="G20" s="77"/>
      <c r="H20" s="66"/>
      <c r="I20" s="66"/>
      <c r="J20" s="67"/>
    </row>
    <row r="21" spans="1:11" ht="18.75" hidden="1" customHeight="1" x14ac:dyDescent="0.25">
      <c r="A21" s="56"/>
      <c r="B21" s="52" t="s">
        <v>376</v>
      </c>
      <c r="C21" s="26">
        <v>2390</v>
      </c>
      <c r="D21" s="26">
        <v>-7.5</v>
      </c>
      <c r="E21" s="69">
        <f t="shared" si="0"/>
        <v>2382.5</v>
      </c>
      <c r="F21" s="18"/>
      <c r="G21" s="77"/>
      <c r="H21" s="66"/>
      <c r="I21" s="66"/>
      <c r="J21" s="67"/>
    </row>
    <row r="22" spans="1:11" ht="17.25" hidden="1" customHeight="1" x14ac:dyDescent="0.25">
      <c r="A22" s="56"/>
      <c r="B22" s="52" t="s">
        <v>377</v>
      </c>
      <c r="C22" s="26">
        <v>2504.1999999999998</v>
      </c>
      <c r="D22" s="26">
        <v>-87</v>
      </c>
      <c r="E22" s="69">
        <f t="shared" si="0"/>
        <v>2417.1999999999998</v>
      </c>
      <c r="F22" s="18"/>
      <c r="G22" s="77"/>
      <c r="H22" s="66"/>
      <c r="I22" s="66"/>
      <c r="J22" s="67"/>
    </row>
    <row r="23" spans="1:11" ht="17.25" hidden="1" customHeight="1" x14ac:dyDescent="0.25">
      <c r="A23" s="56"/>
      <c r="B23" s="52" t="s">
        <v>378</v>
      </c>
      <c r="C23" s="26">
        <v>737.4</v>
      </c>
      <c r="D23" s="26">
        <v>-0.6</v>
      </c>
      <c r="E23" s="69">
        <f t="shared" si="0"/>
        <v>736.8</v>
      </c>
      <c r="F23" s="18"/>
      <c r="G23" s="77"/>
      <c r="H23" s="66"/>
      <c r="I23" s="66"/>
      <c r="J23" s="67"/>
    </row>
    <row r="24" spans="1:11" ht="17.25" hidden="1" customHeight="1" x14ac:dyDescent="0.25">
      <c r="A24" s="56"/>
      <c r="B24" s="52" t="s">
        <v>379</v>
      </c>
      <c r="C24" s="26">
        <v>48239.4</v>
      </c>
      <c r="D24" s="26">
        <v>3496.9</v>
      </c>
      <c r="E24" s="69">
        <f t="shared" si="0"/>
        <v>51736.3</v>
      </c>
      <c r="F24" s="18"/>
      <c r="G24" s="77"/>
      <c r="H24" s="66"/>
      <c r="I24" s="66"/>
      <c r="J24" s="67"/>
    </row>
    <row r="25" spans="1:11" ht="17.25" hidden="1" customHeight="1" x14ac:dyDescent="0.25">
      <c r="A25" s="56"/>
      <c r="B25" s="25" t="s">
        <v>380</v>
      </c>
      <c r="C25" s="26">
        <v>3578.5039999999999</v>
      </c>
      <c r="D25" s="26">
        <f>SUM(D26:D28)</f>
        <v>187.5</v>
      </c>
      <c r="E25" s="69">
        <f t="shared" si="0"/>
        <v>3766.0039999999999</v>
      </c>
      <c r="F25" s="18"/>
      <c r="G25" s="77"/>
      <c r="H25" s="66"/>
      <c r="I25" s="66"/>
      <c r="J25" s="67"/>
    </row>
    <row r="26" spans="1:11" ht="17.25" hidden="1" customHeight="1" x14ac:dyDescent="0.25">
      <c r="A26" s="56"/>
      <c r="B26" s="25" t="s">
        <v>381</v>
      </c>
      <c r="C26" s="26"/>
      <c r="D26" s="26">
        <v>227.60400000000001</v>
      </c>
      <c r="E26" s="69"/>
      <c r="F26" s="18"/>
      <c r="G26" s="77"/>
      <c r="H26" s="66"/>
      <c r="I26" s="66"/>
      <c r="J26" s="67"/>
    </row>
    <row r="27" spans="1:11" ht="17.25" hidden="1" customHeight="1" x14ac:dyDescent="0.25">
      <c r="A27" s="56"/>
      <c r="B27" s="25" t="s">
        <v>382</v>
      </c>
      <c r="C27" s="26"/>
      <c r="D27" s="26">
        <v>-30</v>
      </c>
      <c r="E27" s="69"/>
      <c r="F27" s="18"/>
      <c r="G27" s="77"/>
      <c r="H27" s="66"/>
      <c r="I27" s="66"/>
      <c r="J27" s="67"/>
    </row>
    <row r="28" spans="1:11" ht="17.25" hidden="1" customHeight="1" x14ac:dyDescent="0.25">
      <c r="A28" s="56"/>
      <c r="B28" s="25" t="s">
        <v>383</v>
      </c>
      <c r="C28" s="26"/>
      <c r="D28" s="26">
        <v>-10.103999999999999</v>
      </c>
      <c r="E28" s="69"/>
      <c r="F28" s="18"/>
      <c r="G28" s="77"/>
      <c r="H28" s="66"/>
      <c r="I28" s="66"/>
      <c r="J28" s="67"/>
    </row>
    <row r="29" spans="1:11" s="76" customFormat="1" ht="19.5" hidden="1" customHeight="1" x14ac:dyDescent="0.25">
      <c r="A29" s="78"/>
      <c r="B29" s="79" t="s">
        <v>384</v>
      </c>
      <c r="C29" s="80">
        <f>C5+C7</f>
        <v>162435.40600000002</v>
      </c>
      <c r="D29" s="80">
        <f>D5+D7</f>
        <v>9008.8040000000001</v>
      </c>
      <c r="E29" s="80">
        <f>E5+E7</f>
        <v>171444.21</v>
      </c>
      <c r="F29" s="18"/>
      <c r="G29" s="77"/>
      <c r="H29" s="66"/>
      <c r="I29" s="74"/>
      <c r="J29" s="75"/>
    </row>
    <row r="30" spans="1:11" s="76" customFormat="1" ht="17.25" hidden="1" customHeight="1" x14ac:dyDescent="0.25">
      <c r="A30" s="78"/>
      <c r="B30" s="79" t="s">
        <v>385</v>
      </c>
      <c r="C30" s="81">
        <f>C90-C29</f>
        <v>10958.569999999978</v>
      </c>
      <c r="D30" s="81">
        <f>D90-D29</f>
        <v>-9739.8040000000001</v>
      </c>
      <c r="E30" s="81">
        <f>E90-E29</f>
        <v>1218.7660000000324</v>
      </c>
      <c r="F30" s="18"/>
      <c r="G30" s="77"/>
      <c r="H30" s="66">
        <f>C102</f>
        <v>0</v>
      </c>
      <c r="I30" s="74">
        <f>H30-E30</f>
        <v>-1218.7660000000324</v>
      </c>
      <c r="J30" s="75"/>
      <c r="K30" s="75"/>
    </row>
    <row r="31" spans="1:11" s="76" customFormat="1" ht="19.5" hidden="1" customHeight="1" x14ac:dyDescent="0.25">
      <c r="A31" s="78"/>
      <c r="B31" s="79" t="s">
        <v>122</v>
      </c>
      <c r="C31" s="80">
        <f>C90</f>
        <v>173393.976</v>
      </c>
      <c r="D31" s="80">
        <f>D90</f>
        <v>-730.99999999999989</v>
      </c>
      <c r="E31" s="80">
        <f>E90</f>
        <v>172662.97600000002</v>
      </c>
      <c r="F31" s="18"/>
      <c r="G31" s="77"/>
      <c r="H31" s="66"/>
      <c r="I31" s="66"/>
      <c r="J31" s="67"/>
      <c r="K31" s="20"/>
    </row>
    <row r="32" spans="1:11" s="76" customFormat="1" ht="6" hidden="1" customHeight="1" x14ac:dyDescent="0.25">
      <c r="A32" s="78"/>
      <c r="B32" s="79"/>
      <c r="C32" s="80"/>
      <c r="D32" s="18"/>
      <c r="E32" s="18"/>
      <c r="F32" s="18"/>
      <c r="G32" s="77"/>
      <c r="H32" s="66"/>
      <c r="I32" s="66"/>
      <c r="J32" s="67"/>
      <c r="K32" s="20"/>
    </row>
    <row r="33" spans="1:11" ht="17.25" customHeight="1" x14ac:dyDescent="0.25">
      <c r="A33" s="56"/>
      <c r="B33" s="79" t="s">
        <v>386</v>
      </c>
      <c r="C33" s="82"/>
      <c r="D33" s="82"/>
      <c r="E33" s="82"/>
      <c r="F33" s="58"/>
      <c r="G33" s="83"/>
      <c r="H33" s="84"/>
      <c r="I33" s="84"/>
      <c r="J33" s="67"/>
    </row>
    <row r="34" spans="1:11" s="76" customFormat="1" ht="15" customHeight="1" x14ac:dyDescent="0.25">
      <c r="A34" s="85" t="s">
        <v>387</v>
      </c>
      <c r="B34" s="63" t="s">
        <v>388</v>
      </c>
      <c r="C34" s="73">
        <v>15241.843999999999</v>
      </c>
      <c r="D34" s="73">
        <f>SUM(D35:D40)</f>
        <v>-241.58600000000004</v>
      </c>
      <c r="E34" s="73">
        <f>C34+D34</f>
        <v>15000.258</v>
      </c>
      <c r="F34" s="16"/>
      <c r="G34" s="86"/>
      <c r="H34" s="86"/>
      <c r="I34" s="86"/>
      <c r="J34" s="67"/>
      <c r="K34" s="20"/>
    </row>
    <row r="35" spans="1:11" s="71" customFormat="1" ht="13.5" customHeight="1" x14ac:dyDescent="0.25">
      <c r="A35" s="87"/>
      <c r="B35" s="25" t="s">
        <v>421</v>
      </c>
      <c r="C35" s="69"/>
      <c r="D35" s="69">
        <v>-102.2</v>
      </c>
      <c r="E35" s="69"/>
      <c r="F35" s="69"/>
      <c r="G35" s="88"/>
      <c r="H35" s="88"/>
      <c r="I35" s="88"/>
      <c r="J35" s="70"/>
    </row>
    <row r="36" spans="1:11" s="71" customFormat="1" ht="13.5" customHeight="1" x14ac:dyDescent="0.25">
      <c r="A36" s="87"/>
      <c r="B36" s="25" t="s">
        <v>439</v>
      </c>
      <c r="C36" s="69"/>
      <c r="D36" s="69">
        <v>50</v>
      </c>
      <c r="E36" s="69"/>
      <c r="F36" s="69"/>
      <c r="G36" s="88"/>
      <c r="H36" s="88"/>
      <c r="I36" s="88"/>
      <c r="J36" s="70"/>
    </row>
    <row r="37" spans="1:11" s="71" customFormat="1" ht="13.5" customHeight="1" x14ac:dyDescent="0.25">
      <c r="A37" s="87"/>
      <c r="B37" s="25" t="s">
        <v>437</v>
      </c>
      <c r="C37" s="69"/>
      <c r="D37" s="69">
        <v>-13</v>
      </c>
      <c r="E37" s="69"/>
      <c r="F37" s="69"/>
      <c r="G37" s="88"/>
      <c r="H37" s="88"/>
      <c r="I37" s="88"/>
      <c r="J37" s="70"/>
    </row>
    <row r="38" spans="1:11" s="71" customFormat="1" ht="13.5" customHeight="1" x14ac:dyDescent="0.25">
      <c r="A38" s="87"/>
      <c r="B38" s="25" t="s">
        <v>422</v>
      </c>
      <c r="C38" s="69"/>
      <c r="D38" s="69">
        <v>-174.80600000000001</v>
      </c>
      <c r="E38" s="69"/>
      <c r="F38" s="69"/>
      <c r="G38" s="88"/>
      <c r="H38" s="70"/>
      <c r="I38" s="70"/>
      <c r="J38" s="70"/>
    </row>
    <row r="39" spans="1:11" s="71" customFormat="1" ht="13.5" customHeight="1" x14ac:dyDescent="0.25">
      <c r="A39" s="87"/>
      <c r="B39" s="25" t="s">
        <v>423</v>
      </c>
      <c r="C39" s="69"/>
      <c r="D39" s="69">
        <v>-1.58</v>
      </c>
      <c r="E39" s="69"/>
      <c r="F39" s="69"/>
      <c r="G39" s="88"/>
      <c r="H39" s="70"/>
      <c r="I39" s="70"/>
      <c r="J39" s="70"/>
    </row>
    <row r="40" spans="1:11" s="71" customFormat="1" ht="4.5" customHeight="1" x14ac:dyDescent="0.25">
      <c r="A40" s="87"/>
      <c r="B40" s="25"/>
      <c r="C40" s="69"/>
      <c r="D40" s="69"/>
      <c r="E40" s="69"/>
      <c r="F40" s="69"/>
      <c r="G40" s="88"/>
      <c r="H40" s="70"/>
      <c r="I40" s="70"/>
      <c r="J40" s="70"/>
    </row>
    <row r="41" spans="1:11" s="76" customFormat="1" ht="15" customHeight="1" x14ac:dyDescent="0.25">
      <c r="A41" s="85" t="s">
        <v>389</v>
      </c>
      <c r="B41" s="63" t="s">
        <v>178</v>
      </c>
      <c r="C41" s="73">
        <f>[1]Функц.авг.!J61</f>
        <v>302.39999999999998</v>
      </c>
      <c r="D41" s="73">
        <f>D42</f>
        <v>0</v>
      </c>
      <c r="E41" s="73">
        <f>C41+D41</f>
        <v>302.39999999999998</v>
      </c>
      <c r="F41" s="89"/>
      <c r="G41" s="90"/>
      <c r="H41" s="66"/>
      <c r="I41" s="74"/>
      <c r="J41" s="75"/>
    </row>
    <row r="42" spans="1:11" ht="9" customHeight="1" x14ac:dyDescent="0.25">
      <c r="A42" s="56"/>
      <c r="B42" s="25"/>
      <c r="C42" s="26"/>
      <c r="D42" s="26"/>
      <c r="E42" s="69">
        <f>C42+D42</f>
        <v>0</v>
      </c>
      <c r="F42" s="18"/>
      <c r="G42" s="77"/>
      <c r="H42" s="66"/>
      <c r="I42" s="66"/>
      <c r="J42" s="67"/>
    </row>
    <row r="43" spans="1:11" s="76" customFormat="1" ht="24.75" customHeight="1" x14ac:dyDescent="0.25">
      <c r="A43" s="85" t="s">
        <v>390</v>
      </c>
      <c r="B43" s="63" t="s">
        <v>391</v>
      </c>
      <c r="C43" s="73">
        <f>[1]Функц.авг.!J68</f>
        <v>496.8</v>
      </c>
      <c r="D43" s="73">
        <f>D44</f>
        <v>-40</v>
      </c>
      <c r="E43" s="73">
        <f>C43+D43</f>
        <v>456.8</v>
      </c>
      <c r="F43" s="89"/>
      <c r="G43" s="90"/>
      <c r="H43" s="66"/>
      <c r="I43" s="74"/>
      <c r="J43" s="75"/>
    </row>
    <row r="44" spans="1:11" s="71" customFormat="1" ht="12.75" customHeight="1" x14ac:dyDescent="0.25">
      <c r="A44" s="87"/>
      <c r="B44" s="25" t="s">
        <v>438</v>
      </c>
      <c r="C44" s="69"/>
      <c r="D44" s="69">
        <v>-40</v>
      </c>
      <c r="E44" s="69"/>
      <c r="F44" s="94"/>
      <c r="G44" s="95"/>
      <c r="H44" s="70"/>
      <c r="I44" s="70"/>
      <c r="J44" s="70"/>
    </row>
    <row r="45" spans="1:11" ht="6.75" customHeight="1" x14ac:dyDescent="0.25">
      <c r="A45" s="91"/>
      <c r="B45" s="25"/>
      <c r="C45" s="69"/>
      <c r="D45" s="18"/>
      <c r="E45" s="18"/>
      <c r="F45" s="89"/>
      <c r="G45" s="90"/>
      <c r="H45" s="66"/>
      <c r="I45" s="66"/>
      <c r="J45" s="67"/>
    </row>
    <row r="46" spans="1:11" s="76" customFormat="1" ht="18" customHeight="1" x14ac:dyDescent="0.25">
      <c r="A46" s="85" t="s">
        <v>392</v>
      </c>
      <c r="B46" s="63" t="s">
        <v>196</v>
      </c>
      <c r="C46" s="73">
        <v>1390.0530000000001</v>
      </c>
      <c r="D46" s="73">
        <f>SUM(D47:D47)</f>
        <v>-0.72599999999999998</v>
      </c>
      <c r="E46" s="73">
        <f>C46+D46</f>
        <v>1389.327</v>
      </c>
      <c r="F46" s="92"/>
      <c r="G46" s="93"/>
      <c r="H46" s="93"/>
      <c r="I46" s="93"/>
      <c r="J46" s="75"/>
    </row>
    <row r="47" spans="1:11" s="71" customFormat="1" ht="14.25" customHeight="1" x14ac:dyDescent="0.25">
      <c r="A47" s="87"/>
      <c r="B47" s="25" t="s">
        <v>424</v>
      </c>
      <c r="C47" s="69"/>
      <c r="D47" s="69">
        <v>-0.72599999999999998</v>
      </c>
      <c r="E47" s="69"/>
      <c r="F47" s="94"/>
      <c r="G47" s="95"/>
      <c r="H47" s="95"/>
      <c r="I47" s="95"/>
      <c r="J47" s="70"/>
    </row>
    <row r="48" spans="1:11" ht="4.5" customHeight="1" x14ac:dyDescent="0.25">
      <c r="A48" s="91"/>
      <c r="B48" s="25"/>
      <c r="C48" s="16"/>
      <c r="D48" s="18"/>
      <c r="E48" s="69"/>
      <c r="F48" s="18"/>
      <c r="G48" s="77"/>
      <c r="H48" s="66"/>
      <c r="I48" s="66"/>
      <c r="J48" s="67"/>
    </row>
    <row r="49" spans="1:10" s="76" customFormat="1" ht="15.75" customHeight="1" x14ac:dyDescent="0.25">
      <c r="A49" s="85" t="s">
        <v>393</v>
      </c>
      <c r="B49" s="63" t="s">
        <v>394</v>
      </c>
      <c r="C49" s="73">
        <v>20</v>
      </c>
      <c r="D49" s="73">
        <v>-20</v>
      </c>
      <c r="E49" s="73">
        <f>C49+D49</f>
        <v>0</v>
      </c>
      <c r="F49" s="18"/>
      <c r="G49" s="77"/>
      <c r="H49" s="66"/>
      <c r="I49" s="74"/>
      <c r="J49" s="75"/>
    </row>
    <row r="50" spans="1:10" ht="6.75" customHeight="1" x14ac:dyDescent="0.25">
      <c r="A50" s="91"/>
      <c r="B50" s="25"/>
      <c r="C50" s="16"/>
      <c r="D50" s="18"/>
      <c r="E50" s="18"/>
      <c r="F50" s="18"/>
      <c r="G50" s="77"/>
      <c r="H50" s="66"/>
      <c r="I50" s="66"/>
      <c r="J50" s="67"/>
    </row>
    <row r="51" spans="1:10" ht="15" customHeight="1" x14ac:dyDescent="0.25">
      <c r="A51" s="85" t="s">
        <v>395</v>
      </c>
      <c r="B51" s="63" t="s">
        <v>208</v>
      </c>
      <c r="C51" s="73">
        <v>117999.371</v>
      </c>
      <c r="D51" s="73">
        <f>D52+D56+D59+D62+D66+D69+D72</f>
        <v>-300.74399999999991</v>
      </c>
      <c r="E51" s="73">
        <f>C51+D51</f>
        <v>117698.62699999999</v>
      </c>
      <c r="F51" s="16"/>
      <c r="G51" s="86"/>
      <c r="H51" s="86"/>
      <c r="I51" s="86"/>
      <c r="J51" s="67"/>
    </row>
    <row r="52" spans="1:10" s="27" customFormat="1" ht="12.75" customHeight="1" x14ac:dyDescent="0.25">
      <c r="A52" s="33"/>
      <c r="B52" s="52" t="s">
        <v>396</v>
      </c>
      <c r="C52" s="18"/>
      <c r="D52" s="16">
        <f>SUM(D53:D55)</f>
        <v>-747.23</v>
      </c>
      <c r="E52" s="18"/>
      <c r="F52" s="18"/>
      <c r="G52" s="77"/>
      <c r="H52" s="66"/>
      <c r="I52" s="66"/>
      <c r="J52" s="66"/>
    </row>
    <row r="53" spans="1:10" s="71" customFormat="1" ht="12.75" customHeight="1" x14ac:dyDescent="0.25">
      <c r="A53" s="87"/>
      <c r="B53" s="25" t="s">
        <v>397</v>
      </c>
      <c r="C53" s="69"/>
      <c r="D53" s="69">
        <v>-500</v>
      </c>
      <c r="E53" s="69"/>
      <c r="F53" s="69"/>
      <c r="G53" s="88"/>
      <c r="H53" s="70"/>
      <c r="I53" s="70"/>
      <c r="J53" s="70"/>
    </row>
    <row r="54" spans="1:10" s="71" customFormat="1" ht="12.75" customHeight="1" x14ac:dyDescent="0.25">
      <c r="A54" s="87"/>
      <c r="B54" s="25" t="s">
        <v>403</v>
      </c>
      <c r="C54" s="69"/>
      <c r="D54" s="69">
        <v>-200</v>
      </c>
      <c r="E54" s="69"/>
      <c r="F54" s="69"/>
      <c r="G54" s="88"/>
      <c r="H54" s="70"/>
      <c r="I54" s="70"/>
      <c r="J54" s="70"/>
    </row>
    <row r="55" spans="1:10" s="71" customFormat="1" ht="12.75" customHeight="1" x14ac:dyDescent="0.25">
      <c r="A55" s="87"/>
      <c r="B55" s="25" t="s">
        <v>399</v>
      </c>
      <c r="C55" s="69"/>
      <c r="D55" s="69">
        <v>-47.23</v>
      </c>
      <c r="E55" s="69"/>
      <c r="F55" s="69"/>
      <c r="G55" s="88"/>
      <c r="H55" s="70"/>
      <c r="I55" s="70"/>
      <c r="J55" s="70"/>
    </row>
    <row r="56" spans="1:10" s="27" customFormat="1" ht="12.75" customHeight="1" x14ac:dyDescent="0.25">
      <c r="A56" s="33"/>
      <c r="B56" s="52" t="s">
        <v>398</v>
      </c>
      <c r="C56" s="18"/>
      <c r="D56" s="16">
        <f>SUM(D57:D58)</f>
        <v>-42.8</v>
      </c>
      <c r="E56" s="18"/>
      <c r="F56" s="18"/>
      <c r="G56" s="77"/>
      <c r="H56" s="66"/>
      <c r="I56" s="66"/>
      <c r="J56" s="66"/>
    </row>
    <row r="57" spans="1:10" s="71" customFormat="1" ht="12.75" customHeight="1" x14ac:dyDescent="0.25">
      <c r="A57" s="87"/>
      <c r="B57" s="25" t="s">
        <v>397</v>
      </c>
      <c r="C57" s="69"/>
      <c r="D57" s="69"/>
      <c r="E57" s="69"/>
      <c r="F57" s="69"/>
      <c r="G57" s="88"/>
      <c r="H57" s="70"/>
      <c r="I57" s="70"/>
      <c r="J57" s="70"/>
    </row>
    <row r="58" spans="1:10" s="71" customFormat="1" ht="12.75" customHeight="1" x14ac:dyDescent="0.25">
      <c r="A58" s="87"/>
      <c r="B58" s="25" t="s">
        <v>403</v>
      </c>
      <c r="C58" s="69"/>
      <c r="D58" s="69">
        <v>-42.8</v>
      </c>
      <c r="E58" s="69"/>
      <c r="F58" s="69"/>
      <c r="G58" s="88"/>
      <c r="H58" s="70"/>
      <c r="I58" s="70"/>
      <c r="J58" s="70"/>
    </row>
    <row r="59" spans="1:10" s="27" customFormat="1" ht="12.75" customHeight="1" x14ac:dyDescent="0.25">
      <c r="A59" s="33"/>
      <c r="B59" s="52" t="s">
        <v>400</v>
      </c>
      <c r="C59" s="18"/>
      <c r="D59" s="16">
        <f>SUM(D60:D61)</f>
        <v>-39.9</v>
      </c>
      <c r="E59" s="18"/>
      <c r="F59" s="18"/>
      <c r="G59" s="77"/>
      <c r="H59" s="66"/>
      <c r="I59" s="66"/>
      <c r="J59" s="66"/>
    </row>
    <row r="60" spans="1:10" s="71" customFormat="1" ht="12.75" customHeight="1" x14ac:dyDescent="0.25">
      <c r="A60" s="87"/>
      <c r="B60" s="25" t="s">
        <v>403</v>
      </c>
      <c r="C60" s="69"/>
      <c r="D60" s="69">
        <v>-37.9</v>
      </c>
      <c r="E60" s="69"/>
      <c r="F60" s="69"/>
      <c r="G60" s="88"/>
      <c r="H60" s="70"/>
      <c r="I60" s="70"/>
      <c r="J60" s="70"/>
    </row>
    <row r="61" spans="1:10" s="71" customFormat="1" ht="12.75" customHeight="1" x14ac:dyDescent="0.25">
      <c r="A61" s="87"/>
      <c r="B61" s="25" t="s">
        <v>425</v>
      </c>
      <c r="C61" s="69"/>
      <c r="D61" s="69">
        <v>-2</v>
      </c>
      <c r="E61" s="69"/>
      <c r="F61" s="69"/>
      <c r="G61" s="88"/>
      <c r="H61" s="70"/>
      <c r="I61" s="70"/>
      <c r="J61" s="70"/>
    </row>
    <row r="62" spans="1:10" s="27" customFormat="1" ht="12.75" customHeight="1" x14ac:dyDescent="0.25">
      <c r="A62" s="33"/>
      <c r="B62" s="52" t="s">
        <v>401</v>
      </c>
      <c r="C62" s="18"/>
      <c r="D62" s="16">
        <f>SUM(D63:D65)</f>
        <v>218.1</v>
      </c>
      <c r="E62" s="18"/>
      <c r="F62" s="18"/>
      <c r="G62" s="77"/>
      <c r="H62" s="66"/>
      <c r="I62" s="66"/>
      <c r="J62" s="66"/>
    </row>
    <row r="63" spans="1:10" s="71" customFormat="1" ht="12.75" customHeight="1" x14ac:dyDescent="0.25">
      <c r="A63" s="87"/>
      <c r="B63" s="25" t="s">
        <v>397</v>
      </c>
      <c r="C63" s="69"/>
      <c r="D63" s="69">
        <v>250</v>
      </c>
      <c r="E63" s="69"/>
      <c r="F63" s="69"/>
      <c r="G63" s="88"/>
      <c r="H63" s="70"/>
      <c r="I63" s="70"/>
      <c r="J63" s="70"/>
    </row>
    <row r="64" spans="1:10" s="71" customFormat="1" ht="12.75" customHeight="1" x14ac:dyDescent="0.25">
      <c r="A64" s="87"/>
      <c r="B64" s="25" t="s">
        <v>426</v>
      </c>
      <c r="C64" s="69"/>
      <c r="D64" s="69">
        <v>-20.399999999999999</v>
      </c>
      <c r="E64" s="69"/>
      <c r="F64" s="69"/>
      <c r="G64" s="88"/>
      <c r="H64" s="70"/>
      <c r="I64" s="70"/>
      <c r="J64" s="70"/>
    </row>
    <row r="65" spans="1:10" s="71" customFormat="1" ht="12.75" customHeight="1" x14ac:dyDescent="0.25">
      <c r="A65" s="87"/>
      <c r="B65" s="25" t="s">
        <v>427</v>
      </c>
      <c r="C65" s="69"/>
      <c r="D65" s="69">
        <v>-11.5</v>
      </c>
      <c r="E65" s="69"/>
      <c r="F65" s="69"/>
      <c r="G65" s="88"/>
      <c r="H65" s="70"/>
      <c r="I65" s="70"/>
      <c r="J65" s="70"/>
    </row>
    <row r="66" spans="1:10" s="27" customFormat="1" ht="12.75" customHeight="1" x14ac:dyDescent="0.25">
      <c r="A66" s="33"/>
      <c r="B66" s="52" t="s">
        <v>402</v>
      </c>
      <c r="C66" s="18"/>
      <c r="D66" s="16">
        <f>SUM(D67:D68)</f>
        <v>120</v>
      </c>
      <c r="E66" s="18"/>
      <c r="F66" s="18"/>
      <c r="G66" s="77"/>
      <c r="H66" s="66"/>
      <c r="I66" s="66"/>
      <c r="J66" s="66"/>
    </row>
    <row r="67" spans="1:10" s="71" customFormat="1" ht="12.75" customHeight="1" x14ac:dyDescent="0.25">
      <c r="A67" s="87"/>
      <c r="B67" s="25" t="s">
        <v>397</v>
      </c>
      <c r="C67" s="69"/>
      <c r="D67" s="69">
        <v>120</v>
      </c>
      <c r="E67" s="69"/>
      <c r="F67" s="69"/>
      <c r="G67" s="88"/>
      <c r="H67" s="70"/>
      <c r="I67" s="70"/>
      <c r="J67" s="70"/>
    </row>
    <row r="68" spans="1:10" s="71" customFormat="1" ht="12.75" customHeight="1" x14ac:dyDescent="0.25">
      <c r="A68" s="87"/>
      <c r="B68" s="25" t="s">
        <v>403</v>
      </c>
      <c r="C68" s="69"/>
      <c r="D68" s="69"/>
      <c r="E68" s="69"/>
      <c r="F68" s="69"/>
      <c r="G68" s="88"/>
      <c r="H68" s="70"/>
      <c r="I68" s="70"/>
      <c r="J68" s="70"/>
    </row>
    <row r="69" spans="1:10" ht="12.75" customHeight="1" x14ac:dyDescent="0.25">
      <c r="A69" s="56"/>
      <c r="B69" s="52" t="s">
        <v>404</v>
      </c>
      <c r="C69" s="69"/>
      <c r="D69" s="16">
        <f>SUM(D70:D71)</f>
        <v>288.58600000000001</v>
      </c>
      <c r="E69" s="69"/>
      <c r="F69" s="18"/>
      <c r="G69" s="77"/>
      <c r="H69" s="66"/>
      <c r="I69" s="66"/>
      <c r="J69" s="67"/>
    </row>
    <row r="70" spans="1:10" ht="12.75" customHeight="1" x14ac:dyDescent="0.25">
      <c r="A70" s="56"/>
      <c r="B70" s="25" t="s">
        <v>397</v>
      </c>
      <c r="C70" s="69"/>
      <c r="D70" s="69">
        <v>321.286</v>
      </c>
      <c r="E70" s="69"/>
      <c r="F70" s="18"/>
      <c r="G70" s="77"/>
      <c r="H70" s="66"/>
      <c r="I70" s="66"/>
      <c r="J70" s="67"/>
    </row>
    <row r="71" spans="1:10" ht="12.75" customHeight="1" x14ac:dyDescent="0.25">
      <c r="A71" s="56"/>
      <c r="B71" s="25" t="s">
        <v>403</v>
      </c>
      <c r="C71" s="69"/>
      <c r="D71" s="69">
        <v>-32.700000000000003</v>
      </c>
      <c r="E71" s="69"/>
      <c r="F71" s="18"/>
      <c r="G71" s="77"/>
      <c r="H71" s="66"/>
      <c r="I71" s="66"/>
      <c r="J71" s="67"/>
    </row>
    <row r="72" spans="1:10" ht="12.75" customHeight="1" x14ac:dyDescent="0.25">
      <c r="A72" s="56"/>
      <c r="B72" s="52" t="s">
        <v>428</v>
      </c>
      <c r="C72" s="69"/>
      <c r="D72" s="16">
        <v>-97.5</v>
      </c>
      <c r="E72" s="69"/>
      <c r="F72" s="18"/>
      <c r="G72" s="77"/>
      <c r="H72" s="66"/>
      <c r="I72" s="66"/>
      <c r="J72" s="67"/>
    </row>
    <row r="73" spans="1:10" s="27" customFormat="1" ht="7.5" customHeight="1" x14ac:dyDescent="0.25">
      <c r="A73" s="97"/>
      <c r="B73" s="98"/>
      <c r="C73" s="69"/>
      <c r="D73" s="26"/>
      <c r="E73" s="69"/>
      <c r="F73" s="18"/>
      <c r="G73" s="77"/>
      <c r="H73" s="66"/>
      <c r="I73" s="66"/>
      <c r="J73" s="66"/>
    </row>
    <row r="74" spans="1:10" s="100" customFormat="1" ht="17.25" customHeight="1" x14ac:dyDescent="0.25">
      <c r="A74" s="85" t="s">
        <v>405</v>
      </c>
      <c r="B74" s="63" t="s">
        <v>269</v>
      </c>
      <c r="C74" s="73">
        <v>4631.5820000000003</v>
      </c>
      <c r="D74" s="99">
        <f>SUM(D75:D79)</f>
        <v>-73.010000000000005</v>
      </c>
      <c r="E74" s="73">
        <f>C74+D74</f>
        <v>4558.5720000000001</v>
      </c>
      <c r="F74" s="16"/>
      <c r="G74" s="86"/>
      <c r="H74" s="86"/>
      <c r="I74" s="86"/>
      <c r="J74" s="74"/>
    </row>
    <row r="75" spans="1:10" ht="12.75" customHeight="1" x14ac:dyDescent="0.25">
      <c r="A75" s="56"/>
      <c r="B75" s="52" t="s">
        <v>429</v>
      </c>
      <c r="C75" s="26"/>
      <c r="D75" s="26">
        <v>3.3</v>
      </c>
      <c r="E75" s="69"/>
      <c r="F75" s="18"/>
      <c r="G75" s="77"/>
      <c r="H75" s="66"/>
      <c r="I75" s="66"/>
      <c r="J75" s="67"/>
    </row>
    <row r="76" spans="1:10" ht="12.75" customHeight="1" x14ac:dyDescent="0.25">
      <c r="A76" s="56"/>
      <c r="B76" s="52" t="s">
        <v>430</v>
      </c>
      <c r="C76" s="26"/>
      <c r="D76" s="26">
        <v>5.5</v>
      </c>
      <c r="E76" s="69"/>
      <c r="F76" s="18"/>
      <c r="G76" s="77"/>
      <c r="H76" s="66"/>
      <c r="I76" s="66"/>
      <c r="J76" s="67"/>
    </row>
    <row r="77" spans="1:10" ht="12.75" customHeight="1" x14ac:dyDescent="0.25">
      <c r="A77" s="56"/>
      <c r="B77" s="52" t="s">
        <v>431</v>
      </c>
      <c r="C77" s="26"/>
      <c r="D77" s="26">
        <v>-55.295000000000002</v>
      </c>
      <c r="E77" s="69"/>
      <c r="F77" s="18"/>
      <c r="G77" s="77"/>
      <c r="H77" s="66"/>
      <c r="I77" s="66"/>
      <c r="J77" s="67"/>
    </row>
    <row r="78" spans="1:10" ht="12.75" customHeight="1" x14ac:dyDescent="0.25">
      <c r="A78" s="56"/>
      <c r="B78" s="52" t="s">
        <v>432</v>
      </c>
      <c r="C78" s="26"/>
      <c r="D78" s="26">
        <v>-16.215</v>
      </c>
      <c r="E78" s="69"/>
      <c r="F78" s="18"/>
      <c r="G78" s="77"/>
      <c r="H78" s="66"/>
      <c r="I78" s="66"/>
      <c r="J78" s="67"/>
    </row>
    <row r="79" spans="1:10" ht="12.75" customHeight="1" x14ac:dyDescent="0.25">
      <c r="A79" s="56"/>
      <c r="B79" s="52" t="s">
        <v>436</v>
      </c>
      <c r="C79" s="26"/>
      <c r="D79" s="26">
        <v>-10.3</v>
      </c>
      <c r="E79" s="69"/>
      <c r="F79" s="18"/>
      <c r="G79" s="77"/>
      <c r="H79" s="66"/>
      <c r="I79" s="66"/>
      <c r="J79" s="67"/>
    </row>
    <row r="80" spans="1:10" ht="5.25" customHeight="1" x14ac:dyDescent="0.25">
      <c r="A80" s="91"/>
      <c r="B80" s="25"/>
      <c r="C80" s="16"/>
      <c r="D80" s="18"/>
      <c r="E80" s="18"/>
      <c r="F80" s="18"/>
      <c r="G80" s="77"/>
      <c r="H80" s="66"/>
      <c r="I80" s="66"/>
      <c r="J80" s="67"/>
    </row>
    <row r="81" spans="1:11" s="102" customFormat="1" ht="16.5" customHeight="1" x14ac:dyDescent="0.25">
      <c r="A81" s="85" t="s">
        <v>406</v>
      </c>
      <c r="B81" s="63" t="s">
        <v>300</v>
      </c>
      <c r="C81" s="73">
        <v>8811.7260000000006</v>
      </c>
      <c r="D81" s="99">
        <f>SUM(D82:D84)</f>
        <v>-54.933999999999997</v>
      </c>
      <c r="E81" s="73">
        <f>C81+D81</f>
        <v>8756.7920000000013</v>
      </c>
      <c r="F81" s="18"/>
      <c r="G81" s="77"/>
      <c r="H81" s="84"/>
      <c r="I81" s="101"/>
      <c r="J81" s="47"/>
    </row>
    <row r="82" spans="1:11" ht="12.75" customHeight="1" x14ac:dyDescent="0.25">
      <c r="A82" s="56"/>
      <c r="B82" s="52" t="s">
        <v>433</v>
      </c>
      <c r="C82" s="26"/>
      <c r="D82" s="26">
        <v>-49.933999999999997</v>
      </c>
      <c r="E82" s="69"/>
      <c r="F82" s="18"/>
      <c r="G82" s="77"/>
      <c r="H82" s="66"/>
      <c r="I82" s="66"/>
      <c r="J82" s="67"/>
    </row>
    <row r="83" spans="1:11" ht="12.75" customHeight="1" x14ac:dyDescent="0.25">
      <c r="A83" s="56"/>
      <c r="B83" s="52" t="s">
        <v>434</v>
      </c>
      <c r="C83" s="26"/>
      <c r="D83" s="26">
        <v>-60</v>
      </c>
      <c r="E83" s="69"/>
      <c r="F83" s="18"/>
      <c r="G83" s="77"/>
      <c r="H83" s="66"/>
      <c r="I83" s="66"/>
      <c r="J83" s="67"/>
    </row>
    <row r="84" spans="1:11" ht="12.75" customHeight="1" x14ac:dyDescent="0.25">
      <c r="A84" s="56"/>
      <c r="B84" s="52" t="s">
        <v>435</v>
      </c>
      <c r="C84" s="26"/>
      <c r="D84" s="26">
        <v>55</v>
      </c>
      <c r="E84" s="69"/>
      <c r="F84" s="18"/>
      <c r="G84" s="77"/>
      <c r="H84" s="66"/>
      <c r="I84" s="66"/>
      <c r="J84" s="67"/>
    </row>
    <row r="85" spans="1:11" s="102" customFormat="1" ht="4.5" customHeight="1" x14ac:dyDescent="0.25">
      <c r="A85" s="56"/>
      <c r="B85" s="25"/>
      <c r="C85" s="103"/>
      <c r="D85" s="19"/>
      <c r="E85" s="18"/>
      <c r="F85" s="18"/>
      <c r="G85" s="77"/>
      <c r="H85" s="84"/>
      <c r="I85" s="101"/>
      <c r="J85" s="47"/>
    </row>
    <row r="86" spans="1:11" s="102" customFormat="1" ht="16.5" customHeight="1" x14ac:dyDescent="0.25">
      <c r="A86" s="85" t="s">
        <v>407</v>
      </c>
      <c r="B86" s="63" t="s">
        <v>333</v>
      </c>
      <c r="C86" s="73">
        <v>394</v>
      </c>
      <c r="D86" s="99">
        <f>D87</f>
        <v>0</v>
      </c>
      <c r="E86" s="73">
        <f>C86+D86</f>
        <v>394</v>
      </c>
      <c r="F86" s="18"/>
      <c r="G86" s="77"/>
      <c r="H86" s="84"/>
      <c r="I86" s="101"/>
      <c r="J86" s="47"/>
    </row>
    <row r="87" spans="1:11" s="102" customFormat="1" ht="6.75" customHeight="1" x14ac:dyDescent="0.25">
      <c r="A87" s="56"/>
      <c r="B87" s="25"/>
      <c r="C87" s="103"/>
      <c r="D87" s="19"/>
      <c r="E87" s="18"/>
      <c r="F87" s="18"/>
      <c r="G87" s="77"/>
      <c r="H87" s="84"/>
      <c r="I87" s="101"/>
      <c r="J87" s="47"/>
    </row>
    <row r="88" spans="1:11" s="102" customFormat="1" ht="16.5" customHeight="1" x14ac:dyDescent="0.25">
      <c r="A88" s="85" t="s">
        <v>408</v>
      </c>
      <c r="B88" s="63" t="s">
        <v>164</v>
      </c>
      <c r="C88" s="73">
        <v>24106.2</v>
      </c>
      <c r="D88" s="99">
        <f>SUM(D89:D89)</f>
        <v>0</v>
      </c>
      <c r="E88" s="73">
        <f>C88+D88</f>
        <v>24106.2</v>
      </c>
      <c r="F88" s="18"/>
      <c r="G88" s="77"/>
      <c r="H88" s="84"/>
      <c r="I88" s="101"/>
      <c r="J88" s="47"/>
    </row>
    <row r="89" spans="1:11" ht="6.75" customHeight="1" x14ac:dyDescent="0.25">
      <c r="A89" s="56"/>
      <c r="B89" s="52"/>
      <c r="C89" s="26"/>
      <c r="D89" s="26"/>
      <c r="E89" s="69"/>
      <c r="F89" s="18"/>
      <c r="G89" s="77"/>
      <c r="H89" s="66"/>
      <c r="I89" s="66"/>
      <c r="J89" s="67"/>
    </row>
    <row r="90" spans="1:11" s="76" customFormat="1" ht="14.25" customHeight="1" x14ac:dyDescent="0.25">
      <c r="A90" s="104"/>
      <c r="B90" s="53" t="s">
        <v>409</v>
      </c>
      <c r="C90" s="80">
        <f>C34+C41+C43+C46+C49+C51+C74+C81+C86+C88</f>
        <v>173393.976</v>
      </c>
      <c r="D90" s="80">
        <f>D34+D41+D43+D46+D49+D51+D74+D81+D86+D88</f>
        <v>-730.99999999999989</v>
      </c>
      <c r="E90" s="80">
        <f>E34+E41+E43+E46+E49+E51+E74+E81+E86+E88</f>
        <v>172662.97600000002</v>
      </c>
      <c r="F90" s="80"/>
      <c r="G90" s="105"/>
      <c r="H90" s="105"/>
      <c r="I90" s="105"/>
      <c r="J90" s="20"/>
      <c r="K90" s="20"/>
    </row>
    <row r="91" spans="1:11" ht="19.5" hidden="1" customHeight="1" x14ac:dyDescent="0.25">
      <c r="A91" s="106"/>
      <c r="B91" s="107" t="s">
        <v>410</v>
      </c>
      <c r="C91" s="108"/>
      <c r="D91" s="77"/>
      <c r="E91" s="77">
        <f t="shared" ref="E91:E98" si="1">C91+D91</f>
        <v>0</v>
      </c>
      <c r="F91" s="77"/>
      <c r="G91" s="77"/>
      <c r="H91" s="66"/>
      <c r="I91" s="67"/>
    </row>
    <row r="92" spans="1:11" ht="14.85" hidden="1" customHeight="1" x14ac:dyDescent="0.25">
      <c r="A92" s="106"/>
      <c r="B92" s="107" t="s">
        <v>411</v>
      </c>
      <c r="C92" s="108"/>
      <c r="D92" s="77"/>
      <c r="E92" s="77">
        <f t="shared" si="1"/>
        <v>0</v>
      </c>
      <c r="F92" s="77"/>
      <c r="G92" s="77"/>
      <c r="H92" s="66"/>
      <c r="I92" s="67"/>
    </row>
    <row r="93" spans="1:11" ht="16.5" hidden="1" customHeight="1" x14ac:dyDescent="0.25">
      <c r="A93" s="106"/>
      <c r="B93" s="107" t="s">
        <v>412</v>
      </c>
      <c r="C93" s="108"/>
      <c r="D93" s="77"/>
      <c r="E93" s="77">
        <f t="shared" si="1"/>
        <v>0</v>
      </c>
      <c r="F93" s="77"/>
      <c r="G93" s="77"/>
      <c r="H93" s="66"/>
      <c r="I93" s="67"/>
    </row>
    <row r="94" spans="1:11" ht="16.5" hidden="1" customHeight="1" x14ac:dyDescent="0.25">
      <c r="A94" s="106"/>
      <c r="B94" s="107" t="s">
        <v>413</v>
      </c>
      <c r="C94" s="108"/>
      <c r="D94" s="77"/>
      <c r="E94" s="77">
        <f t="shared" si="1"/>
        <v>0</v>
      </c>
      <c r="F94" s="77"/>
      <c r="G94" s="77"/>
      <c r="H94" s="66"/>
      <c r="I94" s="67"/>
    </row>
    <row r="95" spans="1:11" ht="16.5" hidden="1" customHeight="1" x14ac:dyDescent="0.25">
      <c r="A95" s="106"/>
      <c r="B95" s="107" t="s">
        <v>414</v>
      </c>
      <c r="C95" s="108"/>
      <c r="D95" s="77"/>
      <c r="E95" s="77">
        <f t="shared" si="1"/>
        <v>0</v>
      </c>
      <c r="F95" s="77"/>
      <c r="G95" s="77"/>
      <c r="H95" s="66"/>
      <c r="I95" s="67"/>
    </row>
    <row r="96" spans="1:11" ht="16.5" hidden="1" customHeight="1" x14ac:dyDescent="0.25">
      <c r="A96" s="106"/>
      <c r="B96" s="107"/>
      <c r="C96" s="108"/>
      <c r="D96" s="77"/>
      <c r="E96" s="77">
        <f t="shared" si="1"/>
        <v>0</v>
      </c>
      <c r="F96" s="77"/>
      <c r="G96" s="77"/>
      <c r="H96" s="66"/>
      <c r="I96" s="67"/>
    </row>
    <row r="97" spans="1:10" ht="16.5" hidden="1" customHeight="1" x14ac:dyDescent="0.25">
      <c r="A97" s="106"/>
      <c r="B97" s="107" t="s">
        <v>415</v>
      </c>
      <c r="C97" s="108"/>
      <c r="D97" s="77"/>
      <c r="E97" s="77">
        <f t="shared" si="1"/>
        <v>0</v>
      </c>
      <c r="F97" s="77"/>
      <c r="G97" s="77"/>
      <c r="H97" s="66"/>
      <c r="I97" s="67"/>
    </row>
    <row r="98" spans="1:10" ht="16.5" hidden="1" customHeight="1" x14ac:dyDescent="0.25">
      <c r="A98" s="106"/>
      <c r="B98" s="107"/>
      <c r="C98" s="108"/>
      <c r="D98" s="77"/>
      <c r="E98" s="77">
        <f t="shared" si="1"/>
        <v>0</v>
      </c>
      <c r="F98" s="77"/>
      <c r="G98" s="77"/>
      <c r="H98" s="66"/>
      <c r="I98" s="67"/>
    </row>
    <row r="99" spans="1:10" s="102" customFormat="1" x14ac:dyDescent="0.25">
      <c r="A99" s="106"/>
      <c r="B99" s="109"/>
      <c r="C99" s="110"/>
      <c r="D99" s="96"/>
      <c r="E99" s="110"/>
      <c r="F99" s="88"/>
      <c r="G99" s="88"/>
      <c r="H99" s="70"/>
      <c r="I99" s="70"/>
      <c r="J99" s="111"/>
    </row>
    <row r="100" spans="1:10" s="76" customFormat="1" x14ac:dyDescent="0.25">
      <c r="A100" s="112"/>
      <c r="B100" s="113" t="s">
        <v>416</v>
      </c>
      <c r="C100" s="105"/>
      <c r="D100" s="86"/>
      <c r="E100" s="105"/>
      <c r="F100" s="86"/>
      <c r="G100" s="86"/>
      <c r="H100" s="74"/>
      <c r="I100" s="74"/>
      <c r="J100" s="75"/>
    </row>
    <row r="101" spans="1:10" s="76" customFormat="1" x14ac:dyDescent="0.25">
      <c r="A101" s="112"/>
      <c r="B101" s="113" t="s">
        <v>417</v>
      </c>
      <c r="C101" s="105"/>
      <c r="D101" s="86"/>
      <c r="E101" s="105"/>
      <c r="F101" s="86"/>
      <c r="G101" s="86"/>
      <c r="H101" s="74"/>
      <c r="I101" s="74"/>
      <c r="J101" s="75"/>
    </row>
    <row r="102" spans="1:10" s="76" customFormat="1" x14ac:dyDescent="0.25">
      <c r="A102" s="112"/>
      <c r="B102" s="113" t="s">
        <v>415</v>
      </c>
      <c r="C102" s="108"/>
      <c r="D102" s="86"/>
      <c r="E102" s="105"/>
      <c r="F102" s="86"/>
      <c r="G102" s="86"/>
      <c r="H102" s="74"/>
      <c r="I102" s="74"/>
      <c r="J102" s="75"/>
    </row>
    <row r="103" spans="1:10" x14ac:dyDescent="0.25">
      <c r="A103" s="106"/>
      <c r="B103" s="107" t="s">
        <v>418</v>
      </c>
      <c r="C103" s="108"/>
      <c r="D103" s="114" t="e">
        <f>D38+#REF!+#REF!+#REF!+#REF!+#REF!+#REF!</f>
        <v>#REF!</v>
      </c>
      <c r="E103" s="108"/>
      <c r="F103" s="77"/>
      <c r="G103" s="77"/>
      <c r="H103" s="66"/>
      <c r="I103" s="66"/>
      <c r="J103" s="67"/>
    </row>
    <row r="104" spans="1:10" ht="15" customHeight="1" x14ac:dyDescent="0.25">
      <c r="A104" s="106"/>
      <c r="B104" s="115" t="s">
        <v>419</v>
      </c>
      <c r="C104" s="107"/>
      <c r="D104" s="114" t="e">
        <f>#REF!+#REF!+#REF!+#REF!+#REF!+#REF!+#REF!</f>
        <v>#REF!</v>
      </c>
      <c r="E104" s="116"/>
      <c r="F104" s="117"/>
      <c r="G104" s="117"/>
    </row>
    <row r="105" spans="1:10" x14ac:dyDescent="0.25">
      <c r="A105" s="106"/>
      <c r="B105" s="115" t="s">
        <v>420</v>
      </c>
      <c r="C105" s="107"/>
      <c r="D105" s="114" t="e">
        <f>#REF!+#REF!+D40+#REF!+#REF!+#REF!+#REF!</f>
        <v>#REF!</v>
      </c>
      <c r="E105" s="116"/>
      <c r="F105" s="117"/>
      <c r="G105" s="117"/>
    </row>
    <row r="106" spans="1:10" s="102" customFormat="1" x14ac:dyDescent="0.25">
      <c r="A106" s="106"/>
      <c r="B106" s="109"/>
      <c r="C106" s="109"/>
      <c r="D106" s="118"/>
      <c r="E106" s="119"/>
      <c r="F106" s="120"/>
      <c r="G106" s="120"/>
      <c r="H106" s="121"/>
      <c r="I106" s="121"/>
    </row>
    <row r="107" spans="1:10" s="102" customFormat="1" x14ac:dyDescent="0.25">
      <c r="A107" s="106"/>
      <c r="B107" s="109"/>
      <c r="C107" s="109"/>
      <c r="D107" s="118"/>
      <c r="E107" s="119"/>
      <c r="F107" s="120"/>
      <c r="G107" s="120"/>
      <c r="H107" s="121"/>
      <c r="I107" s="121"/>
    </row>
    <row r="108" spans="1:10" x14ac:dyDescent="0.25">
      <c r="A108" s="106"/>
      <c r="B108" s="107"/>
      <c r="C108" s="107"/>
      <c r="D108" s="117"/>
      <c r="E108" s="116"/>
      <c r="F108" s="117"/>
      <c r="G108" s="117"/>
    </row>
    <row r="109" spans="1:10" x14ac:dyDescent="0.25">
      <c r="A109" s="106"/>
      <c r="B109" s="107"/>
      <c r="C109" s="107"/>
      <c r="D109" s="117"/>
      <c r="E109" s="116"/>
      <c r="F109" s="117"/>
      <c r="G109" s="117"/>
    </row>
    <row r="110" spans="1:10" x14ac:dyDescent="0.25">
      <c r="A110" s="106"/>
      <c r="B110" s="107"/>
      <c r="C110" s="107"/>
      <c r="D110" s="117"/>
      <c r="E110" s="116"/>
      <c r="F110" s="117"/>
      <c r="G110" s="117"/>
    </row>
    <row r="111" spans="1:10" x14ac:dyDescent="0.25">
      <c r="A111" s="106"/>
      <c r="B111" s="107"/>
      <c r="C111" s="107"/>
      <c r="D111" s="117"/>
      <c r="E111" s="116"/>
      <c r="F111" s="117"/>
      <c r="G111" s="117"/>
    </row>
    <row r="112" spans="1:10" x14ac:dyDescent="0.25">
      <c r="A112" s="106"/>
      <c r="B112" s="107"/>
      <c r="C112" s="107"/>
      <c r="D112" s="117"/>
      <c r="E112" s="116"/>
      <c r="F112" s="117"/>
      <c r="G112" s="117"/>
    </row>
    <row r="113" spans="1:7" x14ac:dyDescent="0.25">
      <c r="A113" s="106"/>
      <c r="B113" s="107"/>
      <c r="C113" s="107"/>
      <c r="D113" s="117"/>
      <c r="E113" s="116"/>
      <c r="F113" s="117"/>
      <c r="G113" s="117"/>
    </row>
    <row r="114" spans="1:7" x14ac:dyDescent="0.25">
      <c r="A114" s="106"/>
      <c r="B114" s="107"/>
      <c r="C114" s="107"/>
      <c r="D114" s="117"/>
      <c r="E114" s="116"/>
      <c r="F114" s="117"/>
      <c r="G114" s="117"/>
    </row>
    <row r="115" spans="1:7" x14ac:dyDescent="0.25">
      <c r="A115" s="106"/>
      <c r="B115" s="107"/>
      <c r="C115" s="107"/>
      <c r="D115" s="117"/>
      <c r="E115" s="116"/>
      <c r="F115" s="117"/>
      <c r="G115" s="117"/>
    </row>
    <row r="116" spans="1:7" x14ac:dyDescent="0.25">
      <c r="A116" s="106"/>
      <c r="B116" s="107"/>
      <c r="C116" s="107"/>
      <c r="D116" s="117"/>
      <c r="E116" s="116"/>
      <c r="F116" s="117"/>
      <c r="G116" s="117"/>
    </row>
    <row r="117" spans="1:7" x14ac:dyDescent="0.25">
      <c r="A117" s="106"/>
      <c r="B117" s="107"/>
      <c r="C117" s="107"/>
      <c r="D117" s="117"/>
      <c r="E117" s="116"/>
      <c r="F117" s="117"/>
      <c r="G117" s="117"/>
    </row>
    <row r="118" spans="1:7" x14ac:dyDescent="0.25">
      <c r="A118" s="106"/>
      <c r="B118" s="107"/>
      <c r="C118" s="107"/>
      <c r="D118" s="117"/>
      <c r="E118" s="116"/>
      <c r="F118" s="117"/>
      <c r="G118" s="117"/>
    </row>
    <row r="119" spans="1:7" x14ac:dyDescent="0.25">
      <c r="A119" s="106"/>
      <c r="B119" s="107"/>
      <c r="C119" s="107"/>
      <c r="D119" s="117"/>
      <c r="E119" s="116"/>
      <c r="F119" s="117"/>
      <c r="G119" s="117"/>
    </row>
    <row r="120" spans="1:7" x14ac:dyDescent="0.25">
      <c r="A120" s="106"/>
      <c r="B120" s="107"/>
      <c r="C120" s="107"/>
      <c r="D120" s="117"/>
      <c r="E120" s="116"/>
      <c r="F120" s="117"/>
      <c r="G120" s="117"/>
    </row>
    <row r="121" spans="1:7" x14ac:dyDescent="0.25">
      <c r="A121" s="106"/>
      <c r="B121" s="107"/>
      <c r="C121" s="107"/>
      <c r="D121" s="117"/>
      <c r="E121" s="116"/>
      <c r="F121" s="117"/>
      <c r="G121" s="117"/>
    </row>
    <row r="122" spans="1:7" x14ac:dyDescent="0.25">
      <c r="A122" s="106"/>
      <c r="B122" s="107"/>
      <c r="C122" s="107"/>
      <c r="D122" s="117"/>
      <c r="E122" s="116"/>
      <c r="F122" s="117"/>
      <c r="G122" s="117"/>
    </row>
    <row r="123" spans="1:7" x14ac:dyDescent="0.25">
      <c r="A123" s="106"/>
      <c r="B123" s="107"/>
      <c r="C123" s="107"/>
      <c r="D123" s="117"/>
      <c r="E123" s="116"/>
      <c r="F123" s="117"/>
      <c r="G123" s="117"/>
    </row>
    <row r="124" spans="1:7" x14ac:dyDescent="0.25">
      <c r="A124" s="106"/>
      <c r="B124" s="107"/>
      <c r="C124" s="107"/>
      <c r="D124" s="117"/>
      <c r="E124" s="116"/>
      <c r="F124" s="117"/>
      <c r="G124" s="117"/>
    </row>
    <row r="125" spans="1:7" x14ac:dyDescent="0.25">
      <c r="A125" s="106"/>
      <c r="B125" s="107"/>
      <c r="C125" s="107"/>
      <c r="D125" s="117"/>
      <c r="E125" s="116"/>
      <c r="F125" s="117"/>
      <c r="G125" s="117"/>
    </row>
    <row r="126" spans="1:7" x14ac:dyDescent="0.25">
      <c r="A126" s="106"/>
      <c r="B126" s="107"/>
      <c r="C126" s="107"/>
      <c r="D126" s="117"/>
      <c r="E126" s="116"/>
      <c r="F126" s="117"/>
      <c r="G126" s="117"/>
    </row>
    <row r="127" spans="1:7" x14ac:dyDescent="0.25">
      <c r="A127" s="106"/>
      <c r="B127" s="107"/>
      <c r="C127" s="107"/>
      <c r="D127" s="117"/>
      <c r="E127" s="116"/>
      <c r="F127" s="117"/>
      <c r="G127" s="117"/>
    </row>
    <row r="128" spans="1:7" x14ac:dyDescent="0.25">
      <c r="A128" s="106"/>
      <c r="B128" s="107"/>
      <c r="C128" s="107"/>
      <c r="D128" s="117"/>
      <c r="E128" s="116"/>
      <c r="F128" s="117"/>
      <c r="G128" s="117"/>
    </row>
    <row r="129" spans="1:7" x14ac:dyDescent="0.25">
      <c r="A129" s="106"/>
      <c r="B129" s="107"/>
      <c r="C129" s="107"/>
      <c r="D129" s="117"/>
      <c r="E129" s="116"/>
      <c r="F129" s="117"/>
      <c r="G129" s="117"/>
    </row>
    <row r="130" spans="1:7" x14ac:dyDescent="0.25">
      <c r="A130" s="106"/>
      <c r="B130" s="107"/>
      <c r="C130" s="107"/>
      <c r="D130" s="117"/>
      <c r="E130" s="116"/>
      <c r="F130" s="117"/>
      <c r="G130" s="117"/>
    </row>
    <row r="131" spans="1:7" x14ac:dyDescent="0.25">
      <c r="A131" s="106"/>
      <c r="B131" s="107"/>
      <c r="C131" s="107"/>
      <c r="D131" s="117"/>
      <c r="E131" s="116"/>
      <c r="F131" s="117"/>
      <c r="G131" s="117"/>
    </row>
    <row r="132" spans="1:7" x14ac:dyDescent="0.25">
      <c r="A132" s="106"/>
      <c r="B132" s="107"/>
      <c r="C132" s="107"/>
      <c r="D132" s="117"/>
      <c r="E132" s="116"/>
      <c r="F132" s="117"/>
      <c r="G132" s="117"/>
    </row>
    <row r="133" spans="1:7" x14ac:dyDescent="0.25">
      <c r="A133" s="106"/>
      <c r="B133" s="107"/>
      <c r="C133" s="107"/>
      <c r="D133" s="117"/>
      <c r="E133" s="116"/>
      <c r="F133" s="117"/>
      <c r="G133" s="117"/>
    </row>
    <row r="134" spans="1:7" x14ac:dyDescent="0.25">
      <c r="A134" s="106"/>
      <c r="B134" s="107"/>
      <c r="C134" s="107"/>
      <c r="D134" s="117"/>
      <c r="E134" s="116"/>
      <c r="F134" s="117"/>
      <c r="G134" s="117"/>
    </row>
    <row r="135" spans="1:7" x14ac:dyDescent="0.25">
      <c r="A135" s="106"/>
      <c r="B135" s="107"/>
      <c r="C135" s="107"/>
      <c r="D135" s="117"/>
      <c r="E135" s="116"/>
      <c r="F135" s="117"/>
      <c r="G135" s="117"/>
    </row>
    <row r="136" spans="1:7" x14ac:dyDescent="0.25">
      <c r="A136" s="106"/>
      <c r="B136" s="107"/>
      <c r="C136" s="107"/>
      <c r="D136" s="117"/>
      <c r="E136" s="116"/>
      <c r="F136" s="117"/>
      <c r="G136" s="117"/>
    </row>
    <row r="137" spans="1:7" x14ac:dyDescent="0.25">
      <c r="A137" s="106"/>
      <c r="B137" s="107"/>
      <c r="C137" s="107"/>
      <c r="D137" s="117"/>
      <c r="E137" s="116"/>
      <c r="F137" s="117"/>
      <c r="G137" s="117"/>
    </row>
    <row r="138" spans="1:7" x14ac:dyDescent="0.25">
      <c r="A138" s="106"/>
      <c r="B138" s="107"/>
      <c r="C138" s="107"/>
      <c r="D138" s="117"/>
      <c r="E138" s="116"/>
      <c r="F138" s="117"/>
      <c r="G138" s="117"/>
    </row>
    <row r="139" spans="1:7" x14ac:dyDescent="0.25">
      <c r="A139" s="106"/>
      <c r="B139" s="107"/>
      <c r="C139" s="107"/>
      <c r="D139" s="117"/>
      <c r="E139" s="116"/>
      <c r="F139" s="117"/>
      <c r="G139" s="117"/>
    </row>
    <row r="140" spans="1:7" x14ac:dyDescent="0.25">
      <c r="A140" s="106"/>
      <c r="B140" s="107"/>
      <c r="C140" s="107"/>
      <c r="D140" s="117"/>
      <c r="E140" s="116"/>
      <c r="F140" s="117"/>
      <c r="G140" s="117"/>
    </row>
    <row r="141" spans="1:7" x14ac:dyDescent="0.25">
      <c r="A141" s="106"/>
      <c r="B141" s="107"/>
      <c r="C141" s="107"/>
      <c r="D141" s="117"/>
      <c r="E141" s="116"/>
      <c r="F141" s="117"/>
      <c r="G141" s="117"/>
    </row>
    <row r="142" spans="1:7" x14ac:dyDescent="0.25">
      <c r="A142" s="106"/>
      <c r="B142" s="107"/>
      <c r="C142" s="107"/>
      <c r="D142" s="117"/>
      <c r="E142" s="116"/>
      <c r="F142" s="117"/>
      <c r="G142" s="117"/>
    </row>
    <row r="143" spans="1:7" x14ac:dyDescent="0.25">
      <c r="A143" s="106"/>
      <c r="B143" s="107"/>
      <c r="C143" s="107"/>
      <c r="D143" s="117"/>
      <c r="E143" s="116"/>
      <c r="F143" s="117"/>
      <c r="G143" s="117"/>
    </row>
    <row r="144" spans="1:7" x14ac:dyDescent="0.25">
      <c r="A144" s="106"/>
      <c r="B144" s="107"/>
      <c r="C144" s="107"/>
      <c r="D144" s="117"/>
      <c r="E144" s="116"/>
      <c r="F144" s="117"/>
      <c r="G144" s="117"/>
    </row>
    <row r="145" spans="1:7" x14ac:dyDescent="0.25">
      <c r="A145" s="106"/>
      <c r="B145" s="107"/>
      <c r="C145" s="107"/>
      <c r="D145" s="117"/>
      <c r="E145" s="116"/>
      <c r="F145" s="117"/>
      <c r="G145" s="117"/>
    </row>
    <row r="146" spans="1:7" x14ac:dyDescent="0.25">
      <c r="A146" s="106"/>
      <c r="B146" s="107"/>
      <c r="C146" s="107"/>
      <c r="D146" s="117"/>
      <c r="E146" s="116"/>
      <c r="F146" s="117"/>
      <c r="G146" s="117"/>
    </row>
    <row r="147" spans="1:7" x14ac:dyDescent="0.25">
      <c r="A147" s="106"/>
      <c r="B147" s="107"/>
      <c r="C147" s="107"/>
      <c r="D147" s="117"/>
      <c r="E147" s="116"/>
      <c r="F147" s="117"/>
      <c r="G147" s="117"/>
    </row>
    <row r="148" spans="1:7" x14ac:dyDescent="0.25">
      <c r="A148" s="106"/>
      <c r="B148" s="107"/>
      <c r="C148" s="107"/>
      <c r="D148" s="117"/>
      <c r="E148" s="116"/>
      <c r="F148" s="117"/>
      <c r="G148" s="117"/>
    </row>
    <row r="149" spans="1:7" x14ac:dyDescent="0.25">
      <c r="A149" s="106"/>
      <c r="B149" s="107"/>
      <c r="C149" s="107"/>
      <c r="D149" s="117"/>
      <c r="E149" s="116"/>
      <c r="F149" s="117"/>
      <c r="G149" s="117"/>
    </row>
    <row r="150" spans="1:7" x14ac:dyDescent="0.25">
      <c r="A150" s="106"/>
      <c r="B150" s="107"/>
      <c r="C150" s="107"/>
      <c r="D150" s="117"/>
      <c r="E150" s="116"/>
      <c r="F150" s="117"/>
      <c r="G150" s="117"/>
    </row>
    <row r="151" spans="1:7" x14ac:dyDescent="0.25">
      <c r="A151" s="106"/>
      <c r="B151" s="107"/>
      <c r="C151" s="107"/>
      <c r="D151" s="117"/>
      <c r="E151" s="116"/>
      <c r="F151" s="117"/>
      <c r="G151" s="117"/>
    </row>
    <row r="152" spans="1:7" x14ac:dyDescent="0.25">
      <c r="A152" s="106"/>
      <c r="B152" s="107"/>
      <c r="C152" s="107"/>
      <c r="D152" s="117"/>
      <c r="E152" s="116"/>
      <c r="F152" s="117"/>
      <c r="G152" s="117"/>
    </row>
    <row r="153" spans="1:7" x14ac:dyDescent="0.25">
      <c r="A153" s="106"/>
      <c r="B153" s="107"/>
      <c r="C153" s="107"/>
      <c r="D153" s="117"/>
      <c r="E153" s="116"/>
      <c r="F153" s="117"/>
      <c r="G153" s="117"/>
    </row>
    <row r="154" spans="1:7" x14ac:dyDescent="0.25">
      <c r="A154" s="106"/>
      <c r="B154" s="107"/>
      <c r="C154" s="107"/>
      <c r="D154" s="117"/>
      <c r="E154" s="116"/>
      <c r="F154" s="117"/>
      <c r="G154" s="117"/>
    </row>
    <row r="155" spans="1:7" x14ac:dyDescent="0.25">
      <c r="A155" s="106"/>
      <c r="B155" s="107"/>
      <c r="C155" s="107"/>
      <c r="D155" s="117"/>
      <c r="E155" s="116"/>
      <c r="F155" s="117"/>
      <c r="G155" s="117"/>
    </row>
    <row r="156" spans="1:7" x14ac:dyDescent="0.25">
      <c r="A156" s="106"/>
      <c r="B156" s="107"/>
      <c r="C156" s="107"/>
      <c r="D156" s="117"/>
      <c r="E156" s="116"/>
      <c r="F156" s="117"/>
      <c r="G156" s="117"/>
    </row>
    <row r="157" spans="1:7" x14ac:dyDescent="0.25">
      <c r="A157" s="106"/>
      <c r="B157" s="107"/>
      <c r="C157" s="107"/>
      <c r="D157" s="117"/>
      <c r="E157" s="116"/>
      <c r="F157" s="117"/>
      <c r="G157" s="117"/>
    </row>
    <row r="158" spans="1:7" x14ac:dyDescent="0.25">
      <c r="A158" s="106"/>
      <c r="B158" s="107"/>
      <c r="C158" s="107"/>
      <c r="D158" s="117"/>
      <c r="E158" s="116"/>
      <c r="F158" s="117"/>
      <c r="G158" s="117"/>
    </row>
    <row r="159" spans="1:7" x14ac:dyDescent="0.25">
      <c r="A159" s="106"/>
      <c r="B159" s="107"/>
      <c r="C159" s="107"/>
      <c r="D159" s="117"/>
      <c r="E159" s="116"/>
      <c r="F159" s="117"/>
      <c r="G159" s="117"/>
    </row>
    <row r="160" spans="1:7" x14ac:dyDescent="0.25">
      <c r="A160" s="106"/>
      <c r="B160" s="107"/>
      <c r="C160" s="107"/>
      <c r="D160" s="117"/>
      <c r="E160" s="116"/>
      <c r="F160" s="117"/>
      <c r="G160" s="117"/>
    </row>
    <row r="161" spans="1:7" x14ac:dyDescent="0.25">
      <c r="A161" s="106"/>
      <c r="B161" s="107"/>
      <c r="C161" s="107"/>
      <c r="D161" s="117"/>
      <c r="E161" s="116"/>
      <c r="F161" s="117"/>
      <c r="G161" s="117"/>
    </row>
    <row r="162" spans="1:7" x14ac:dyDescent="0.25">
      <c r="A162" s="106"/>
      <c r="B162" s="107"/>
      <c r="C162" s="107"/>
      <c r="D162" s="117"/>
      <c r="E162" s="116"/>
      <c r="F162" s="117"/>
      <c r="G162" s="117"/>
    </row>
    <row r="163" spans="1:7" x14ac:dyDescent="0.25">
      <c r="A163" s="106"/>
      <c r="B163" s="107"/>
      <c r="C163" s="107"/>
      <c r="D163" s="117"/>
      <c r="E163" s="116"/>
      <c r="F163" s="117"/>
      <c r="G163" s="117"/>
    </row>
    <row r="164" spans="1:7" x14ac:dyDescent="0.25">
      <c r="A164" s="106"/>
      <c r="B164" s="107"/>
      <c r="C164" s="107"/>
      <c r="D164" s="117"/>
      <c r="E164" s="116"/>
      <c r="F164" s="117"/>
      <c r="G164" s="117"/>
    </row>
    <row r="165" spans="1:7" x14ac:dyDescent="0.25">
      <c r="A165" s="106"/>
      <c r="B165" s="107"/>
      <c r="C165" s="107"/>
      <c r="D165" s="117"/>
      <c r="E165" s="116"/>
      <c r="F165" s="117"/>
      <c r="G165" s="117"/>
    </row>
    <row r="166" spans="1:7" x14ac:dyDescent="0.25">
      <c r="A166" s="106"/>
      <c r="B166" s="107"/>
      <c r="C166" s="107"/>
      <c r="D166" s="117"/>
      <c r="E166" s="116"/>
      <c r="F166" s="117"/>
      <c r="G166" s="117"/>
    </row>
    <row r="167" spans="1:7" x14ac:dyDescent="0.25">
      <c r="A167" s="106"/>
      <c r="B167" s="107"/>
      <c r="C167" s="107"/>
      <c r="D167" s="117"/>
      <c r="E167" s="116"/>
      <c r="F167" s="117"/>
      <c r="G167" s="117"/>
    </row>
    <row r="168" spans="1:7" x14ac:dyDescent="0.25">
      <c r="A168" s="106"/>
      <c r="B168" s="107"/>
      <c r="C168" s="107"/>
      <c r="D168" s="117"/>
      <c r="E168" s="116"/>
      <c r="F168" s="117"/>
      <c r="G168" s="117"/>
    </row>
    <row r="169" spans="1:7" x14ac:dyDescent="0.25">
      <c r="A169" s="106"/>
      <c r="B169" s="107"/>
      <c r="C169" s="107"/>
      <c r="D169" s="117"/>
      <c r="E169" s="116"/>
      <c r="F169" s="117"/>
      <c r="G169" s="117"/>
    </row>
    <row r="170" spans="1:7" x14ac:dyDescent="0.25">
      <c r="A170" s="106"/>
      <c r="B170" s="107"/>
      <c r="C170" s="107"/>
      <c r="D170" s="117"/>
      <c r="E170" s="116"/>
      <c r="F170" s="117"/>
      <c r="G170" s="117"/>
    </row>
    <row r="171" spans="1:7" x14ac:dyDescent="0.25">
      <c r="A171" s="106"/>
      <c r="B171" s="107"/>
      <c r="C171" s="107"/>
      <c r="D171" s="117"/>
      <c r="E171" s="116"/>
      <c r="F171" s="117"/>
      <c r="G171" s="117"/>
    </row>
    <row r="172" spans="1:7" x14ac:dyDescent="0.25">
      <c r="A172" s="106"/>
      <c r="B172" s="107"/>
      <c r="C172" s="107"/>
      <c r="D172" s="117"/>
      <c r="E172" s="116"/>
      <c r="F172" s="117"/>
      <c r="G172" s="117"/>
    </row>
    <row r="173" spans="1:7" x14ac:dyDescent="0.25">
      <c r="A173" s="106"/>
      <c r="B173" s="107"/>
      <c r="C173" s="107"/>
      <c r="D173" s="117"/>
      <c r="E173" s="116"/>
      <c r="F173" s="117"/>
      <c r="G173" s="117"/>
    </row>
    <row r="174" spans="1:7" x14ac:dyDescent="0.25">
      <c r="A174" s="106"/>
      <c r="B174" s="107"/>
      <c r="C174" s="107"/>
      <c r="D174" s="117"/>
      <c r="E174" s="116"/>
      <c r="F174" s="117"/>
      <c r="G174" s="117"/>
    </row>
    <row r="175" spans="1:7" x14ac:dyDescent="0.25">
      <c r="A175" s="106"/>
      <c r="B175" s="107"/>
      <c r="C175" s="107"/>
      <c r="D175" s="117"/>
      <c r="E175" s="116"/>
      <c r="F175" s="117"/>
      <c r="G175" s="117"/>
    </row>
    <row r="176" spans="1:7" x14ac:dyDescent="0.25">
      <c r="A176" s="106"/>
      <c r="B176" s="107"/>
      <c r="C176" s="107"/>
      <c r="D176" s="117"/>
      <c r="E176" s="116"/>
      <c r="F176" s="117"/>
      <c r="G176" s="117"/>
    </row>
    <row r="177" spans="1:7" x14ac:dyDescent="0.25">
      <c r="A177" s="106"/>
      <c r="B177" s="107"/>
      <c r="C177" s="107"/>
      <c r="D177" s="117"/>
      <c r="E177" s="116"/>
      <c r="F177" s="117"/>
      <c r="G177" s="117"/>
    </row>
    <row r="178" spans="1:7" x14ac:dyDescent="0.25">
      <c r="A178" s="106"/>
      <c r="B178" s="107"/>
      <c r="C178" s="107"/>
      <c r="D178" s="117"/>
      <c r="E178" s="116"/>
      <c r="F178" s="117"/>
      <c r="G178" s="117"/>
    </row>
    <row r="179" spans="1:7" x14ac:dyDescent="0.25">
      <c r="A179" s="106"/>
      <c r="B179" s="107"/>
      <c r="C179" s="107"/>
      <c r="D179" s="117"/>
      <c r="E179" s="116"/>
      <c r="F179" s="117"/>
      <c r="G179" s="117"/>
    </row>
    <row r="180" spans="1:7" x14ac:dyDescent="0.25">
      <c r="A180" s="106"/>
      <c r="B180" s="107"/>
      <c r="C180" s="107"/>
      <c r="D180" s="117"/>
      <c r="E180" s="116"/>
      <c r="F180" s="117"/>
      <c r="G180" s="117"/>
    </row>
    <row r="181" spans="1:7" x14ac:dyDescent="0.25">
      <c r="A181" s="106"/>
      <c r="B181" s="107"/>
      <c r="C181" s="107"/>
      <c r="D181" s="117"/>
      <c r="E181" s="116"/>
      <c r="F181" s="117"/>
      <c r="G181" s="117"/>
    </row>
    <row r="182" spans="1:7" x14ac:dyDescent="0.25">
      <c r="A182" s="106"/>
      <c r="B182" s="107"/>
      <c r="C182" s="107"/>
      <c r="D182" s="117"/>
      <c r="E182" s="116"/>
      <c r="F182" s="117"/>
      <c r="G182" s="117"/>
    </row>
    <row r="183" spans="1:7" x14ac:dyDescent="0.25">
      <c r="A183" s="106"/>
      <c r="B183" s="107"/>
      <c r="C183" s="107"/>
      <c r="D183" s="117"/>
      <c r="E183" s="116"/>
      <c r="F183" s="117"/>
      <c r="G183" s="117"/>
    </row>
    <row r="184" spans="1:7" x14ac:dyDescent="0.25">
      <c r="A184" s="106"/>
      <c r="B184" s="107"/>
      <c r="C184" s="107"/>
      <c r="D184" s="117"/>
      <c r="E184" s="116"/>
      <c r="F184" s="117"/>
      <c r="G184" s="117"/>
    </row>
    <row r="185" spans="1:7" x14ac:dyDescent="0.25">
      <c r="A185" s="106"/>
      <c r="B185" s="107"/>
      <c r="C185" s="107"/>
      <c r="D185" s="117"/>
      <c r="E185" s="116"/>
      <c r="F185" s="117"/>
      <c r="G185" s="117"/>
    </row>
    <row r="186" spans="1:7" x14ac:dyDescent="0.25">
      <c r="A186" s="106"/>
      <c r="B186" s="107"/>
      <c r="C186" s="107"/>
      <c r="D186" s="117"/>
      <c r="E186" s="116"/>
      <c r="F186" s="117"/>
      <c r="G186" s="117"/>
    </row>
    <row r="187" spans="1:7" x14ac:dyDescent="0.25">
      <c r="A187" s="106"/>
      <c r="B187" s="107"/>
      <c r="C187" s="107"/>
      <c r="D187" s="117"/>
      <c r="E187" s="116"/>
      <c r="F187" s="117"/>
      <c r="G187" s="117"/>
    </row>
    <row r="188" spans="1:7" x14ac:dyDescent="0.25">
      <c r="A188" s="106"/>
      <c r="B188" s="107"/>
      <c r="C188" s="107"/>
      <c r="D188" s="117"/>
      <c r="E188" s="116"/>
      <c r="F188" s="117"/>
      <c r="G188" s="117"/>
    </row>
    <row r="189" spans="1:7" x14ac:dyDescent="0.25">
      <c r="A189" s="106"/>
      <c r="B189" s="107"/>
      <c r="C189" s="107"/>
      <c r="D189" s="117"/>
      <c r="E189" s="116"/>
      <c r="F189" s="117"/>
      <c r="G189" s="117"/>
    </row>
    <row r="190" spans="1:7" x14ac:dyDescent="0.25">
      <c r="A190" s="106"/>
      <c r="B190" s="107"/>
      <c r="C190" s="107"/>
      <c r="D190" s="117"/>
      <c r="E190" s="116"/>
      <c r="F190" s="117"/>
      <c r="G190" s="117"/>
    </row>
    <row r="191" spans="1:7" x14ac:dyDescent="0.25">
      <c r="A191" s="106"/>
      <c r="B191" s="107"/>
      <c r="C191" s="107"/>
      <c r="D191" s="117"/>
      <c r="E191" s="116"/>
      <c r="F191" s="117"/>
      <c r="G191" s="117"/>
    </row>
    <row r="192" spans="1:7" x14ac:dyDescent="0.25">
      <c r="A192" s="106"/>
      <c r="B192" s="107"/>
      <c r="C192" s="107"/>
      <c r="D192" s="117"/>
      <c r="E192" s="116"/>
      <c r="F192" s="117"/>
      <c r="G192" s="117"/>
    </row>
    <row r="193" spans="1:7" x14ac:dyDescent="0.25">
      <c r="A193" s="106"/>
      <c r="B193" s="107"/>
      <c r="C193" s="107"/>
      <c r="D193" s="117"/>
      <c r="E193" s="116"/>
      <c r="F193" s="117"/>
      <c r="G193" s="117"/>
    </row>
    <row r="194" spans="1:7" x14ac:dyDescent="0.25">
      <c r="A194" s="106"/>
      <c r="B194" s="107"/>
      <c r="C194" s="107"/>
      <c r="D194" s="117"/>
      <c r="E194" s="116"/>
      <c r="F194" s="117"/>
      <c r="G194" s="117"/>
    </row>
    <row r="195" spans="1:7" x14ac:dyDescent="0.25">
      <c r="A195" s="106"/>
      <c r="B195" s="107"/>
      <c r="C195" s="107"/>
      <c r="D195" s="117"/>
      <c r="E195" s="116"/>
      <c r="F195" s="117"/>
      <c r="G195" s="117"/>
    </row>
  </sheetData>
  <mergeCells count="1">
    <mergeCell ref="B1:D1"/>
  </mergeCells>
  <pageMargins left="0.70866141732283472" right="0.70866141732283472" top="0" bottom="0"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workbookViewId="0">
      <selection activeCell="B4" sqref="B4:D4"/>
    </sheetView>
  </sheetViews>
  <sheetFormatPr defaultRowHeight="12.75" x14ac:dyDescent="0.25"/>
  <cols>
    <col min="1" max="1" width="22.42578125" style="7" customWidth="1"/>
    <col min="2" max="2" width="66.140625" style="3" customWidth="1"/>
    <col min="3" max="3" width="13.5703125" style="3" hidden="1" customWidth="1"/>
    <col min="4" max="4" width="14.28515625" style="3" customWidth="1"/>
    <col min="5" max="5" width="12.85546875" style="3" hidden="1" customWidth="1"/>
    <col min="6" max="254" width="9.140625" style="3"/>
    <col min="255" max="255" width="23.7109375" style="3" customWidth="1"/>
    <col min="256" max="256" width="73.7109375" style="3" customWidth="1"/>
    <col min="257" max="257" width="13.7109375" style="3" customWidth="1"/>
    <col min="258" max="510" width="9.140625" style="3"/>
    <col min="511" max="511" width="23.7109375" style="3" customWidth="1"/>
    <col min="512" max="512" width="73.7109375" style="3" customWidth="1"/>
    <col min="513" max="513" width="13.7109375" style="3" customWidth="1"/>
    <col min="514" max="766" width="9.140625" style="3"/>
    <col min="767" max="767" width="23.7109375" style="3" customWidth="1"/>
    <col min="768" max="768" width="73.7109375" style="3" customWidth="1"/>
    <col min="769" max="769" width="13.7109375" style="3" customWidth="1"/>
    <col min="770" max="1022" width="9.140625" style="3"/>
    <col min="1023" max="1023" width="23.7109375" style="3" customWidth="1"/>
    <col min="1024" max="1024" width="73.7109375" style="3" customWidth="1"/>
    <col min="1025" max="1025" width="13.7109375" style="3" customWidth="1"/>
    <col min="1026" max="1278" width="9.140625" style="3"/>
    <col min="1279" max="1279" width="23.7109375" style="3" customWidth="1"/>
    <col min="1280" max="1280" width="73.7109375" style="3" customWidth="1"/>
    <col min="1281" max="1281" width="13.7109375" style="3" customWidth="1"/>
    <col min="1282" max="1534" width="9.140625" style="3"/>
    <col min="1535" max="1535" width="23.7109375" style="3" customWidth="1"/>
    <col min="1536" max="1536" width="73.7109375" style="3" customWidth="1"/>
    <col min="1537" max="1537" width="13.7109375" style="3" customWidth="1"/>
    <col min="1538" max="1790" width="9.140625" style="3"/>
    <col min="1791" max="1791" width="23.7109375" style="3" customWidth="1"/>
    <col min="1792" max="1792" width="73.7109375" style="3" customWidth="1"/>
    <col min="1793" max="1793" width="13.7109375" style="3" customWidth="1"/>
    <col min="1794" max="2046" width="9.140625" style="3"/>
    <col min="2047" max="2047" width="23.7109375" style="3" customWidth="1"/>
    <col min="2048" max="2048" width="73.7109375" style="3" customWidth="1"/>
    <col min="2049" max="2049" width="13.7109375" style="3" customWidth="1"/>
    <col min="2050" max="2302" width="9.140625" style="3"/>
    <col min="2303" max="2303" width="23.7109375" style="3" customWidth="1"/>
    <col min="2304" max="2304" width="73.7109375" style="3" customWidth="1"/>
    <col min="2305" max="2305" width="13.7109375" style="3" customWidth="1"/>
    <col min="2306" max="2558" width="9.140625" style="3"/>
    <col min="2559" max="2559" width="23.7109375" style="3" customWidth="1"/>
    <col min="2560" max="2560" width="73.7109375" style="3" customWidth="1"/>
    <col min="2561" max="2561" width="13.7109375" style="3" customWidth="1"/>
    <col min="2562" max="2814" width="9.140625" style="3"/>
    <col min="2815" max="2815" width="23.7109375" style="3" customWidth="1"/>
    <col min="2816" max="2816" width="73.7109375" style="3" customWidth="1"/>
    <col min="2817" max="2817" width="13.7109375" style="3" customWidth="1"/>
    <col min="2818" max="3070" width="9.140625" style="3"/>
    <col min="3071" max="3071" width="23.7109375" style="3" customWidth="1"/>
    <col min="3072" max="3072" width="73.7109375" style="3" customWidth="1"/>
    <col min="3073" max="3073" width="13.7109375" style="3" customWidth="1"/>
    <col min="3074" max="3326" width="9.140625" style="3"/>
    <col min="3327" max="3327" width="23.7109375" style="3" customWidth="1"/>
    <col min="3328" max="3328" width="73.7109375" style="3" customWidth="1"/>
    <col min="3329" max="3329" width="13.7109375" style="3" customWidth="1"/>
    <col min="3330" max="3582" width="9.140625" style="3"/>
    <col min="3583" max="3583" width="23.7109375" style="3" customWidth="1"/>
    <col min="3584" max="3584" width="73.7109375" style="3" customWidth="1"/>
    <col min="3585" max="3585" width="13.7109375" style="3" customWidth="1"/>
    <col min="3586" max="3838" width="9.140625" style="3"/>
    <col min="3839" max="3839" width="23.7109375" style="3" customWidth="1"/>
    <col min="3840" max="3840" width="73.7109375" style="3" customWidth="1"/>
    <col min="3841" max="3841" width="13.7109375" style="3" customWidth="1"/>
    <col min="3842" max="4094" width="9.140625" style="3"/>
    <col min="4095" max="4095" width="23.7109375" style="3" customWidth="1"/>
    <col min="4096" max="4096" width="73.7109375" style="3" customWidth="1"/>
    <col min="4097" max="4097" width="13.7109375" style="3" customWidth="1"/>
    <col min="4098" max="4350" width="9.140625" style="3"/>
    <col min="4351" max="4351" width="23.7109375" style="3" customWidth="1"/>
    <col min="4352" max="4352" width="73.7109375" style="3" customWidth="1"/>
    <col min="4353" max="4353" width="13.7109375" style="3" customWidth="1"/>
    <col min="4354" max="4606" width="9.140625" style="3"/>
    <col min="4607" max="4607" width="23.7109375" style="3" customWidth="1"/>
    <col min="4608" max="4608" width="73.7109375" style="3" customWidth="1"/>
    <col min="4609" max="4609" width="13.7109375" style="3" customWidth="1"/>
    <col min="4610" max="4862" width="9.140625" style="3"/>
    <col min="4863" max="4863" width="23.7109375" style="3" customWidth="1"/>
    <col min="4864" max="4864" width="73.7109375" style="3" customWidth="1"/>
    <col min="4865" max="4865" width="13.7109375" style="3" customWidth="1"/>
    <col min="4866" max="5118" width="9.140625" style="3"/>
    <col min="5119" max="5119" width="23.7109375" style="3" customWidth="1"/>
    <col min="5120" max="5120" width="73.7109375" style="3" customWidth="1"/>
    <col min="5121" max="5121" width="13.7109375" style="3" customWidth="1"/>
    <col min="5122" max="5374" width="9.140625" style="3"/>
    <col min="5375" max="5375" width="23.7109375" style="3" customWidth="1"/>
    <col min="5376" max="5376" width="73.7109375" style="3" customWidth="1"/>
    <col min="5377" max="5377" width="13.7109375" style="3" customWidth="1"/>
    <col min="5378" max="5630" width="9.140625" style="3"/>
    <col min="5631" max="5631" width="23.7109375" style="3" customWidth="1"/>
    <col min="5632" max="5632" width="73.7109375" style="3" customWidth="1"/>
    <col min="5633" max="5633" width="13.7109375" style="3" customWidth="1"/>
    <col min="5634" max="5886" width="9.140625" style="3"/>
    <col min="5887" max="5887" width="23.7109375" style="3" customWidth="1"/>
    <col min="5888" max="5888" width="73.7109375" style="3" customWidth="1"/>
    <col min="5889" max="5889" width="13.7109375" style="3" customWidth="1"/>
    <col min="5890" max="6142" width="9.140625" style="3"/>
    <col min="6143" max="6143" width="23.7109375" style="3" customWidth="1"/>
    <col min="6144" max="6144" width="73.7109375" style="3" customWidth="1"/>
    <col min="6145" max="6145" width="13.7109375" style="3" customWidth="1"/>
    <col min="6146" max="6398" width="9.140625" style="3"/>
    <col min="6399" max="6399" width="23.7109375" style="3" customWidth="1"/>
    <col min="6400" max="6400" width="73.7109375" style="3" customWidth="1"/>
    <col min="6401" max="6401" width="13.7109375" style="3" customWidth="1"/>
    <col min="6402" max="6654" width="9.140625" style="3"/>
    <col min="6655" max="6655" width="23.7109375" style="3" customWidth="1"/>
    <col min="6656" max="6656" width="73.7109375" style="3" customWidth="1"/>
    <col min="6657" max="6657" width="13.7109375" style="3" customWidth="1"/>
    <col min="6658" max="6910" width="9.140625" style="3"/>
    <col min="6911" max="6911" width="23.7109375" style="3" customWidth="1"/>
    <col min="6912" max="6912" width="73.7109375" style="3" customWidth="1"/>
    <col min="6913" max="6913" width="13.7109375" style="3" customWidth="1"/>
    <col min="6914" max="7166" width="9.140625" style="3"/>
    <col min="7167" max="7167" width="23.7109375" style="3" customWidth="1"/>
    <col min="7168" max="7168" width="73.7109375" style="3" customWidth="1"/>
    <col min="7169" max="7169" width="13.7109375" style="3" customWidth="1"/>
    <col min="7170" max="7422" width="9.140625" style="3"/>
    <col min="7423" max="7423" width="23.7109375" style="3" customWidth="1"/>
    <col min="7424" max="7424" width="73.7109375" style="3" customWidth="1"/>
    <col min="7425" max="7425" width="13.7109375" style="3" customWidth="1"/>
    <col min="7426" max="7678" width="9.140625" style="3"/>
    <col min="7679" max="7679" width="23.7109375" style="3" customWidth="1"/>
    <col min="7680" max="7680" width="73.7109375" style="3" customWidth="1"/>
    <col min="7681" max="7681" width="13.7109375" style="3" customWidth="1"/>
    <col min="7682" max="7934" width="9.140625" style="3"/>
    <col min="7935" max="7935" width="23.7109375" style="3" customWidth="1"/>
    <col min="7936" max="7936" width="73.7109375" style="3" customWidth="1"/>
    <col min="7937" max="7937" width="13.7109375" style="3" customWidth="1"/>
    <col min="7938" max="8190" width="9.140625" style="3"/>
    <col min="8191" max="8191" width="23.7109375" style="3" customWidth="1"/>
    <col min="8192" max="8192" width="73.7109375" style="3" customWidth="1"/>
    <col min="8193" max="8193" width="13.7109375" style="3" customWidth="1"/>
    <col min="8194" max="8446" width="9.140625" style="3"/>
    <col min="8447" max="8447" width="23.7109375" style="3" customWidth="1"/>
    <col min="8448" max="8448" width="73.7109375" style="3" customWidth="1"/>
    <col min="8449" max="8449" width="13.7109375" style="3" customWidth="1"/>
    <col min="8450" max="8702" width="9.140625" style="3"/>
    <col min="8703" max="8703" width="23.7109375" style="3" customWidth="1"/>
    <col min="8704" max="8704" width="73.7109375" style="3" customWidth="1"/>
    <col min="8705" max="8705" width="13.7109375" style="3" customWidth="1"/>
    <col min="8706" max="8958" width="9.140625" style="3"/>
    <col min="8959" max="8959" width="23.7109375" style="3" customWidth="1"/>
    <col min="8960" max="8960" width="73.7109375" style="3" customWidth="1"/>
    <col min="8961" max="8961" width="13.7109375" style="3" customWidth="1"/>
    <col min="8962" max="9214" width="9.140625" style="3"/>
    <col min="9215" max="9215" width="23.7109375" style="3" customWidth="1"/>
    <col min="9216" max="9216" width="73.7109375" style="3" customWidth="1"/>
    <col min="9217" max="9217" width="13.7109375" style="3" customWidth="1"/>
    <col min="9218" max="9470" width="9.140625" style="3"/>
    <col min="9471" max="9471" width="23.7109375" style="3" customWidth="1"/>
    <col min="9472" max="9472" width="73.7109375" style="3" customWidth="1"/>
    <col min="9473" max="9473" width="13.7109375" style="3" customWidth="1"/>
    <col min="9474" max="9726" width="9.140625" style="3"/>
    <col min="9727" max="9727" width="23.7109375" style="3" customWidth="1"/>
    <col min="9728" max="9728" width="73.7109375" style="3" customWidth="1"/>
    <col min="9729" max="9729" width="13.7109375" style="3" customWidth="1"/>
    <col min="9730" max="9982" width="9.140625" style="3"/>
    <col min="9983" max="9983" width="23.7109375" style="3" customWidth="1"/>
    <col min="9984" max="9984" width="73.7109375" style="3" customWidth="1"/>
    <col min="9985" max="9985" width="13.7109375" style="3" customWidth="1"/>
    <col min="9986" max="10238" width="9.140625" style="3"/>
    <col min="10239" max="10239" width="23.7109375" style="3" customWidth="1"/>
    <col min="10240" max="10240" width="73.7109375" style="3" customWidth="1"/>
    <col min="10241" max="10241" width="13.7109375" style="3" customWidth="1"/>
    <col min="10242" max="10494" width="9.140625" style="3"/>
    <col min="10495" max="10495" width="23.7109375" style="3" customWidth="1"/>
    <col min="10496" max="10496" width="73.7109375" style="3" customWidth="1"/>
    <col min="10497" max="10497" width="13.7109375" style="3" customWidth="1"/>
    <col min="10498" max="10750" width="9.140625" style="3"/>
    <col min="10751" max="10751" width="23.7109375" style="3" customWidth="1"/>
    <col min="10752" max="10752" width="73.7109375" style="3" customWidth="1"/>
    <col min="10753" max="10753" width="13.7109375" style="3" customWidth="1"/>
    <col min="10754" max="11006" width="9.140625" style="3"/>
    <col min="11007" max="11007" width="23.7109375" style="3" customWidth="1"/>
    <col min="11008" max="11008" width="73.7109375" style="3" customWidth="1"/>
    <col min="11009" max="11009" width="13.7109375" style="3" customWidth="1"/>
    <col min="11010" max="11262" width="9.140625" style="3"/>
    <col min="11263" max="11263" width="23.7109375" style="3" customWidth="1"/>
    <col min="11264" max="11264" width="73.7109375" style="3" customWidth="1"/>
    <col min="11265" max="11265" width="13.7109375" style="3" customWidth="1"/>
    <col min="11266" max="11518" width="9.140625" style="3"/>
    <col min="11519" max="11519" width="23.7109375" style="3" customWidth="1"/>
    <col min="11520" max="11520" width="73.7109375" style="3" customWidth="1"/>
    <col min="11521" max="11521" width="13.7109375" style="3" customWidth="1"/>
    <col min="11522" max="11774" width="9.140625" style="3"/>
    <col min="11775" max="11775" width="23.7109375" style="3" customWidth="1"/>
    <col min="11776" max="11776" width="73.7109375" style="3" customWidth="1"/>
    <col min="11777" max="11777" width="13.7109375" style="3" customWidth="1"/>
    <col min="11778" max="12030" width="9.140625" style="3"/>
    <col min="12031" max="12031" width="23.7109375" style="3" customWidth="1"/>
    <col min="12032" max="12032" width="73.7109375" style="3" customWidth="1"/>
    <col min="12033" max="12033" width="13.7109375" style="3" customWidth="1"/>
    <col min="12034" max="12286" width="9.140625" style="3"/>
    <col min="12287" max="12287" width="23.7109375" style="3" customWidth="1"/>
    <col min="12288" max="12288" width="73.7109375" style="3" customWidth="1"/>
    <col min="12289" max="12289" width="13.7109375" style="3" customWidth="1"/>
    <col min="12290" max="12542" width="9.140625" style="3"/>
    <col min="12543" max="12543" width="23.7109375" style="3" customWidth="1"/>
    <col min="12544" max="12544" width="73.7109375" style="3" customWidth="1"/>
    <col min="12545" max="12545" width="13.7109375" style="3" customWidth="1"/>
    <col min="12546" max="12798" width="9.140625" style="3"/>
    <col min="12799" max="12799" width="23.7109375" style="3" customWidth="1"/>
    <col min="12800" max="12800" width="73.7109375" style="3" customWidth="1"/>
    <col min="12801" max="12801" width="13.7109375" style="3" customWidth="1"/>
    <col min="12802" max="13054" width="9.140625" style="3"/>
    <col min="13055" max="13055" width="23.7109375" style="3" customWidth="1"/>
    <col min="13056" max="13056" width="73.7109375" style="3" customWidth="1"/>
    <col min="13057" max="13057" width="13.7109375" style="3" customWidth="1"/>
    <col min="13058" max="13310" width="9.140625" style="3"/>
    <col min="13311" max="13311" width="23.7109375" style="3" customWidth="1"/>
    <col min="13312" max="13312" width="73.7109375" style="3" customWidth="1"/>
    <col min="13313" max="13313" width="13.7109375" style="3" customWidth="1"/>
    <col min="13314" max="13566" width="9.140625" style="3"/>
    <col min="13567" max="13567" width="23.7109375" style="3" customWidth="1"/>
    <col min="13568" max="13568" width="73.7109375" style="3" customWidth="1"/>
    <col min="13569" max="13569" width="13.7109375" style="3" customWidth="1"/>
    <col min="13570" max="13822" width="9.140625" style="3"/>
    <col min="13823" max="13823" width="23.7109375" style="3" customWidth="1"/>
    <col min="13824" max="13824" width="73.7109375" style="3" customWidth="1"/>
    <col min="13825" max="13825" width="13.7109375" style="3" customWidth="1"/>
    <col min="13826" max="14078" width="9.140625" style="3"/>
    <col min="14079" max="14079" width="23.7109375" style="3" customWidth="1"/>
    <col min="14080" max="14080" width="73.7109375" style="3" customWidth="1"/>
    <col min="14081" max="14081" width="13.7109375" style="3" customWidth="1"/>
    <col min="14082" max="14334" width="9.140625" style="3"/>
    <col min="14335" max="14335" width="23.7109375" style="3" customWidth="1"/>
    <col min="14336" max="14336" width="73.7109375" style="3" customWidth="1"/>
    <col min="14337" max="14337" width="13.7109375" style="3" customWidth="1"/>
    <col min="14338" max="14590" width="9.140625" style="3"/>
    <col min="14591" max="14591" width="23.7109375" style="3" customWidth="1"/>
    <col min="14592" max="14592" width="73.7109375" style="3" customWidth="1"/>
    <col min="14593" max="14593" width="13.7109375" style="3" customWidth="1"/>
    <col min="14594" max="14846" width="9.140625" style="3"/>
    <col min="14847" max="14847" width="23.7109375" style="3" customWidth="1"/>
    <col min="14848" max="14848" width="73.7109375" style="3" customWidth="1"/>
    <col min="14849" max="14849" width="13.7109375" style="3" customWidth="1"/>
    <col min="14850" max="15102" width="9.140625" style="3"/>
    <col min="15103" max="15103" width="23.7109375" style="3" customWidth="1"/>
    <col min="15104" max="15104" width="73.7109375" style="3" customWidth="1"/>
    <col min="15105" max="15105" width="13.7109375" style="3" customWidth="1"/>
    <col min="15106" max="15358" width="9.140625" style="3"/>
    <col min="15359" max="15359" width="23.7109375" style="3" customWidth="1"/>
    <col min="15360" max="15360" width="73.7109375" style="3" customWidth="1"/>
    <col min="15361" max="15361" width="13.7109375" style="3" customWidth="1"/>
    <col min="15362" max="15614" width="9.140625" style="3"/>
    <col min="15615" max="15615" width="23.7109375" style="3" customWidth="1"/>
    <col min="15616" max="15616" width="73.7109375" style="3" customWidth="1"/>
    <col min="15617" max="15617" width="13.7109375" style="3" customWidth="1"/>
    <col min="15618" max="15870" width="9.140625" style="3"/>
    <col min="15871" max="15871" width="23.7109375" style="3" customWidth="1"/>
    <col min="15872" max="15872" width="73.7109375" style="3" customWidth="1"/>
    <col min="15873" max="15873" width="13.7109375" style="3" customWidth="1"/>
    <col min="15874" max="16126" width="9.140625" style="3"/>
    <col min="16127" max="16127" width="23.7109375" style="3" customWidth="1"/>
    <col min="16128" max="16128" width="73.7109375" style="3" customWidth="1"/>
    <col min="16129" max="16129" width="13.7109375" style="3" customWidth="1"/>
    <col min="16130" max="16384" width="9.140625" style="3"/>
  </cols>
  <sheetData>
    <row r="1" spans="1:9" x14ac:dyDescent="0.25">
      <c r="B1" s="185" t="s">
        <v>356</v>
      </c>
      <c r="C1" s="185"/>
      <c r="D1" s="185"/>
    </row>
    <row r="2" spans="1:9" ht="38.25" customHeight="1" x14ac:dyDescent="0.25">
      <c r="B2" s="184" t="s">
        <v>552</v>
      </c>
      <c r="C2" s="184"/>
      <c r="D2" s="184"/>
      <c r="E2" s="170"/>
      <c r="F2" s="170"/>
      <c r="G2" s="170"/>
      <c r="H2" s="170"/>
      <c r="I2" s="170"/>
    </row>
    <row r="3" spans="1:9" ht="14.25" customHeight="1" x14ac:dyDescent="0.25">
      <c r="B3" s="184" t="s">
        <v>555</v>
      </c>
      <c r="C3" s="184"/>
      <c r="D3" s="184"/>
      <c r="E3" s="170"/>
      <c r="F3" s="170"/>
      <c r="G3" s="170"/>
      <c r="H3" s="170"/>
      <c r="I3" s="170"/>
    </row>
    <row r="4" spans="1:9" ht="36" customHeight="1" x14ac:dyDescent="0.25">
      <c r="A4" s="1"/>
      <c r="B4" s="184" t="s">
        <v>446</v>
      </c>
      <c r="C4" s="184"/>
      <c r="D4" s="184"/>
      <c r="E4" s="170"/>
      <c r="F4" s="48"/>
    </row>
    <row r="5" spans="1:9" ht="78" customHeight="1" x14ac:dyDescent="0.25">
      <c r="A5" s="183" t="s">
        <v>556</v>
      </c>
      <c r="B5" s="183"/>
      <c r="C5" s="183"/>
      <c r="D5" s="183"/>
      <c r="E5" s="183"/>
      <c r="F5" s="5"/>
      <c r="G5" s="5"/>
      <c r="H5" s="5"/>
      <c r="I5" s="5"/>
    </row>
    <row r="6" spans="1:9" ht="12.75" hidden="1" customHeight="1" x14ac:dyDescent="0.25">
      <c r="A6" s="7" t="s">
        <v>1</v>
      </c>
      <c r="B6" s="8" t="s">
        <v>1</v>
      </c>
      <c r="E6" s="6" t="s">
        <v>0</v>
      </c>
    </row>
    <row r="7" spans="1:9" s="10" customFormat="1" ht="24" customHeight="1" x14ac:dyDescent="0.25">
      <c r="A7" s="9" t="s">
        <v>2</v>
      </c>
      <c r="B7" s="9" t="s">
        <v>3</v>
      </c>
      <c r="C7" s="136" t="s">
        <v>449</v>
      </c>
      <c r="D7" s="136" t="s">
        <v>629</v>
      </c>
      <c r="E7" s="136" t="s">
        <v>4</v>
      </c>
    </row>
    <row r="8" spans="1:9" s="27" customFormat="1" x14ac:dyDescent="0.25">
      <c r="A8" s="23">
        <v>1</v>
      </c>
      <c r="B8" s="23">
        <v>2</v>
      </c>
      <c r="C8" s="23">
        <v>3</v>
      </c>
      <c r="D8" s="23">
        <v>6</v>
      </c>
      <c r="E8" s="23">
        <v>7</v>
      </c>
    </row>
    <row r="9" spans="1:9" s="100" customFormat="1" ht="15.75" hidden="1" customHeight="1" x14ac:dyDescent="0.25">
      <c r="A9" s="21" t="s">
        <v>5</v>
      </c>
      <c r="B9" s="134" t="s">
        <v>6</v>
      </c>
      <c r="C9" s="16">
        <f>C10+C19+C36+C42+C51+C57+C61</f>
        <v>45999.999999999993</v>
      </c>
      <c r="D9" s="16">
        <f t="shared" ref="D9" si="0">D10+D19+D36+D42+D51+D57+D61</f>
        <v>0</v>
      </c>
      <c r="E9" s="19">
        <f>C9+D9</f>
        <v>45999.999999999993</v>
      </c>
    </row>
    <row r="10" spans="1:9" s="171" customFormat="1" ht="16.5" hidden="1" customHeight="1" x14ac:dyDescent="0.25">
      <c r="A10" s="59" t="s">
        <v>7</v>
      </c>
      <c r="B10" s="79" t="s">
        <v>8</v>
      </c>
      <c r="C10" s="16">
        <f>C11</f>
        <v>33583.699999999997</v>
      </c>
      <c r="D10" s="16">
        <f t="shared" ref="D10" si="1">D11</f>
        <v>0</v>
      </c>
      <c r="E10" s="19">
        <f>C10+D10</f>
        <v>33583.699999999997</v>
      </c>
    </row>
    <row r="11" spans="1:9" s="173" customFormat="1" hidden="1" x14ac:dyDescent="0.25">
      <c r="A11" s="172" t="s">
        <v>9</v>
      </c>
      <c r="B11" s="79" t="s">
        <v>10</v>
      </c>
      <c r="C11" s="16">
        <f>C12+C13+C16+C17+C18</f>
        <v>33583.699999999997</v>
      </c>
      <c r="D11" s="16">
        <f t="shared" ref="D11" si="2">D12+D13+D16+D17+D18</f>
        <v>0</v>
      </c>
      <c r="E11" s="19">
        <f>C11+D11</f>
        <v>33583.699999999997</v>
      </c>
    </row>
    <row r="12" spans="1:9" s="171" customFormat="1" ht="41.25" hidden="1" customHeight="1" x14ac:dyDescent="0.25">
      <c r="A12" s="174" t="s">
        <v>557</v>
      </c>
      <c r="B12" s="175" t="s">
        <v>558</v>
      </c>
      <c r="C12" s="18">
        <v>3</v>
      </c>
      <c r="D12" s="18"/>
      <c r="E12" s="19">
        <f>C12+D12</f>
        <v>3</v>
      </c>
    </row>
    <row r="13" spans="1:9" s="171" customFormat="1" ht="27" hidden="1" customHeight="1" x14ac:dyDescent="0.25">
      <c r="A13" s="174" t="s">
        <v>559</v>
      </c>
      <c r="B13" s="175" t="s">
        <v>560</v>
      </c>
      <c r="C13" s="18">
        <f>C14+C15</f>
        <v>33544.699999999997</v>
      </c>
      <c r="D13" s="18">
        <f t="shared" ref="D13:E13" si="3">D14+D15</f>
        <v>0</v>
      </c>
      <c r="E13" s="18">
        <f t="shared" si="3"/>
        <v>33544.699999999997</v>
      </c>
    </row>
    <row r="14" spans="1:9" s="171" customFormat="1" ht="70.5" hidden="1" customHeight="1" x14ac:dyDescent="0.25">
      <c r="A14" s="174" t="s">
        <v>11</v>
      </c>
      <c r="B14" s="176" t="s">
        <v>561</v>
      </c>
      <c r="C14" s="18">
        <f>21645.7+11814</f>
        <v>33459.699999999997</v>
      </c>
      <c r="D14" s="18"/>
      <c r="E14" s="19">
        <f t="shared" ref="E14:E60" si="4">C14+D14</f>
        <v>33459.699999999997</v>
      </c>
    </row>
    <row r="15" spans="1:9" s="171" customFormat="1" ht="60.75" hidden="1" customHeight="1" x14ac:dyDescent="0.25">
      <c r="A15" s="174" t="s">
        <v>562</v>
      </c>
      <c r="B15" s="176" t="s">
        <v>563</v>
      </c>
      <c r="C15" s="18">
        <v>85</v>
      </c>
      <c r="D15" s="18"/>
      <c r="E15" s="19">
        <f t="shared" si="4"/>
        <v>85</v>
      </c>
    </row>
    <row r="16" spans="1:9" s="171" customFormat="1" ht="36.75" hidden="1" customHeight="1" x14ac:dyDescent="0.25">
      <c r="A16" s="174" t="s">
        <v>564</v>
      </c>
      <c r="B16" s="175" t="s">
        <v>565</v>
      </c>
      <c r="C16" s="18">
        <v>10</v>
      </c>
      <c r="D16" s="18"/>
      <c r="E16" s="19">
        <f t="shared" si="4"/>
        <v>10</v>
      </c>
    </row>
    <row r="17" spans="1:8" s="171" customFormat="1" ht="64.5" hidden="1" customHeight="1" x14ac:dyDescent="0.25">
      <c r="A17" s="174" t="s">
        <v>566</v>
      </c>
      <c r="B17" s="177" t="s">
        <v>12</v>
      </c>
      <c r="C17" s="18">
        <v>1</v>
      </c>
      <c r="D17" s="18"/>
      <c r="E17" s="19">
        <f t="shared" si="4"/>
        <v>1</v>
      </c>
    </row>
    <row r="18" spans="1:8" s="171" customFormat="1" ht="50.25" hidden="1" customHeight="1" x14ac:dyDescent="0.25">
      <c r="A18" s="178" t="s">
        <v>567</v>
      </c>
      <c r="B18" s="176" t="s">
        <v>568</v>
      </c>
      <c r="C18" s="18">
        <v>25</v>
      </c>
      <c r="D18" s="18"/>
      <c r="E18" s="19">
        <f t="shared" si="4"/>
        <v>25</v>
      </c>
    </row>
    <row r="19" spans="1:8" s="171" customFormat="1" ht="18" hidden="1" customHeight="1" x14ac:dyDescent="0.25">
      <c r="A19" s="59" t="s">
        <v>569</v>
      </c>
      <c r="B19" s="79" t="s">
        <v>13</v>
      </c>
      <c r="C19" s="16">
        <f>C20+C30+C33</f>
        <v>9114.1999999999989</v>
      </c>
      <c r="D19" s="16">
        <f t="shared" ref="D19" si="5">D20+D30+D33</f>
        <v>0</v>
      </c>
      <c r="E19" s="19">
        <f t="shared" si="4"/>
        <v>9114.1999999999989</v>
      </c>
    </row>
    <row r="20" spans="1:8" s="171" customFormat="1" ht="30" hidden="1" customHeight="1" x14ac:dyDescent="0.25">
      <c r="A20" s="59" t="s">
        <v>570</v>
      </c>
      <c r="B20" s="79" t="s">
        <v>14</v>
      </c>
      <c r="C20" s="16">
        <f>C21+C24+C28+C29</f>
        <v>2800.8</v>
      </c>
      <c r="D20" s="16">
        <f t="shared" ref="D20" si="6">D21+D24+D28+D29</f>
        <v>0</v>
      </c>
      <c r="E20" s="19">
        <f t="shared" si="4"/>
        <v>2800.8</v>
      </c>
    </row>
    <row r="21" spans="1:8" s="171" customFormat="1" ht="28.5" hidden="1" customHeight="1" x14ac:dyDescent="0.25">
      <c r="A21" s="174" t="s">
        <v>15</v>
      </c>
      <c r="B21" s="175" t="s">
        <v>16</v>
      </c>
      <c r="C21" s="18">
        <f>C22+C23</f>
        <v>982</v>
      </c>
      <c r="D21" s="18">
        <f t="shared" ref="D21" si="7">D22+D23</f>
        <v>0</v>
      </c>
      <c r="E21" s="19">
        <f t="shared" si="4"/>
        <v>982</v>
      </c>
    </row>
    <row r="22" spans="1:8" s="171" customFormat="1" ht="28.5" hidden="1" customHeight="1" x14ac:dyDescent="0.25">
      <c r="A22" s="178" t="s">
        <v>571</v>
      </c>
      <c r="B22" s="57" t="s">
        <v>16</v>
      </c>
      <c r="C22" s="18">
        <v>664</v>
      </c>
      <c r="D22" s="18"/>
      <c r="E22" s="19">
        <f t="shared" si="4"/>
        <v>664</v>
      </c>
    </row>
    <row r="23" spans="1:8" s="171" customFormat="1" ht="41.25" hidden="1" customHeight="1" x14ac:dyDescent="0.25">
      <c r="A23" s="178" t="s">
        <v>572</v>
      </c>
      <c r="B23" s="57" t="s">
        <v>17</v>
      </c>
      <c r="C23" s="18">
        <v>318</v>
      </c>
      <c r="D23" s="18"/>
      <c r="E23" s="19">
        <f t="shared" si="4"/>
        <v>318</v>
      </c>
    </row>
    <row r="24" spans="1:8" s="171" customFormat="1" ht="38.25" hidden="1" customHeight="1" x14ac:dyDescent="0.25">
      <c r="A24" s="174" t="s">
        <v>573</v>
      </c>
      <c r="B24" s="175" t="s">
        <v>18</v>
      </c>
      <c r="C24" s="18">
        <f>C25+C26</f>
        <v>896</v>
      </c>
      <c r="D24" s="18">
        <f t="shared" ref="D24" si="8">D25+D26</f>
        <v>0</v>
      </c>
      <c r="E24" s="19">
        <f t="shared" si="4"/>
        <v>896</v>
      </c>
    </row>
    <row r="25" spans="1:8" s="171" customFormat="1" ht="39" hidden="1" customHeight="1" x14ac:dyDescent="0.25">
      <c r="A25" s="178" t="s">
        <v>19</v>
      </c>
      <c r="B25" s="57" t="s">
        <v>18</v>
      </c>
      <c r="C25" s="18">
        <f>939.1-80.2</f>
        <v>858.9</v>
      </c>
      <c r="D25" s="18"/>
      <c r="E25" s="19">
        <f t="shared" si="4"/>
        <v>858.9</v>
      </c>
    </row>
    <row r="26" spans="1:8" s="171" customFormat="1" ht="41.25" hidden="1" customHeight="1" x14ac:dyDescent="0.25">
      <c r="A26" s="178" t="s">
        <v>574</v>
      </c>
      <c r="B26" s="57" t="s">
        <v>20</v>
      </c>
      <c r="C26" s="18">
        <v>37.1</v>
      </c>
      <c r="D26" s="18"/>
      <c r="E26" s="19">
        <f t="shared" si="4"/>
        <v>37.1</v>
      </c>
      <c r="G26" s="171" t="s">
        <v>1</v>
      </c>
      <c r="H26" s="171" t="s">
        <v>1</v>
      </c>
    </row>
    <row r="27" spans="1:8" s="171" customFormat="1" ht="27" hidden="1" customHeight="1" x14ac:dyDescent="0.25">
      <c r="A27" s="179">
        <v>1.05010400200001E+16</v>
      </c>
      <c r="B27" s="57" t="s">
        <v>575</v>
      </c>
      <c r="C27" s="18">
        <f>C28</f>
        <v>3.8</v>
      </c>
      <c r="D27" s="18">
        <f t="shared" ref="D27" si="9">D28</f>
        <v>0</v>
      </c>
      <c r="E27" s="19">
        <f t="shared" si="4"/>
        <v>3.8</v>
      </c>
    </row>
    <row r="28" spans="1:8" s="171" customFormat="1" ht="27" hidden="1" customHeight="1" x14ac:dyDescent="0.25">
      <c r="A28" s="179">
        <v>1.05010410200001E+16</v>
      </c>
      <c r="B28" s="57" t="s">
        <v>575</v>
      </c>
      <c r="C28" s="18">
        <v>3.8</v>
      </c>
      <c r="D28" s="18"/>
      <c r="E28" s="19">
        <f t="shared" si="4"/>
        <v>3.8</v>
      </c>
    </row>
    <row r="29" spans="1:8" s="171" customFormat="1" ht="20.25" hidden="1" customHeight="1" x14ac:dyDescent="0.25">
      <c r="A29" s="178" t="s">
        <v>576</v>
      </c>
      <c r="B29" s="57" t="s">
        <v>21</v>
      </c>
      <c r="C29" s="18">
        <v>919</v>
      </c>
      <c r="D29" s="18"/>
      <c r="E29" s="19">
        <f t="shared" si="4"/>
        <v>919</v>
      </c>
    </row>
    <row r="30" spans="1:8" s="171" customFormat="1" ht="27" hidden="1" customHeight="1" x14ac:dyDescent="0.25">
      <c r="A30" s="59" t="s">
        <v>577</v>
      </c>
      <c r="B30" s="79" t="s">
        <v>22</v>
      </c>
      <c r="C30" s="16">
        <f>C31+C32</f>
        <v>6290</v>
      </c>
      <c r="D30" s="16">
        <f t="shared" ref="D30" si="10">D31+D32</f>
        <v>0</v>
      </c>
      <c r="E30" s="19">
        <f t="shared" si="4"/>
        <v>6290</v>
      </c>
    </row>
    <row r="31" spans="1:8" s="171" customFormat="1" ht="26.25" hidden="1" customHeight="1" x14ac:dyDescent="0.25">
      <c r="A31" s="178" t="s">
        <v>578</v>
      </c>
      <c r="B31" s="57" t="s">
        <v>22</v>
      </c>
      <c r="C31" s="18">
        <v>4873</v>
      </c>
      <c r="D31" s="18"/>
      <c r="E31" s="19">
        <f t="shared" si="4"/>
        <v>4873</v>
      </c>
    </row>
    <row r="32" spans="1:8" s="171" customFormat="1" ht="27" hidden="1" customHeight="1" x14ac:dyDescent="0.25">
      <c r="A32" s="178" t="s">
        <v>579</v>
      </c>
      <c r="B32" s="57" t="s">
        <v>23</v>
      </c>
      <c r="C32" s="18">
        <v>1417</v>
      </c>
      <c r="D32" s="18"/>
      <c r="E32" s="19">
        <f t="shared" si="4"/>
        <v>1417</v>
      </c>
    </row>
    <row r="33" spans="1:8" s="171" customFormat="1" ht="15.75" hidden="1" customHeight="1" x14ac:dyDescent="0.25">
      <c r="A33" s="59" t="s">
        <v>580</v>
      </c>
      <c r="B33" s="79" t="s">
        <v>24</v>
      </c>
      <c r="C33" s="16">
        <f>C34</f>
        <v>23.4</v>
      </c>
      <c r="D33" s="16">
        <f t="shared" ref="D33" si="11">D34</f>
        <v>0</v>
      </c>
      <c r="E33" s="19">
        <f t="shared" si="4"/>
        <v>23.4</v>
      </c>
    </row>
    <row r="34" spans="1:8" s="171" customFormat="1" ht="15.75" hidden="1" customHeight="1" x14ac:dyDescent="0.25">
      <c r="A34" s="23" t="s">
        <v>25</v>
      </c>
      <c r="B34" s="133" t="s">
        <v>24</v>
      </c>
      <c r="C34" s="18">
        <v>23.4</v>
      </c>
      <c r="D34" s="18"/>
      <c r="E34" s="19">
        <f t="shared" si="4"/>
        <v>23.4</v>
      </c>
    </row>
    <row r="35" spans="1:8" s="171" customFormat="1" ht="28.5" hidden="1" customHeight="1" x14ac:dyDescent="0.25">
      <c r="A35" s="23" t="s">
        <v>26</v>
      </c>
      <c r="B35" s="133" t="s">
        <v>581</v>
      </c>
      <c r="C35" s="18">
        <v>0</v>
      </c>
      <c r="D35" s="18">
        <v>0</v>
      </c>
      <c r="E35" s="19">
        <f t="shared" si="4"/>
        <v>0</v>
      </c>
    </row>
    <row r="36" spans="1:8" s="171" customFormat="1" ht="16.5" hidden="1" customHeight="1" x14ac:dyDescent="0.25">
      <c r="A36" s="59" t="s">
        <v>27</v>
      </c>
      <c r="B36" s="79" t="s">
        <v>28</v>
      </c>
      <c r="C36" s="16">
        <f>C37+C39</f>
        <v>663.5</v>
      </c>
      <c r="D36" s="16">
        <f t="shared" ref="D36" si="12">D37+D39</f>
        <v>0</v>
      </c>
      <c r="E36" s="19">
        <f t="shared" si="4"/>
        <v>663.5</v>
      </c>
    </row>
    <row r="37" spans="1:8" s="171" customFormat="1" ht="30" hidden="1" customHeight="1" x14ac:dyDescent="0.25">
      <c r="A37" s="59" t="s">
        <v>582</v>
      </c>
      <c r="B37" s="79" t="s">
        <v>29</v>
      </c>
      <c r="C37" s="16">
        <f>C38</f>
        <v>495.5</v>
      </c>
      <c r="D37" s="16">
        <f t="shared" ref="D37" si="13">D38</f>
        <v>0</v>
      </c>
      <c r="E37" s="19">
        <f t="shared" si="4"/>
        <v>495.5</v>
      </c>
    </row>
    <row r="38" spans="1:8" s="171" customFormat="1" ht="35.25" hidden="1" customHeight="1" x14ac:dyDescent="0.25">
      <c r="A38" s="174" t="s">
        <v>583</v>
      </c>
      <c r="B38" s="175" t="s">
        <v>584</v>
      </c>
      <c r="C38" s="18">
        <v>495.5</v>
      </c>
      <c r="D38" s="18"/>
      <c r="E38" s="19">
        <f t="shared" si="4"/>
        <v>495.5</v>
      </c>
    </row>
    <row r="39" spans="1:8" s="171" customFormat="1" ht="28.5" hidden="1" customHeight="1" x14ac:dyDescent="0.25">
      <c r="A39" s="59" t="s">
        <v>30</v>
      </c>
      <c r="B39" s="79" t="s">
        <v>585</v>
      </c>
      <c r="C39" s="16">
        <f t="shared" ref="C39:D40" si="14">C40</f>
        <v>168</v>
      </c>
      <c r="D39" s="16">
        <f t="shared" si="14"/>
        <v>0</v>
      </c>
      <c r="E39" s="19">
        <f t="shared" si="4"/>
        <v>168</v>
      </c>
    </row>
    <row r="40" spans="1:8" s="171" customFormat="1" ht="48" hidden="1" customHeight="1" x14ac:dyDescent="0.25">
      <c r="A40" s="178" t="s">
        <v>586</v>
      </c>
      <c r="B40" s="176" t="s">
        <v>587</v>
      </c>
      <c r="C40" s="18">
        <f t="shared" si="14"/>
        <v>168</v>
      </c>
      <c r="D40" s="18">
        <f t="shared" si="14"/>
        <v>0</v>
      </c>
      <c r="E40" s="19">
        <f t="shared" si="4"/>
        <v>168</v>
      </c>
      <c r="H40" s="171" t="s">
        <v>1</v>
      </c>
    </row>
    <row r="41" spans="1:8" s="171" customFormat="1" ht="27" hidden="1" customHeight="1" x14ac:dyDescent="0.25">
      <c r="A41" s="178" t="s">
        <v>588</v>
      </c>
      <c r="B41" s="176" t="s">
        <v>589</v>
      </c>
      <c r="C41" s="18">
        <v>168</v>
      </c>
      <c r="D41" s="18"/>
      <c r="E41" s="19">
        <f t="shared" si="4"/>
        <v>168</v>
      </c>
    </row>
    <row r="42" spans="1:8" s="171" customFormat="1" ht="66" hidden="1" customHeight="1" x14ac:dyDescent="0.25">
      <c r="A42" s="59" t="s">
        <v>31</v>
      </c>
      <c r="B42" s="79" t="s">
        <v>32</v>
      </c>
      <c r="C42" s="16">
        <f>C43+C48</f>
        <v>1553</v>
      </c>
      <c r="D42" s="16">
        <f t="shared" ref="D42" si="15">D43+D48</f>
        <v>0</v>
      </c>
      <c r="E42" s="19">
        <f t="shared" si="4"/>
        <v>1553</v>
      </c>
    </row>
    <row r="43" spans="1:8" s="171" customFormat="1" ht="42.75" hidden="1" customHeight="1" x14ac:dyDescent="0.25">
      <c r="A43" s="59" t="s">
        <v>33</v>
      </c>
      <c r="B43" s="180" t="s">
        <v>590</v>
      </c>
      <c r="C43" s="16">
        <f>C44+C46</f>
        <v>1374</v>
      </c>
      <c r="D43" s="16">
        <f t="shared" ref="D43" si="16">D44+D46</f>
        <v>0</v>
      </c>
      <c r="E43" s="19">
        <f t="shared" si="4"/>
        <v>1374</v>
      </c>
    </row>
    <row r="44" spans="1:8" s="171" customFormat="1" ht="54.75" hidden="1" customHeight="1" x14ac:dyDescent="0.25">
      <c r="A44" s="178" t="s">
        <v>591</v>
      </c>
      <c r="B44" s="175" t="s">
        <v>34</v>
      </c>
      <c r="C44" s="18">
        <f>C45</f>
        <v>333</v>
      </c>
      <c r="D44" s="18">
        <f t="shared" ref="D44" si="17">D45</f>
        <v>0</v>
      </c>
      <c r="E44" s="19">
        <f t="shared" si="4"/>
        <v>333</v>
      </c>
    </row>
    <row r="45" spans="1:8" s="171" customFormat="1" ht="65.25" hidden="1" customHeight="1" x14ac:dyDescent="0.25">
      <c r="A45" s="178" t="s">
        <v>592</v>
      </c>
      <c r="B45" s="176" t="s">
        <v>35</v>
      </c>
      <c r="C45" s="18">
        <v>333</v>
      </c>
      <c r="D45" s="18"/>
      <c r="E45" s="19">
        <f t="shared" si="4"/>
        <v>333</v>
      </c>
    </row>
    <row r="46" spans="1:8" s="171" customFormat="1" ht="52.5" hidden="1" customHeight="1" x14ac:dyDescent="0.25">
      <c r="A46" s="174" t="s">
        <v>36</v>
      </c>
      <c r="B46" s="177" t="s">
        <v>593</v>
      </c>
      <c r="C46" s="18">
        <f>C47</f>
        <v>1041</v>
      </c>
      <c r="D46" s="18">
        <f t="shared" ref="D46" si="18">D47</f>
        <v>0</v>
      </c>
      <c r="E46" s="19">
        <f t="shared" si="4"/>
        <v>1041</v>
      </c>
    </row>
    <row r="47" spans="1:8" s="171" customFormat="1" ht="25.5" hidden="1" customHeight="1" x14ac:dyDescent="0.25">
      <c r="A47" s="178" t="s">
        <v>594</v>
      </c>
      <c r="B47" s="57" t="s">
        <v>595</v>
      </c>
      <c r="C47" s="18">
        <v>1041</v>
      </c>
      <c r="D47" s="18"/>
      <c r="E47" s="19">
        <f t="shared" si="4"/>
        <v>1041</v>
      </c>
    </row>
    <row r="48" spans="1:8" s="171" customFormat="1" ht="39.75" hidden="1" customHeight="1" x14ac:dyDescent="0.25">
      <c r="A48" s="21" t="s">
        <v>37</v>
      </c>
      <c r="B48" s="134" t="s">
        <v>38</v>
      </c>
      <c r="C48" s="16">
        <f t="shared" ref="C48:D49" si="19">C49</f>
        <v>179</v>
      </c>
      <c r="D48" s="16">
        <f t="shared" si="19"/>
        <v>0</v>
      </c>
      <c r="E48" s="19">
        <f t="shared" si="4"/>
        <v>179</v>
      </c>
    </row>
    <row r="49" spans="1:5" s="171" customFormat="1" ht="40.5" hidden="1" customHeight="1" x14ac:dyDescent="0.25">
      <c r="A49" s="23" t="s">
        <v>39</v>
      </c>
      <c r="B49" s="133" t="s">
        <v>40</v>
      </c>
      <c r="C49" s="18">
        <f t="shared" si="19"/>
        <v>179</v>
      </c>
      <c r="D49" s="18">
        <f t="shared" si="19"/>
        <v>0</v>
      </c>
      <c r="E49" s="19">
        <f t="shared" si="4"/>
        <v>179</v>
      </c>
    </row>
    <row r="50" spans="1:5" s="171" customFormat="1" ht="63.75" hidden="1" customHeight="1" x14ac:dyDescent="0.25">
      <c r="A50" s="23" t="s">
        <v>596</v>
      </c>
      <c r="B50" s="133" t="s">
        <v>41</v>
      </c>
      <c r="C50" s="18">
        <v>179</v>
      </c>
      <c r="D50" s="18"/>
      <c r="E50" s="19">
        <f t="shared" si="4"/>
        <v>179</v>
      </c>
    </row>
    <row r="51" spans="1:5" s="171" customFormat="1" ht="70.5" hidden="1" customHeight="1" x14ac:dyDescent="0.25">
      <c r="A51" s="59" t="s">
        <v>42</v>
      </c>
      <c r="B51" s="79" t="s">
        <v>43</v>
      </c>
      <c r="C51" s="16">
        <f>C52</f>
        <v>279.2</v>
      </c>
      <c r="D51" s="16">
        <f t="shared" ref="D51" si="20">D52</f>
        <v>0</v>
      </c>
      <c r="E51" s="19">
        <f t="shared" si="4"/>
        <v>279.2</v>
      </c>
    </row>
    <row r="52" spans="1:5" s="171" customFormat="1" ht="64.5" hidden="1" customHeight="1" x14ac:dyDescent="0.25">
      <c r="A52" s="178" t="s">
        <v>597</v>
      </c>
      <c r="B52" s="57" t="s">
        <v>598</v>
      </c>
      <c r="C52" s="18">
        <f>SUM(C53:C56)</f>
        <v>279.2</v>
      </c>
      <c r="D52" s="18">
        <f t="shared" ref="D52" si="21">SUM(D53:D56)</f>
        <v>0</v>
      </c>
      <c r="E52" s="19">
        <f t="shared" si="4"/>
        <v>279.2</v>
      </c>
    </row>
    <row r="53" spans="1:5" s="171" customFormat="1" ht="18.75" hidden="1" customHeight="1" x14ac:dyDescent="0.25">
      <c r="A53" s="23" t="s">
        <v>599</v>
      </c>
      <c r="B53" s="57" t="s">
        <v>600</v>
      </c>
      <c r="C53" s="18">
        <v>22.3</v>
      </c>
      <c r="D53" s="18"/>
      <c r="E53" s="19">
        <f t="shared" si="4"/>
        <v>22.3</v>
      </c>
    </row>
    <row r="54" spans="1:5" s="171" customFormat="1" ht="14.25" hidden="1" customHeight="1" x14ac:dyDescent="0.25">
      <c r="A54" s="23" t="s">
        <v>601</v>
      </c>
      <c r="B54" s="57" t="s">
        <v>602</v>
      </c>
      <c r="C54" s="18">
        <v>5.6</v>
      </c>
      <c r="D54" s="18"/>
      <c r="E54" s="19">
        <f t="shared" si="4"/>
        <v>5.6</v>
      </c>
    </row>
    <row r="55" spans="1:5" s="171" customFormat="1" ht="26.25" hidden="1" customHeight="1" x14ac:dyDescent="0.25">
      <c r="A55" s="23" t="s">
        <v>603</v>
      </c>
      <c r="B55" s="57" t="s">
        <v>604</v>
      </c>
      <c r="C55" s="18">
        <v>41.9</v>
      </c>
      <c r="D55" s="18"/>
      <c r="E55" s="19">
        <f t="shared" si="4"/>
        <v>41.9</v>
      </c>
    </row>
    <row r="56" spans="1:5" s="171" customFormat="1" ht="27.75" hidden="1" customHeight="1" x14ac:dyDescent="0.25">
      <c r="A56" s="23" t="s">
        <v>605</v>
      </c>
      <c r="B56" s="57" t="s">
        <v>606</v>
      </c>
      <c r="C56" s="18">
        <v>209.4</v>
      </c>
      <c r="D56" s="18"/>
      <c r="E56" s="19">
        <f t="shared" si="4"/>
        <v>209.4</v>
      </c>
    </row>
    <row r="57" spans="1:5" s="171" customFormat="1" ht="39" hidden="1" customHeight="1" x14ac:dyDescent="0.25">
      <c r="A57" s="59" t="s">
        <v>44</v>
      </c>
      <c r="B57" s="79" t="s">
        <v>45</v>
      </c>
      <c r="C57" s="16">
        <f>C58</f>
        <v>146.4</v>
      </c>
      <c r="D57" s="16">
        <f t="shared" ref="D57" si="22">D58</f>
        <v>0</v>
      </c>
      <c r="E57" s="19">
        <f t="shared" si="4"/>
        <v>146.4</v>
      </c>
    </row>
    <row r="58" spans="1:5" s="171" customFormat="1" ht="25.5" hidden="1" customHeight="1" x14ac:dyDescent="0.25">
      <c r="A58" s="59" t="s">
        <v>46</v>
      </c>
      <c r="B58" s="79" t="s">
        <v>607</v>
      </c>
      <c r="C58" s="16">
        <f t="shared" ref="C58:D59" si="23">C59</f>
        <v>146.4</v>
      </c>
      <c r="D58" s="16">
        <f t="shared" si="23"/>
        <v>0</v>
      </c>
      <c r="E58" s="19">
        <f t="shared" si="4"/>
        <v>146.4</v>
      </c>
    </row>
    <row r="59" spans="1:5" s="171" customFormat="1" ht="39" hidden="1" customHeight="1" x14ac:dyDescent="0.25">
      <c r="A59" s="174" t="s">
        <v>608</v>
      </c>
      <c r="B59" s="175" t="s">
        <v>47</v>
      </c>
      <c r="C59" s="18">
        <f t="shared" si="23"/>
        <v>146.4</v>
      </c>
      <c r="D59" s="18">
        <f t="shared" si="23"/>
        <v>0</v>
      </c>
      <c r="E59" s="19">
        <f t="shared" si="4"/>
        <v>146.4</v>
      </c>
    </row>
    <row r="60" spans="1:5" s="171" customFormat="1" ht="27" hidden="1" customHeight="1" x14ac:dyDescent="0.25">
      <c r="A60" s="23" t="s">
        <v>609</v>
      </c>
      <c r="B60" s="57" t="s">
        <v>48</v>
      </c>
      <c r="C60" s="18">
        <v>146.4</v>
      </c>
      <c r="D60" s="18"/>
      <c r="E60" s="19">
        <f t="shared" si="4"/>
        <v>146.4</v>
      </c>
    </row>
    <row r="61" spans="1:5" s="171" customFormat="1" ht="39.75" hidden="1" customHeight="1" x14ac:dyDescent="0.25">
      <c r="A61" s="59" t="s">
        <v>49</v>
      </c>
      <c r="B61" s="79" t="s">
        <v>50</v>
      </c>
      <c r="C61" s="16">
        <f>C62+C65+C67+C69+C70</f>
        <v>660</v>
      </c>
      <c r="D61" s="16">
        <f t="shared" ref="D61:E61" si="24">D62+D65+D67+D69+D70</f>
        <v>0</v>
      </c>
      <c r="E61" s="16">
        <f t="shared" si="24"/>
        <v>660</v>
      </c>
    </row>
    <row r="62" spans="1:5" s="171" customFormat="1" ht="18.75" hidden="1" customHeight="1" x14ac:dyDescent="0.25">
      <c r="A62" s="178" t="s">
        <v>51</v>
      </c>
      <c r="B62" s="57" t="s">
        <v>52</v>
      </c>
      <c r="C62" s="18">
        <f>C63+C64</f>
        <v>7</v>
      </c>
      <c r="D62" s="18">
        <f t="shared" ref="D62" si="25">D63+D64</f>
        <v>0</v>
      </c>
      <c r="E62" s="19">
        <f t="shared" ref="E62:E71" si="26">C62+D62</f>
        <v>7</v>
      </c>
    </row>
    <row r="63" spans="1:5" s="171" customFormat="1" ht="27.75" hidden="1" customHeight="1" x14ac:dyDescent="0.25">
      <c r="A63" s="178" t="s">
        <v>610</v>
      </c>
      <c r="B63" s="57" t="s">
        <v>611</v>
      </c>
      <c r="C63" s="18">
        <v>4</v>
      </c>
      <c r="D63" s="18"/>
      <c r="E63" s="19">
        <f t="shared" si="26"/>
        <v>4</v>
      </c>
    </row>
    <row r="64" spans="1:5" s="171" customFormat="1" ht="90" hidden="1" customHeight="1" x14ac:dyDescent="0.25">
      <c r="A64" s="178" t="s">
        <v>612</v>
      </c>
      <c r="B64" s="57" t="s">
        <v>613</v>
      </c>
      <c r="C64" s="18">
        <v>3</v>
      </c>
      <c r="D64" s="18"/>
      <c r="E64" s="19">
        <f t="shared" si="26"/>
        <v>3</v>
      </c>
    </row>
    <row r="65" spans="1:16" s="171" customFormat="1" ht="51.75" hidden="1" customHeight="1" x14ac:dyDescent="0.25">
      <c r="A65" s="178" t="s">
        <v>53</v>
      </c>
      <c r="B65" s="57" t="s">
        <v>614</v>
      </c>
      <c r="C65" s="18">
        <f>C66</f>
        <v>17</v>
      </c>
      <c r="D65" s="18">
        <f t="shared" ref="D65" si="27">D66</f>
        <v>0</v>
      </c>
      <c r="E65" s="19">
        <f t="shared" si="26"/>
        <v>17</v>
      </c>
    </row>
    <row r="66" spans="1:16" s="171" customFormat="1" ht="51" hidden="1" customHeight="1" x14ac:dyDescent="0.25">
      <c r="A66" s="178" t="s">
        <v>615</v>
      </c>
      <c r="B66" s="57" t="s">
        <v>616</v>
      </c>
      <c r="C66" s="18">
        <v>17</v>
      </c>
      <c r="D66" s="18"/>
      <c r="E66" s="19">
        <f t="shared" si="26"/>
        <v>17</v>
      </c>
    </row>
    <row r="67" spans="1:16" s="171" customFormat="1" ht="51" hidden="1" customHeight="1" x14ac:dyDescent="0.25">
      <c r="A67" s="178" t="s">
        <v>617</v>
      </c>
      <c r="B67" s="176" t="s">
        <v>618</v>
      </c>
      <c r="C67" s="18">
        <f>C68</f>
        <v>13</v>
      </c>
      <c r="D67" s="18">
        <f t="shared" ref="D67" si="28">D68</f>
        <v>0</v>
      </c>
      <c r="E67" s="19">
        <f t="shared" si="26"/>
        <v>13</v>
      </c>
    </row>
    <row r="68" spans="1:16" s="171" customFormat="1" ht="65.25" hidden="1" customHeight="1" x14ac:dyDescent="0.25">
      <c r="A68" s="23" t="s">
        <v>54</v>
      </c>
      <c r="B68" s="57" t="s">
        <v>55</v>
      </c>
      <c r="C68" s="18">
        <v>13</v>
      </c>
      <c r="D68" s="18"/>
      <c r="E68" s="19">
        <f t="shared" si="26"/>
        <v>13</v>
      </c>
    </row>
    <row r="69" spans="1:16" s="171" customFormat="1" ht="25.5" hidden="1" customHeight="1" x14ac:dyDescent="0.25">
      <c r="A69" s="23" t="s">
        <v>619</v>
      </c>
      <c r="B69" s="57" t="s">
        <v>620</v>
      </c>
      <c r="C69" s="18">
        <v>195</v>
      </c>
      <c r="D69" s="18"/>
      <c r="E69" s="19">
        <f t="shared" si="26"/>
        <v>195</v>
      </c>
      <c r="G69" s="171" t="s">
        <v>1</v>
      </c>
    </row>
    <row r="70" spans="1:16" s="171" customFormat="1" ht="41.25" hidden="1" customHeight="1" x14ac:dyDescent="0.25">
      <c r="A70" s="178" t="s">
        <v>56</v>
      </c>
      <c r="B70" s="57" t="s">
        <v>57</v>
      </c>
      <c r="C70" s="18">
        <f>C71</f>
        <v>428</v>
      </c>
      <c r="D70" s="18">
        <f t="shared" ref="D70" si="29">D71</f>
        <v>0</v>
      </c>
      <c r="E70" s="19">
        <f t="shared" si="26"/>
        <v>428</v>
      </c>
    </row>
    <row r="71" spans="1:16" s="171" customFormat="1" ht="27.75" hidden="1" customHeight="1" x14ac:dyDescent="0.25">
      <c r="A71" s="178" t="s">
        <v>58</v>
      </c>
      <c r="B71" s="57" t="s">
        <v>621</v>
      </c>
      <c r="C71" s="18">
        <v>428</v>
      </c>
      <c r="D71" s="18"/>
      <c r="E71" s="19">
        <f t="shared" si="26"/>
        <v>428</v>
      </c>
    </row>
    <row r="72" spans="1:16" s="22" customFormat="1" ht="27.75" customHeight="1" x14ac:dyDescent="0.25">
      <c r="A72" s="21" t="s">
        <v>59</v>
      </c>
      <c r="B72" s="134" t="s">
        <v>60</v>
      </c>
      <c r="C72" s="16">
        <f>C73</f>
        <v>119827.1</v>
      </c>
      <c r="D72" s="16">
        <f t="shared" ref="D72:E72" si="30">D73</f>
        <v>3298</v>
      </c>
      <c r="E72" s="16">
        <f t="shared" si="30"/>
        <v>123125.1</v>
      </c>
      <c r="F72" s="129"/>
      <c r="G72" s="129"/>
      <c r="H72" s="129"/>
      <c r="I72" s="129"/>
      <c r="J72" s="129"/>
      <c r="K72" s="129"/>
      <c r="L72" s="129"/>
      <c r="M72" s="129"/>
      <c r="N72" s="129"/>
      <c r="O72" s="129"/>
      <c r="P72" s="129"/>
    </row>
    <row r="73" spans="1:16" s="2" customFormat="1" ht="37.5" customHeight="1" x14ac:dyDescent="0.25">
      <c r="A73" s="23" t="s">
        <v>61</v>
      </c>
      <c r="B73" s="133" t="s">
        <v>62</v>
      </c>
      <c r="C73" s="18">
        <f>C74+C79+C113</f>
        <v>119827.1</v>
      </c>
      <c r="D73" s="18">
        <f t="shared" ref="D73:E73" si="31">D74+D79+D113</f>
        <v>3298</v>
      </c>
      <c r="E73" s="18">
        <f t="shared" si="31"/>
        <v>123125.1</v>
      </c>
      <c r="F73" s="130"/>
      <c r="G73" s="130"/>
      <c r="H73" s="130"/>
      <c r="I73" s="130"/>
      <c r="J73" s="130"/>
      <c r="K73" s="130"/>
      <c r="L73" s="130"/>
      <c r="M73" s="130"/>
      <c r="N73" s="130"/>
      <c r="O73" s="130"/>
      <c r="P73" s="130"/>
    </row>
    <row r="74" spans="1:16" s="22" customFormat="1" ht="17.25" hidden="1" customHeight="1" x14ac:dyDescent="0.25">
      <c r="A74" s="21" t="s">
        <v>63</v>
      </c>
      <c r="B74" s="134" t="s">
        <v>64</v>
      </c>
      <c r="C74" s="16">
        <f>C75+C77</f>
        <v>19786</v>
      </c>
      <c r="D74" s="16">
        <f t="shared" ref="D74:E74" si="32">D75+D77</f>
        <v>0</v>
      </c>
      <c r="E74" s="16">
        <f t="shared" si="32"/>
        <v>19786</v>
      </c>
      <c r="F74" s="129"/>
      <c r="G74" s="129"/>
      <c r="H74" s="129"/>
      <c r="I74" s="129"/>
      <c r="J74" s="129"/>
      <c r="K74" s="129"/>
      <c r="L74" s="129"/>
      <c r="M74" s="129"/>
      <c r="N74" s="129"/>
      <c r="O74" s="129"/>
      <c r="P74" s="129"/>
    </row>
    <row r="75" spans="1:16" s="2" customFormat="1" ht="29.25" hidden="1" customHeight="1" x14ac:dyDescent="0.25">
      <c r="A75" s="23" t="s">
        <v>65</v>
      </c>
      <c r="B75" s="133" t="s">
        <v>66</v>
      </c>
      <c r="C75" s="18">
        <f>C76</f>
        <v>10846</v>
      </c>
      <c r="D75" s="18">
        <f t="shared" ref="D75" si="33">D76</f>
        <v>0</v>
      </c>
      <c r="E75" s="19">
        <f>C75+D75</f>
        <v>10846</v>
      </c>
      <c r="F75" s="130"/>
      <c r="G75" s="130"/>
      <c r="H75" s="130"/>
      <c r="I75" s="130"/>
      <c r="J75" s="130"/>
      <c r="K75" s="130"/>
      <c r="L75" s="130"/>
      <c r="M75" s="130"/>
      <c r="N75" s="130"/>
      <c r="O75" s="130"/>
      <c r="P75" s="130"/>
    </row>
    <row r="76" spans="1:16" s="2" customFormat="1" ht="27" hidden="1" customHeight="1" x14ac:dyDescent="0.25">
      <c r="A76" s="23" t="s">
        <v>67</v>
      </c>
      <c r="B76" s="133" t="s">
        <v>68</v>
      </c>
      <c r="C76" s="18">
        <v>10846</v>
      </c>
      <c r="D76" s="18"/>
      <c r="E76" s="19">
        <f>C76+D76</f>
        <v>10846</v>
      </c>
      <c r="G76" s="140"/>
      <c r="I76" s="140"/>
      <c r="K76" s="140"/>
      <c r="L76" s="140"/>
      <c r="M76" s="140"/>
    </row>
    <row r="77" spans="1:16" s="2" customFormat="1" ht="16.5" hidden="1" customHeight="1" x14ac:dyDescent="0.25">
      <c r="A77" s="23" t="s">
        <v>69</v>
      </c>
      <c r="B77" s="133" t="s">
        <v>70</v>
      </c>
      <c r="C77" s="18">
        <f>C78</f>
        <v>8940</v>
      </c>
      <c r="D77" s="18">
        <f t="shared" ref="D77" si="34">D78</f>
        <v>0</v>
      </c>
      <c r="E77" s="19">
        <f>C77+D77</f>
        <v>8940</v>
      </c>
      <c r="F77" s="130"/>
      <c r="G77" s="130"/>
      <c r="H77" s="130"/>
      <c r="I77" s="130"/>
      <c r="J77" s="130"/>
      <c r="K77" s="130"/>
      <c r="L77" s="130"/>
      <c r="M77" s="130"/>
      <c r="N77" s="130"/>
      <c r="O77" s="130"/>
    </row>
    <row r="78" spans="1:16" s="2" customFormat="1" ht="31.5" hidden="1" customHeight="1" x14ac:dyDescent="0.25">
      <c r="A78" s="23" t="s">
        <v>71</v>
      </c>
      <c r="B78" s="133" t="s">
        <v>72</v>
      </c>
      <c r="C78" s="18">
        <v>8940</v>
      </c>
      <c r="D78" s="18"/>
      <c r="E78" s="19">
        <f>C78+D78</f>
        <v>8940</v>
      </c>
      <c r="G78" s="140"/>
      <c r="I78" s="140"/>
      <c r="K78" s="140"/>
      <c r="L78" s="140"/>
      <c r="M78" s="140"/>
    </row>
    <row r="79" spans="1:16" s="22" customFormat="1" ht="27.75" hidden="1" customHeight="1" x14ac:dyDescent="0.25">
      <c r="A79" s="21" t="s">
        <v>73</v>
      </c>
      <c r="B79" s="134" t="s">
        <v>74</v>
      </c>
      <c r="C79" s="16">
        <f>C80+C82+C84+C86+C88+C104+C108+C110</f>
        <v>100041.1</v>
      </c>
      <c r="D79" s="16">
        <f t="shared" ref="D79:E79" si="35">D80+D82+D84+D86+D88+D104+D108+D110</f>
        <v>0</v>
      </c>
      <c r="E79" s="16">
        <f t="shared" si="35"/>
        <v>100041.1</v>
      </c>
      <c r="F79" s="129"/>
      <c r="G79" s="129"/>
      <c r="H79" s="129"/>
      <c r="I79" s="129"/>
      <c r="J79" s="129"/>
      <c r="K79" s="129"/>
      <c r="L79" s="129"/>
      <c r="M79" s="129"/>
      <c r="N79" s="129"/>
    </row>
    <row r="80" spans="1:16" s="2" customFormat="1" ht="28.5" hidden="1" customHeight="1" x14ac:dyDescent="0.25">
      <c r="A80" s="23" t="s">
        <v>622</v>
      </c>
      <c r="B80" s="133" t="s">
        <v>623</v>
      </c>
      <c r="C80" s="18">
        <f>C81</f>
        <v>7.2</v>
      </c>
      <c r="D80" s="18">
        <f t="shared" ref="D80" si="36">D81</f>
        <v>0</v>
      </c>
      <c r="E80" s="19">
        <f t="shared" ref="E80:E87" si="37">C80+D80</f>
        <v>7.2</v>
      </c>
      <c r="F80" s="130"/>
      <c r="G80" s="130"/>
      <c r="H80" s="130"/>
      <c r="I80" s="130"/>
      <c r="J80" s="130"/>
      <c r="K80" s="130"/>
      <c r="L80" s="130"/>
      <c r="M80" s="130"/>
      <c r="N80" s="130"/>
    </row>
    <row r="81" spans="1:15" s="2" customFormat="1" ht="18.75" hidden="1" customHeight="1" x14ac:dyDescent="0.25">
      <c r="A81" s="23" t="s">
        <v>624</v>
      </c>
      <c r="B81" s="133" t="s">
        <v>623</v>
      </c>
      <c r="C81" s="18">
        <v>7.2</v>
      </c>
      <c r="D81" s="18"/>
      <c r="E81" s="19">
        <f t="shared" si="37"/>
        <v>7.2</v>
      </c>
      <c r="F81" s="130"/>
      <c r="G81" s="130"/>
      <c r="H81" s="130"/>
      <c r="I81" s="130"/>
      <c r="J81" s="130"/>
      <c r="K81" s="130"/>
      <c r="L81" s="130"/>
      <c r="M81" s="130"/>
      <c r="N81" s="130"/>
    </row>
    <row r="82" spans="1:15" s="2" customFormat="1" ht="18.75" hidden="1" customHeight="1" x14ac:dyDescent="0.25">
      <c r="A82" s="23" t="s">
        <v>75</v>
      </c>
      <c r="B82" s="133" t="s">
        <v>76</v>
      </c>
      <c r="C82" s="18">
        <f>C83</f>
        <v>307</v>
      </c>
      <c r="D82" s="18">
        <f t="shared" ref="D82" si="38">D83</f>
        <v>0</v>
      </c>
      <c r="E82" s="19">
        <f t="shared" si="37"/>
        <v>307</v>
      </c>
      <c r="F82" s="130"/>
      <c r="G82" s="130"/>
      <c r="H82" s="130"/>
      <c r="I82" s="130"/>
      <c r="J82" s="130"/>
      <c r="K82" s="130"/>
      <c r="L82" s="130"/>
      <c r="M82" s="130"/>
      <c r="N82" s="130"/>
      <c r="O82" s="130"/>
    </row>
    <row r="83" spans="1:15" s="2" customFormat="1" ht="28.5" hidden="1" customHeight="1" x14ac:dyDescent="0.25">
      <c r="A83" s="23" t="s">
        <v>77</v>
      </c>
      <c r="B83" s="133" t="s">
        <v>78</v>
      </c>
      <c r="C83" s="18">
        <v>307</v>
      </c>
      <c r="D83" s="18"/>
      <c r="E83" s="19">
        <f t="shared" si="37"/>
        <v>307</v>
      </c>
      <c r="G83" s="140"/>
      <c r="I83" s="140"/>
      <c r="K83" s="140"/>
      <c r="M83" s="140"/>
    </row>
    <row r="84" spans="1:15" s="2" customFormat="1" ht="28.5" hidden="1" customHeight="1" x14ac:dyDescent="0.25">
      <c r="A84" s="23" t="s">
        <v>79</v>
      </c>
      <c r="B84" s="133" t="s">
        <v>80</v>
      </c>
      <c r="C84" s="18">
        <f>C85</f>
        <v>188.9</v>
      </c>
      <c r="D84" s="18">
        <f t="shared" ref="D84" si="39">D85</f>
        <v>0</v>
      </c>
      <c r="E84" s="19">
        <f t="shared" si="37"/>
        <v>188.9</v>
      </c>
      <c r="F84" s="130"/>
      <c r="G84" s="130"/>
      <c r="H84" s="130"/>
      <c r="I84" s="130"/>
      <c r="J84" s="130"/>
      <c r="K84" s="130"/>
      <c r="L84" s="130"/>
      <c r="M84" s="130"/>
      <c r="N84" s="130"/>
      <c r="O84" s="130"/>
    </row>
    <row r="85" spans="1:15" s="24" customFormat="1" ht="28.5" hidden="1" customHeight="1" x14ac:dyDescent="0.25">
      <c r="A85" s="23" t="s">
        <v>81</v>
      </c>
      <c r="B85" s="133" t="s">
        <v>82</v>
      </c>
      <c r="C85" s="18">
        <v>188.9</v>
      </c>
      <c r="D85" s="18"/>
      <c r="E85" s="19">
        <f t="shared" si="37"/>
        <v>188.9</v>
      </c>
      <c r="F85" s="2"/>
      <c r="G85" s="140"/>
      <c r="I85" s="140"/>
      <c r="K85" s="140"/>
      <c r="M85" s="140"/>
    </row>
    <row r="86" spans="1:15" s="2" customFormat="1" ht="39" hidden="1" customHeight="1" x14ac:dyDescent="0.25">
      <c r="A86" s="23" t="s">
        <v>83</v>
      </c>
      <c r="B86" s="133" t="s">
        <v>84</v>
      </c>
      <c r="C86" s="18">
        <f>C87</f>
        <v>1329.3</v>
      </c>
      <c r="D86" s="18">
        <f t="shared" ref="D86" si="40">D87</f>
        <v>0</v>
      </c>
      <c r="E86" s="19">
        <f t="shared" si="37"/>
        <v>1329.3</v>
      </c>
      <c r="G86" s="140"/>
      <c r="H86" s="140"/>
      <c r="I86" s="140"/>
      <c r="J86" s="140"/>
      <c r="K86" s="140"/>
      <c r="L86" s="140"/>
      <c r="M86" s="140"/>
      <c r="N86" s="140"/>
      <c r="O86" s="140"/>
    </row>
    <row r="87" spans="1:15" s="2" customFormat="1" ht="30" hidden="1" customHeight="1" x14ac:dyDescent="0.25">
      <c r="A87" s="23" t="s">
        <v>85</v>
      </c>
      <c r="B87" s="133" t="s">
        <v>86</v>
      </c>
      <c r="C87" s="19">
        <v>1329.3</v>
      </c>
      <c r="D87" s="19"/>
      <c r="E87" s="19">
        <f t="shared" si="37"/>
        <v>1329.3</v>
      </c>
      <c r="G87" s="140"/>
      <c r="H87" s="140"/>
      <c r="I87" s="140"/>
      <c r="K87" s="140"/>
      <c r="M87" s="140"/>
    </row>
    <row r="88" spans="1:15" s="2" customFormat="1" ht="17.25" hidden="1" customHeight="1" x14ac:dyDescent="0.25">
      <c r="A88" s="21" t="s">
        <v>87</v>
      </c>
      <c r="B88" s="134" t="s">
        <v>88</v>
      </c>
      <c r="C88" s="17">
        <f>C89</f>
        <v>33643.799999999996</v>
      </c>
      <c r="D88" s="17">
        <f t="shared" ref="D88:E88" si="41">D89</f>
        <v>0</v>
      </c>
      <c r="E88" s="17">
        <f t="shared" si="41"/>
        <v>33643.799999999996</v>
      </c>
      <c r="F88" s="130"/>
      <c r="G88" s="130"/>
      <c r="H88" s="130"/>
      <c r="I88" s="130"/>
      <c r="J88" s="130"/>
      <c r="K88" s="130"/>
      <c r="L88" s="130"/>
      <c r="M88" s="130"/>
      <c r="N88" s="130"/>
      <c r="O88" s="130"/>
    </row>
    <row r="89" spans="1:15" s="2" customFormat="1" ht="26.25" hidden="1" customHeight="1" x14ac:dyDescent="0.25">
      <c r="A89" s="23" t="s">
        <v>89</v>
      </c>
      <c r="B89" s="133" t="s">
        <v>90</v>
      </c>
      <c r="C89" s="19">
        <f>SUM(C90:C103)</f>
        <v>33643.799999999996</v>
      </c>
      <c r="D89" s="19">
        <f t="shared" ref="D89:E89" si="42">SUM(D90:D103)</f>
        <v>0</v>
      </c>
      <c r="E89" s="19">
        <f t="shared" si="42"/>
        <v>33643.799999999996</v>
      </c>
      <c r="F89" s="130"/>
      <c r="G89" s="130"/>
      <c r="H89" s="130"/>
      <c r="I89" s="130"/>
      <c r="J89" s="130"/>
      <c r="K89" s="130"/>
      <c r="L89" s="130"/>
      <c r="M89" s="130"/>
      <c r="N89" s="130"/>
      <c r="O89" s="130"/>
    </row>
    <row r="90" spans="1:15" s="2" customFormat="1" ht="27" hidden="1" customHeight="1" x14ac:dyDescent="0.25">
      <c r="A90" s="23"/>
      <c r="B90" s="133" t="s">
        <v>91</v>
      </c>
      <c r="C90" s="19">
        <v>8361</v>
      </c>
      <c r="D90" s="19"/>
      <c r="E90" s="19">
        <f t="shared" ref="E90:E103" si="43">C90+D90</f>
        <v>8361</v>
      </c>
      <c r="G90" s="140"/>
      <c r="I90" s="140"/>
      <c r="K90" s="140"/>
      <c r="M90" s="140"/>
    </row>
    <row r="91" spans="1:15" s="2" customFormat="1" ht="15" hidden="1" customHeight="1" x14ac:dyDescent="0.25">
      <c r="A91" s="23"/>
      <c r="B91" s="133" t="s">
        <v>92</v>
      </c>
      <c r="C91" s="19">
        <v>152.6</v>
      </c>
      <c r="D91" s="19"/>
      <c r="E91" s="19">
        <f t="shared" si="43"/>
        <v>152.6</v>
      </c>
      <c r="G91" s="140"/>
      <c r="I91" s="140"/>
      <c r="K91" s="140"/>
      <c r="M91" s="140"/>
    </row>
    <row r="92" spans="1:15" s="2" customFormat="1" ht="15.75" hidden="1" customHeight="1" x14ac:dyDescent="0.25">
      <c r="A92" s="23"/>
      <c r="B92" s="133" t="s">
        <v>93</v>
      </c>
      <c r="C92" s="19">
        <v>12432</v>
      </c>
      <c r="D92" s="19"/>
      <c r="E92" s="19">
        <f t="shared" si="43"/>
        <v>12432</v>
      </c>
      <c r="G92" s="140"/>
      <c r="I92" s="140"/>
      <c r="K92" s="140"/>
      <c r="M92" s="140"/>
    </row>
    <row r="93" spans="1:15" s="2" customFormat="1" ht="28.5" hidden="1" customHeight="1" x14ac:dyDescent="0.25">
      <c r="A93" s="23"/>
      <c r="B93" s="133" t="s">
        <v>625</v>
      </c>
      <c r="C93" s="19">
        <v>5312.7</v>
      </c>
      <c r="D93" s="19"/>
      <c r="E93" s="19">
        <f t="shared" si="43"/>
        <v>5312.7</v>
      </c>
      <c r="G93" s="140"/>
      <c r="I93" s="140"/>
      <c r="K93" s="140"/>
      <c r="M93" s="140"/>
    </row>
    <row r="94" spans="1:15" s="2" customFormat="1" ht="28.5" hidden="1" customHeight="1" x14ac:dyDescent="0.25">
      <c r="A94" s="23"/>
      <c r="B94" s="133" t="s">
        <v>626</v>
      </c>
      <c r="C94" s="19">
        <v>423.7</v>
      </c>
      <c r="D94" s="19"/>
      <c r="E94" s="19">
        <f t="shared" si="43"/>
        <v>423.7</v>
      </c>
      <c r="G94" s="140"/>
      <c r="I94" s="140"/>
      <c r="K94" s="140"/>
      <c r="M94" s="140"/>
    </row>
    <row r="95" spans="1:15" s="2" customFormat="1" ht="28.5" hidden="1" customHeight="1" x14ac:dyDescent="0.25">
      <c r="A95" s="23"/>
      <c r="B95" s="133" t="s">
        <v>627</v>
      </c>
      <c r="C95" s="19">
        <v>0.2</v>
      </c>
      <c r="D95" s="19"/>
      <c r="E95" s="19">
        <f t="shared" si="43"/>
        <v>0.2</v>
      </c>
      <c r="G95" s="140"/>
      <c r="I95" s="140"/>
      <c r="K95" s="140"/>
      <c r="M95" s="140"/>
    </row>
    <row r="96" spans="1:15" s="2" customFormat="1" ht="28.5" hidden="1" customHeight="1" x14ac:dyDescent="0.25">
      <c r="A96" s="23"/>
      <c r="B96" s="133" t="s">
        <v>94</v>
      </c>
      <c r="C96" s="19">
        <v>47.7</v>
      </c>
      <c r="D96" s="19"/>
      <c r="E96" s="19">
        <f t="shared" si="43"/>
        <v>47.7</v>
      </c>
      <c r="G96" s="140"/>
      <c r="I96" s="140"/>
      <c r="K96" s="140"/>
      <c r="M96" s="140"/>
    </row>
    <row r="97" spans="1:16" s="2" customFormat="1" ht="28.5" hidden="1" customHeight="1" x14ac:dyDescent="0.25">
      <c r="A97" s="23"/>
      <c r="B97" s="133" t="s">
        <v>95</v>
      </c>
      <c r="C97" s="19">
        <v>5308.6</v>
      </c>
      <c r="D97" s="19"/>
      <c r="E97" s="19">
        <f t="shared" si="43"/>
        <v>5308.6</v>
      </c>
      <c r="G97" s="140"/>
      <c r="I97" s="140"/>
      <c r="K97" s="140"/>
      <c r="L97" s="140"/>
      <c r="M97" s="140"/>
    </row>
    <row r="98" spans="1:16" s="2" customFormat="1" ht="51.75" hidden="1" customHeight="1" x14ac:dyDescent="0.25">
      <c r="A98" s="23"/>
      <c r="B98" s="133" t="s">
        <v>96</v>
      </c>
      <c r="C98" s="19">
        <v>370.6</v>
      </c>
      <c r="D98" s="19"/>
      <c r="E98" s="19">
        <f t="shared" si="43"/>
        <v>370.6</v>
      </c>
      <c r="G98" s="140"/>
      <c r="I98" s="140"/>
      <c r="K98" s="140"/>
      <c r="M98" s="140"/>
    </row>
    <row r="99" spans="1:16" s="2" customFormat="1" ht="15.75" hidden="1" customHeight="1" x14ac:dyDescent="0.25">
      <c r="A99" s="23"/>
      <c r="B99" s="133" t="s">
        <v>97</v>
      </c>
      <c r="C99" s="19">
        <v>247</v>
      </c>
      <c r="D99" s="19"/>
      <c r="E99" s="19">
        <f t="shared" si="43"/>
        <v>247</v>
      </c>
      <c r="G99" s="140"/>
      <c r="I99" s="140"/>
      <c r="K99" s="140"/>
      <c r="M99" s="140"/>
    </row>
    <row r="100" spans="1:16" s="2" customFormat="1" ht="41.25" hidden="1" customHeight="1" x14ac:dyDescent="0.25">
      <c r="A100" s="23"/>
      <c r="B100" s="133" t="s">
        <v>98</v>
      </c>
      <c r="C100" s="19">
        <v>494</v>
      </c>
      <c r="D100" s="19"/>
      <c r="E100" s="19">
        <f t="shared" si="43"/>
        <v>494</v>
      </c>
      <c r="G100" s="140"/>
      <c r="I100" s="140"/>
      <c r="K100" s="140"/>
      <c r="M100" s="140"/>
    </row>
    <row r="101" spans="1:16" s="2" customFormat="1" ht="38.25" hidden="1" customHeight="1" x14ac:dyDescent="0.25">
      <c r="A101" s="23"/>
      <c r="B101" s="133" t="s">
        <v>99</v>
      </c>
      <c r="C101" s="19">
        <v>123.5</v>
      </c>
      <c r="D101" s="19"/>
      <c r="E101" s="19">
        <f t="shared" si="43"/>
        <v>123.5</v>
      </c>
      <c r="G101" s="140"/>
      <c r="I101" s="140"/>
      <c r="K101" s="140"/>
      <c r="M101" s="140"/>
    </row>
    <row r="102" spans="1:16" s="2" customFormat="1" ht="28.5" hidden="1" customHeight="1" x14ac:dyDescent="0.25">
      <c r="A102" s="23"/>
      <c r="B102" s="133" t="s">
        <v>100</v>
      </c>
      <c r="C102" s="19">
        <v>370</v>
      </c>
      <c r="D102" s="19"/>
      <c r="E102" s="19">
        <f t="shared" si="43"/>
        <v>370</v>
      </c>
      <c r="G102" s="140"/>
      <c r="I102" s="140"/>
      <c r="K102" s="140"/>
      <c r="M102" s="140"/>
    </row>
    <row r="103" spans="1:16" s="2" customFormat="1" ht="28.5" hidden="1" customHeight="1" x14ac:dyDescent="0.25">
      <c r="A103" s="23"/>
      <c r="B103" s="133" t="s">
        <v>628</v>
      </c>
      <c r="C103" s="19">
        <v>0.2</v>
      </c>
      <c r="D103" s="19"/>
      <c r="E103" s="19">
        <f t="shared" si="43"/>
        <v>0.2</v>
      </c>
      <c r="G103" s="140"/>
      <c r="I103" s="140"/>
      <c r="K103" s="140"/>
      <c r="M103" s="140"/>
    </row>
    <row r="104" spans="1:16" s="2" customFormat="1" ht="30" hidden="1" customHeight="1" x14ac:dyDescent="0.25">
      <c r="A104" s="21" t="s">
        <v>101</v>
      </c>
      <c r="B104" s="134" t="s">
        <v>102</v>
      </c>
      <c r="C104" s="17">
        <f>C105</f>
        <v>5602.2999999999993</v>
      </c>
      <c r="D104" s="17">
        <f t="shared" ref="D104:E104" si="44">D105</f>
        <v>0</v>
      </c>
      <c r="E104" s="17">
        <f t="shared" si="44"/>
        <v>5602.2999999999993</v>
      </c>
      <c r="F104" s="130"/>
      <c r="G104" s="130"/>
      <c r="H104" s="130"/>
      <c r="I104" s="130"/>
      <c r="J104" s="130"/>
      <c r="K104" s="130"/>
      <c r="L104" s="130"/>
      <c r="M104" s="130"/>
      <c r="N104" s="130"/>
    </row>
    <row r="105" spans="1:16" s="2" customFormat="1" ht="27" hidden="1" customHeight="1" x14ac:dyDescent="0.25">
      <c r="A105" s="23" t="s">
        <v>103</v>
      </c>
      <c r="B105" s="133" t="s">
        <v>104</v>
      </c>
      <c r="C105" s="19">
        <f>C106+C107</f>
        <v>5602.2999999999993</v>
      </c>
      <c r="D105" s="19">
        <f t="shared" ref="D105:E105" si="45">D106+D107</f>
        <v>0</v>
      </c>
      <c r="E105" s="19">
        <f t="shared" si="45"/>
        <v>5602.2999999999993</v>
      </c>
      <c r="F105" s="130"/>
      <c r="G105" s="130"/>
      <c r="H105" s="130"/>
      <c r="I105" s="130"/>
      <c r="J105" s="130"/>
      <c r="K105" s="130"/>
      <c r="L105" s="130"/>
      <c r="M105" s="130"/>
      <c r="N105" s="130"/>
    </row>
    <row r="106" spans="1:16" s="2" customFormat="1" ht="27" hidden="1" customHeight="1" x14ac:dyDescent="0.25">
      <c r="A106" s="23"/>
      <c r="B106" s="133" t="s">
        <v>105</v>
      </c>
      <c r="C106" s="19">
        <v>3034.1</v>
      </c>
      <c r="D106" s="19"/>
      <c r="E106" s="19">
        <f>C106+D106</f>
        <v>3034.1</v>
      </c>
      <c r="G106" s="140"/>
      <c r="I106" s="140"/>
      <c r="K106" s="140"/>
      <c r="L106" s="140"/>
      <c r="M106" s="140"/>
    </row>
    <row r="107" spans="1:16" s="2" customFormat="1" ht="28.5" hidden="1" customHeight="1" x14ac:dyDescent="0.25">
      <c r="A107" s="23"/>
      <c r="B107" s="133" t="s">
        <v>106</v>
      </c>
      <c r="C107" s="19">
        <v>2568.1999999999998</v>
      </c>
      <c r="D107" s="19"/>
      <c r="E107" s="19">
        <f>C107+D107</f>
        <v>2568.1999999999998</v>
      </c>
      <c r="G107" s="140"/>
      <c r="I107" s="140"/>
      <c r="K107" s="140"/>
      <c r="M107" s="140"/>
    </row>
    <row r="108" spans="1:16" s="2" customFormat="1" ht="40.5" hidden="1" customHeight="1" x14ac:dyDescent="0.25">
      <c r="A108" s="21" t="s">
        <v>107</v>
      </c>
      <c r="B108" s="134" t="s">
        <v>108</v>
      </c>
      <c r="C108" s="17">
        <f>C109</f>
        <v>615.6</v>
      </c>
      <c r="D108" s="17">
        <f t="shared" ref="D108:E108" si="46">D109</f>
        <v>0</v>
      </c>
      <c r="E108" s="17">
        <f t="shared" si="46"/>
        <v>615.6</v>
      </c>
      <c r="F108" s="130"/>
      <c r="G108" s="130"/>
      <c r="H108" s="130"/>
      <c r="I108" s="130"/>
      <c r="J108" s="130"/>
      <c r="K108" s="130"/>
      <c r="L108" s="130"/>
      <c r="M108" s="130"/>
      <c r="N108" s="130"/>
      <c r="O108" s="130"/>
    </row>
    <row r="109" spans="1:16" s="2" customFormat="1" ht="39" hidden="1" customHeight="1" x14ac:dyDescent="0.25">
      <c r="A109" s="23" t="s">
        <v>109</v>
      </c>
      <c r="B109" s="133" t="s">
        <v>110</v>
      </c>
      <c r="C109" s="19">
        <v>615.6</v>
      </c>
      <c r="D109" s="19"/>
      <c r="E109" s="19">
        <f>C109+D109</f>
        <v>615.6</v>
      </c>
      <c r="G109" s="140"/>
      <c r="I109" s="140"/>
      <c r="K109" s="140"/>
      <c r="M109" s="140"/>
    </row>
    <row r="110" spans="1:16" s="2" customFormat="1" ht="39.75" hidden="1" customHeight="1" x14ac:dyDescent="0.25">
      <c r="A110" s="21" t="s">
        <v>111</v>
      </c>
      <c r="B110" s="134" t="s">
        <v>112</v>
      </c>
      <c r="C110" s="17">
        <f>C111</f>
        <v>58347</v>
      </c>
      <c r="D110" s="17">
        <f t="shared" ref="D110:E111" si="47">D111</f>
        <v>0</v>
      </c>
      <c r="E110" s="17">
        <f t="shared" si="47"/>
        <v>58347</v>
      </c>
      <c r="F110" s="130"/>
      <c r="G110" s="130"/>
      <c r="H110" s="130"/>
      <c r="I110" s="130"/>
      <c r="J110" s="130"/>
      <c r="K110" s="130"/>
      <c r="L110" s="130"/>
      <c r="M110" s="130"/>
      <c r="N110" s="130"/>
      <c r="O110" s="130"/>
      <c r="P110" s="130"/>
    </row>
    <row r="111" spans="1:16" s="2" customFormat="1" ht="27" hidden="1" customHeight="1" x14ac:dyDescent="0.25">
      <c r="A111" s="23" t="s">
        <v>113</v>
      </c>
      <c r="B111" s="133" t="s">
        <v>114</v>
      </c>
      <c r="C111" s="19">
        <f>C112</f>
        <v>58347</v>
      </c>
      <c r="D111" s="19">
        <f t="shared" si="47"/>
        <v>0</v>
      </c>
      <c r="E111" s="19">
        <f t="shared" si="47"/>
        <v>58347</v>
      </c>
      <c r="F111" s="130"/>
      <c r="G111" s="130"/>
      <c r="H111" s="130"/>
      <c r="I111" s="130"/>
      <c r="J111" s="130"/>
      <c r="K111" s="130"/>
      <c r="L111" s="130"/>
      <c r="M111" s="130"/>
      <c r="N111" s="130"/>
      <c r="O111" s="130"/>
      <c r="P111" s="130"/>
    </row>
    <row r="112" spans="1:16" s="2" customFormat="1" ht="29.25" hidden="1" customHeight="1" x14ac:dyDescent="0.25">
      <c r="A112" s="23"/>
      <c r="B112" s="133" t="s">
        <v>115</v>
      </c>
      <c r="C112" s="19">
        <v>58347</v>
      </c>
      <c r="D112" s="19"/>
      <c r="E112" s="19">
        <f>C112+D112</f>
        <v>58347</v>
      </c>
      <c r="G112" s="140"/>
      <c r="I112" s="140"/>
      <c r="K112" s="140"/>
      <c r="M112" s="140"/>
    </row>
    <row r="113" spans="1:14" s="2" customFormat="1" ht="27" customHeight="1" x14ac:dyDescent="0.25">
      <c r="A113" s="21" t="s">
        <v>116</v>
      </c>
      <c r="B113" s="134" t="s">
        <v>117</v>
      </c>
      <c r="C113" s="17">
        <f>C114</f>
        <v>0</v>
      </c>
      <c r="D113" s="17">
        <f t="shared" ref="D113:D114" si="48">D114</f>
        <v>3298</v>
      </c>
      <c r="E113" s="17">
        <f>C113+D113</f>
        <v>3298</v>
      </c>
      <c r="G113" s="140"/>
      <c r="I113" s="140"/>
      <c r="K113" s="140"/>
      <c r="M113" s="140"/>
    </row>
    <row r="114" spans="1:14" s="2" customFormat="1" ht="55.5" customHeight="1" x14ac:dyDescent="0.25">
      <c r="A114" s="21" t="s">
        <v>118</v>
      </c>
      <c r="B114" s="134" t="s">
        <v>119</v>
      </c>
      <c r="C114" s="17">
        <f>C115</f>
        <v>0</v>
      </c>
      <c r="D114" s="17">
        <f t="shared" si="48"/>
        <v>3298</v>
      </c>
      <c r="E114" s="17">
        <f>C114+D114</f>
        <v>3298</v>
      </c>
      <c r="G114" s="140"/>
      <c r="I114" s="140"/>
      <c r="K114" s="140"/>
      <c r="M114" s="140"/>
    </row>
    <row r="115" spans="1:14" s="2" customFormat="1" ht="74.25" customHeight="1" x14ac:dyDescent="0.25">
      <c r="A115" s="23" t="s">
        <v>120</v>
      </c>
      <c r="B115" s="133" t="s">
        <v>121</v>
      </c>
      <c r="C115" s="133"/>
      <c r="D115" s="19">
        <v>3298</v>
      </c>
      <c r="E115" s="19">
        <f>C115+D115</f>
        <v>3298</v>
      </c>
      <c r="G115" s="140"/>
      <c r="I115" s="140"/>
      <c r="K115" s="140"/>
      <c r="M115" s="140"/>
    </row>
    <row r="116" spans="1:14" s="22" customFormat="1" ht="18.75" customHeight="1" x14ac:dyDescent="0.25">
      <c r="A116" s="21"/>
      <c r="B116" s="134" t="s">
        <v>122</v>
      </c>
      <c r="C116" s="17">
        <f>C9+C72</f>
        <v>165827.1</v>
      </c>
      <c r="D116" s="17">
        <f t="shared" ref="D116:E116" si="49">D9+D72</f>
        <v>3298</v>
      </c>
      <c r="E116" s="17">
        <f t="shared" si="49"/>
        <v>169125.1</v>
      </c>
      <c r="F116" s="129"/>
      <c r="G116" s="129"/>
      <c r="H116" s="129"/>
      <c r="I116" s="129"/>
      <c r="J116" s="129"/>
      <c r="K116" s="129"/>
      <c r="L116" s="129"/>
      <c r="M116" s="129"/>
      <c r="N116" s="129"/>
    </row>
    <row r="117" spans="1:14" ht="25.5" customHeight="1" x14ac:dyDescent="0.25"/>
    <row r="118" spans="1:14" ht="12.75" customHeight="1" x14ac:dyDescent="0.25"/>
    <row r="119" spans="1:14" ht="12.75" customHeight="1" x14ac:dyDescent="0.25"/>
    <row r="120" spans="1:14" ht="12.75" customHeight="1" x14ac:dyDescent="0.25"/>
    <row r="121" spans="1:14" ht="12.75" customHeight="1" x14ac:dyDescent="0.25"/>
    <row r="122" spans="1:14" ht="12.75" customHeight="1" x14ac:dyDescent="0.25"/>
    <row r="123" spans="1:14" ht="12.75" customHeight="1" x14ac:dyDescent="0.25"/>
    <row r="124" spans="1:14" ht="12.75" customHeight="1" x14ac:dyDescent="0.25"/>
    <row r="125" spans="1:14" ht="12.75" customHeight="1" x14ac:dyDescent="0.25">
      <c r="E125" s="3" t="s">
        <v>1</v>
      </c>
    </row>
    <row r="126" spans="1:14" ht="12.75" customHeight="1" x14ac:dyDescent="0.25"/>
    <row r="127" spans="1:14" ht="12.75" customHeight="1" x14ac:dyDescent="0.25"/>
    <row r="128" spans="1:14" ht="12.75" customHeight="1" x14ac:dyDescent="0.25"/>
    <row r="129" ht="12.75" customHeight="1" x14ac:dyDescent="0.25"/>
    <row r="130" ht="12.75" customHeight="1" x14ac:dyDescent="0.25"/>
    <row r="131" ht="68.25" customHeight="1" x14ac:dyDescent="0.25"/>
    <row r="132" ht="53.25" customHeight="1" x14ac:dyDescent="0.25"/>
    <row r="133" ht="12.75" hidden="1" customHeight="1" x14ac:dyDescent="0.25"/>
    <row r="134" ht="12.75" hidden="1" customHeight="1" x14ac:dyDescent="0.25"/>
    <row r="135" ht="12.75" hidden="1" customHeight="1" x14ac:dyDescent="0.25"/>
    <row r="136" ht="15.75" customHeight="1" x14ac:dyDescent="0.25"/>
    <row r="137" ht="57" customHeight="1" x14ac:dyDescent="0.25"/>
    <row r="138" ht="54.75" customHeight="1" x14ac:dyDescent="0.25"/>
    <row r="139" ht="12.75" hidden="1" customHeight="1" x14ac:dyDescent="0.25"/>
    <row r="140" ht="12.75" hidden="1" customHeight="1" x14ac:dyDescent="0.25"/>
    <row r="141" ht="12.75" hidden="1" customHeight="1" x14ac:dyDescent="0.25"/>
    <row r="142" ht="12.75" hidden="1" customHeight="1" x14ac:dyDescent="0.25"/>
    <row r="143" ht="12.75" hidden="1" customHeight="1" x14ac:dyDescent="0.25"/>
    <row r="144" ht="22.5" customHeight="1" x14ac:dyDescent="0.25"/>
  </sheetData>
  <mergeCells count="5">
    <mergeCell ref="A5:E5"/>
    <mergeCell ref="B4:D4"/>
    <mergeCell ref="B3:D3"/>
    <mergeCell ref="B2:D2"/>
    <mergeCell ref="B1:D1"/>
  </mergeCells>
  <pageMargins left="0.59055118110236227" right="0.39370078740157483" top="0.15748031496062992" bottom="0.15748031496062992" header="0.31496062992125984" footer="0.31496062992125984"/>
  <pageSetup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5"/>
  <sheetViews>
    <sheetView tabSelected="1" workbookViewId="0">
      <selection activeCell="P306" sqref="P306"/>
    </sheetView>
  </sheetViews>
  <sheetFormatPr defaultRowHeight="14.25" x14ac:dyDescent="0.25"/>
  <cols>
    <col min="1" max="1" width="2.42578125" style="3" customWidth="1"/>
    <col min="2" max="2" width="61.85546875" style="27" customWidth="1"/>
    <col min="3" max="4" width="5.28515625" style="44" customWidth="1"/>
    <col min="5" max="5" width="12.140625" style="44" customWidth="1"/>
    <col min="6" max="6" width="6.7109375" style="45" customWidth="1"/>
    <col min="7" max="7" width="1.5703125" style="45" hidden="1" customWidth="1"/>
    <col min="8" max="8" width="15.28515625" style="3" customWidth="1"/>
    <col min="9" max="9" width="12.5703125" style="3" hidden="1" customWidth="1"/>
    <col min="10" max="240" width="9.140625" style="3"/>
    <col min="241" max="241" width="2.42578125" style="3" customWidth="1"/>
    <col min="242" max="242" width="69.7109375" style="3" customWidth="1"/>
    <col min="243" max="244" width="4.7109375" style="3" customWidth="1"/>
    <col min="245" max="245" width="13.42578125" style="3" customWidth="1"/>
    <col min="246" max="246" width="4.5703125" style="3" customWidth="1"/>
    <col min="247" max="247" width="15.140625" style="3" customWidth="1"/>
    <col min="248" max="248" width="5.7109375" style="3" customWidth="1"/>
    <col min="249" max="249" width="13.7109375" style="3" customWidth="1"/>
    <col min="250" max="252" width="9.140625" style="3"/>
    <col min="253" max="253" width="5.28515625" style="3" customWidth="1"/>
    <col min="254" max="496" width="9.140625" style="3"/>
    <col min="497" max="497" width="2.42578125" style="3" customWidth="1"/>
    <col min="498" max="498" width="69.7109375" style="3" customWidth="1"/>
    <col min="499" max="500" width="4.7109375" style="3" customWidth="1"/>
    <col min="501" max="501" width="13.42578125" style="3" customWidth="1"/>
    <col min="502" max="502" width="4.5703125" style="3" customWidth="1"/>
    <col min="503" max="503" width="15.140625" style="3" customWidth="1"/>
    <col min="504" max="504" width="5.7109375" style="3" customWidth="1"/>
    <col min="505" max="505" width="13.7109375" style="3" customWidth="1"/>
    <col min="506" max="508" width="9.140625" style="3"/>
    <col min="509" max="509" width="5.28515625" style="3" customWidth="1"/>
    <col min="510" max="752" width="9.140625" style="3"/>
    <col min="753" max="753" width="2.42578125" style="3" customWidth="1"/>
    <col min="754" max="754" width="69.7109375" style="3" customWidth="1"/>
    <col min="755" max="756" width="4.7109375" style="3" customWidth="1"/>
    <col min="757" max="757" width="13.42578125" style="3" customWidth="1"/>
    <col min="758" max="758" width="4.5703125" style="3" customWidth="1"/>
    <col min="759" max="759" width="15.140625" style="3" customWidth="1"/>
    <col min="760" max="760" width="5.7109375" style="3" customWidth="1"/>
    <col min="761" max="761" width="13.7109375" style="3" customWidth="1"/>
    <col min="762" max="764" width="9.140625" style="3"/>
    <col min="765" max="765" width="5.28515625" style="3" customWidth="1"/>
    <col min="766" max="1008" width="9.140625" style="3"/>
    <col min="1009" max="1009" width="2.42578125" style="3" customWidth="1"/>
    <col min="1010" max="1010" width="69.7109375" style="3" customWidth="1"/>
    <col min="1011" max="1012" width="4.7109375" style="3" customWidth="1"/>
    <col min="1013" max="1013" width="13.42578125" style="3" customWidth="1"/>
    <col min="1014" max="1014" width="4.5703125" style="3" customWidth="1"/>
    <col min="1015" max="1015" width="15.140625" style="3" customWidth="1"/>
    <col min="1016" max="1016" width="5.7109375" style="3" customWidth="1"/>
    <col min="1017" max="1017" width="13.7109375" style="3" customWidth="1"/>
    <col min="1018" max="1020" width="9.140625" style="3"/>
    <col min="1021" max="1021" width="5.28515625" style="3" customWidth="1"/>
    <col min="1022" max="1264" width="9.140625" style="3"/>
    <col min="1265" max="1265" width="2.42578125" style="3" customWidth="1"/>
    <col min="1266" max="1266" width="69.7109375" style="3" customWidth="1"/>
    <col min="1267" max="1268" width="4.7109375" style="3" customWidth="1"/>
    <col min="1269" max="1269" width="13.42578125" style="3" customWidth="1"/>
    <col min="1270" max="1270" width="4.5703125" style="3" customWidth="1"/>
    <col min="1271" max="1271" width="15.140625" style="3" customWidth="1"/>
    <col min="1272" max="1272" width="5.7109375" style="3" customWidth="1"/>
    <col min="1273" max="1273" width="13.7109375" style="3" customWidth="1"/>
    <col min="1274" max="1276" width="9.140625" style="3"/>
    <col min="1277" max="1277" width="5.28515625" style="3" customWidth="1"/>
    <col min="1278" max="1520" width="9.140625" style="3"/>
    <col min="1521" max="1521" width="2.42578125" style="3" customWidth="1"/>
    <col min="1522" max="1522" width="69.7109375" style="3" customWidth="1"/>
    <col min="1523" max="1524" width="4.7109375" style="3" customWidth="1"/>
    <col min="1525" max="1525" width="13.42578125" style="3" customWidth="1"/>
    <col min="1526" max="1526" width="4.5703125" style="3" customWidth="1"/>
    <col min="1527" max="1527" width="15.140625" style="3" customWidth="1"/>
    <col min="1528" max="1528" width="5.7109375" style="3" customWidth="1"/>
    <col min="1529" max="1529" width="13.7109375" style="3" customWidth="1"/>
    <col min="1530" max="1532" width="9.140625" style="3"/>
    <col min="1533" max="1533" width="5.28515625" style="3" customWidth="1"/>
    <col min="1534" max="1776" width="9.140625" style="3"/>
    <col min="1777" max="1777" width="2.42578125" style="3" customWidth="1"/>
    <col min="1778" max="1778" width="69.7109375" style="3" customWidth="1"/>
    <col min="1779" max="1780" width="4.7109375" style="3" customWidth="1"/>
    <col min="1781" max="1781" width="13.42578125" style="3" customWidth="1"/>
    <col min="1782" max="1782" width="4.5703125" style="3" customWidth="1"/>
    <col min="1783" max="1783" width="15.140625" style="3" customWidth="1"/>
    <col min="1784" max="1784" width="5.7109375" style="3" customWidth="1"/>
    <col min="1785" max="1785" width="13.7109375" style="3" customWidth="1"/>
    <col min="1786" max="1788" width="9.140625" style="3"/>
    <col min="1789" max="1789" width="5.28515625" style="3" customWidth="1"/>
    <col min="1790" max="2032" width="9.140625" style="3"/>
    <col min="2033" max="2033" width="2.42578125" style="3" customWidth="1"/>
    <col min="2034" max="2034" width="69.7109375" style="3" customWidth="1"/>
    <col min="2035" max="2036" width="4.7109375" style="3" customWidth="1"/>
    <col min="2037" max="2037" width="13.42578125" style="3" customWidth="1"/>
    <col min="2038" max="2038" width="4.5703125" style="3" customWidth="1"/>
    <col min="2039" max="2039" width="15.140625" style="3" customWidth="1"/>
    <col min="2040" max="2040" width="5.7109375" style="3" customWidth="1"/>
    <col min="2041" max="2041" width="13.7109375" style="3" customWidth="1"/>
    <col min="2042" max="2044" width="9.140625" style="3"/>
    <col min="2045" max="2045" width="5.28515625" style="3" customWidth="1"/>
    <col min="2046" max="2288" width="9.140625" style="3"/>
    <col min="2289" max="2289" width="2.42578125" style="3" customWidth="1"/>
    <col min="2290" max="2290" width="69.7109375" style="3" customWidth="1"/>
    <col min="2291" max="2292" width="4.7109375" style="3" customWidth="1"/>
    <col min="2293" max="2293" width="13.42578125" style="3" customWidth="1"/>
    <col min="2294" max="2294" width="4.5703125" style="3" customWidth="1"/>
    <col min="2295" max="2295" width="15.140625" style="3" customWidth="1"/>
    <col min="2296" max="2296" width="5.7109375" style="3" customWidth="1"/>
    <col min="2297" max="2297" width="13.7109375" style="3" customWidth="1"/>
    <col min="2298" max="2300" width="9.140625" style="3"/>
    <col min="2301" max="2301" width="5.28515625" style="3" customWidth="1"/>
    <col min="2302" max="2544" width="9.140625" style="3"/>
    <col min="2545" max="2545" width="2.42578125" style="3" customWidth="1"/>
    <col min="2546" max="2546" width="69.7109375" style="3" customWidth="1"/>
    <col min="2547" max="2548" width="4.7109375" style="3" customWidth="1"/>
    <col min="2549" max="2549" width="13.42578125" style="3" customWidth="1"/>
    <col min="2550" max="2550" width="4.5703125" style="3" customWidth="1"/>
    <col min="2551" max="2551" width="15.140625" style="3" customWidth="1"/>
    <col min="2552" max="2552" width="5.7109375" style="3" customWidth="1"/>
    <col min="2553" max="2553" width="13.7109375" style="3" customWidth="1"/>
    <col min="2554" max="2556" width="9.140625" style="3"/>
    <col min="2557" max="2557" width="5.28515625" style="3" customWidth="1"/>
    <col min="2558" max="2800" width="9.140625" style="3"/>
    <col min="2801" max="2801" width="2.42578125" style="3" customWidth="1"/>
    <col min="2802" max="2802" width="69.7109375" style="3" customWidth="1"/>
    <col min="2803" max="2804" width="4.7109375" style="3" customWidth="1"/>
    <col min="2805" max="2805" width="13.42578125" style="3" customWidth="1"/>
    <col min="2806" max="2806" width="4.5703125" style="3" customWidth="1"/>
    <col min="2807" max="2807" width="15.140625" style="3" customWidth="1"/>
    <col min="2808" max="2808" width="5.7109375" style="3" customWidth="1"/>
    <col min="2809" max="2809" width="13.7109375" style="3" customWidth="1"/>
    <col min="2810" max="2812" width="9.140625" style="3"/>
    <col min="2813" max="2813" width="5.28515625" style="3" customWidth="1"/>
    <col min="2814" max="3056" width="9.140625" style="3"/>
    <col min="3057" max="3057" width="2.42578125" style="3" customWidth="1"/>
    <col min="3058" max="3058" width="69.7109375" style="3" customWidth="1"/>
    <col min="3059" max="3060" width="4.7109375" style="3" customWidth="1"/>
    <col min="3061" max="3061" width="13.42578125" style="3" customWidth="1"/>
    <col min="3062" max="3062" width="4.5703125" style="3" customWidth="1"/>
    <col min="3063" max="3063" width="15.140625" style="3" customWidth="1"/>
    <col min="3064" max="3064" width="5.7109375" style="3" customWidth="1"/>
    <col min="3065" max="3065" width="13.7109375" style="3" customWidth="1"/>
    <col min="3066" max="3068" width="9.140625" style="3"/>
    <col min="3069" max="3069" width="5.28515625" style="3" customWidth="1"/>
    <col min="3070" max="3312" width="9.140625" style="3"/>
    <col min="3313" max="3313" width="2.42578125" style="3" customWidth="1"/>
    <col min="3314" max="3314" width="69.7109375" style="3" customWidth="1"/>
    <col min="3315" max="3316" width="4.7109375" style="3" customWidth="1"/>
    <col min="3317" max="3317" width="13.42578125" style="3" customWidth="1"/>
    <col min="3318" max="3318" width="4.5703125" style="3" customWidth="1"/>
    <col min="3319" max="3319" width="15.140625" style="3" customWidth="1"/>
    <col min="3320" max="3320" width="5.7109375" style="3" customWidth="1"/>
    <col min="3321" max="3321" width="13.7109375" style="3" customWidth="1"/>
    <col min="3322" max="3324" width="9.140625" style="3"/>
    <col min="3325" max="3325" width="5.28515625" style="3" customWidth="1"/>
    <col min="3326" max="3568" width="9.140625" style="3"/>
    <col min="3569" max="3569" width="2.42578125" style="3" customWidth="1"/>
    <col min="3570" max="3570" width="69.7109375" style="3" customWidth="1"/>
    <col min="3571" max="3572" width="4.7109375" style="3" customWidth="1"/>
    <col min="3573" max="3573" width="13.42578125" style="3" customWidth="1"/>
    <col min="3574" max="3574" width="4.5703125" style="3" customWidth="1"/>
    <col min="3575" max="3575" width="15.140625" style="3" customWidth="1"/>
    <col min="3576" max="3576" width="5.7109375" style="3" customWidth="1"/>
    <col min="3577" max="3577" width="13.7109375" style="3" customWidth="1"/>
    <col min="3578" max="3580" width="9.140625" style="3"/>
    <col min="3581" max="3581" width="5.28515625" style="3" customWidth="1"/>
    <col min="3582" max="3824" width="9.140625" style="3"/>
    <col min="3825" max="3825" width="2.42578125" style="3" customWidth="1"/>
    <col min="3826" max="3826" width="69.7109375" style="3" customWidth="1"/>
    <col min="3827" max="3828" width="4.7109375" style="3" customWidth="1"/>
    <col min="3829" max="3829" width="13.42578125" style="3" customWidth="1"/>
    <col min="3830" max="3830" width="4.5703125" style="3" customWidth="1"/>
    <col min="3831" max="3831" width="15.140625" style="3" customWidth="1"/>
    <col min="3832" max="3832" width="5.7109375" style="3" customWidth="1"/>
    <col min="3833" max="3833" width="13.7109375" style="3" customWidth="1"/>
    <col min="3834" max="3836" width="9.140625" style="3"/>
    <col min="3837" max="3837" width="5.28515625" style="3" customWidth="1"/>
    <col min="3838" max="4080" width="9.140625" style="3"/>
    <col min="4081" max="4081" width="2.42578125" style="3" customWidth="1"/>
    <col min="4082" max="4082" width="69.7109375" style="3" customWidth="1"/>
    <col min="4083" max="4084" width="4.7109375" style="3" customWidth="1"/>
    <col min="4085" max="4085" width="13.42578125" style="3" customWidth="1"/>
    <col min="4086" max="4086" width="4.5703125" style="3" customWidth="1"/>
    <col min="4087" max="4087" width="15.140625" style="3" customWidth="1"/>
    <col min="4088" max="4088" width="5.7109375" style="3" customWidth="1"/>
    <col min="4089" max="4089" width="13.7109375" style="3" customWidth="1"/>
    <col min="4090" max="4092" width="9.140625" style="3"/>
    <col min="4093" max="4093" width="5.28515625" style="3" customWidth="1"/>
    <col min="4094" max="4336" width="9.140625" style="3"/>
    <col min="4337" max="4337" width="2.42578125" style="3" customWidth="1"/>
    <col min="4338" max="4338" width="69.7109375" style="3" customWidth="1"/>
    <col min="4339" max="4340" width="4.7109375" style="3" customWidth="1"/>
    <col min="4341" max="4341" width="13.42578125" style="3" customWidth="1"/>
    <col min="4342" max="4342" width="4.5703125" style="3" customWidth="1"/>
    <col min="4343" max="4343" width="15.140625" style="3" customWidth="1"/>
    <col min="4344" max="4344" width="5.7109375" style="3" customWidth="1"/>
    <col min="4345" max="4345" width="13.7109375" style="3" customWidth="1"/>
    <col min="4346" max="4348" width="9.140625" style="3"/>
    <col min="4349" max="4349" width="5.28515625" style="3" customWidth="1"/>
    <col min="4350" max="4592" width="9.140625" style="3"/>
    <col min="4593" max="4593" width="2.42578125" style="3" customWidth="1"/>
    <col min="4594" max="4594" width="69.7109375" style="3" customWidth="1"/>
    <col min="4595" max="4596" width="4.7109375" style="3" customWidth="1"/>
    <col min="4597" max="4597" width="13.42578125" style="3" customWidth="1"/>
    <col min="4598" max="4598" width="4.5703125" style="3" customWidth="1"/>
    <col min="4599" max="4599" width="15.140625" style="3" customWidth="1"/>
    <col min="4600" max="4600" width="5.7109375" style="3" customWidth="1"/>
    <col min="4601" max="4601" width="13.7109375" style="3" customWidth="1"/>
    <col min="4602" max="4604" width="9.140625" style="3"/>
    <col min="4605" max="4605" width="5.28515625" style="3" customWidth="1"/>
    <col min="4606" max="4848" width="9.140625" style="3"/>
    <col min="4849" max="4849" width="2.42578125" style="3" customWidth="1"/>
    <col min="4850" max="4850" width="69.7109375" style="3" customWidth="1"/>
    <col min="4851" max="4852" width="4.7109375" style="3" customWidth="1"/>
    <col min="4853" max="4853" width="13.42578125" style="3" customWidth="1"/>
    <col min="4854" max="4854" width="4.5703125" style="3" customWidth="1"/>
    <col min="4855" max="4855" width="15.140625" style="3" customWidth="1"/>
    <col min="4856" max="4856" width="5.7109375" style="3" customWidth="1"/>
    <col min="4857" max="4857" width="13.7109375" style="3" customWidth="1"/>
    <col min="4858" max="4860" width="9.140625" style="3"/>
    <col min="4861" max="4861" width="5.28515625" style="3" customWidth="1"/>
    <col min="4862" max="5104" width="9.140625" style="3"/>
    <col min="5105" max="5105" width="2.42578125" style="3" customWidth="1"/>
    <col min="5106" max="5106" width="69.7109375" style="3" customWidth="1"/>
    <col min="5107" max="5108" width="4.7109375" style="3" customWidth="1"/>
    <col min="5109" max="5109" width="13.42578125" style="3" customWidth="1"/>
    <col min="5110" max="5110" width="4.5703125" style="3" customWidth="1"/>
    <col min="5111" max="5111" width="15.140625" style="3" customWidth="1"/>
    <col min="5112" max="5112" width="5.7109375" style="3" customWidth="1"/>
    <col min="5113" max="5113" width="13.7109375" style="3" customWidth="1"/>
    <col min="5114" max="5116" width="9.140625" style="3"/>
    <col min="5117" max="5117" width="5.28515625" style="3" customWidth="1"/>
    <col min="5118" max="5360" width="9.140625" style="3"/>
    <col min="5361" max="5361" width="2.42578125" style="3" customWidth="1"/>
    <col min="5362" max="5362" width="69.7109375" style="3" customWidth="1"/>
    <col min="5363" max="5364" width="4.7109375" style="3" customWidth="1"/>
    <col min="5365" max="5365" width="13.42578125" style="3" customWidth="1"/>
    <col min="5366" max="5366" width="4.5703125" style="3" customWidth="1"/>
    <col min="5367" max="5367" width="15.140625" style="3" customWidth="1"/>
    <col min="5368" max="5368" width="5.7109375" style="3" customWidth="1"/>
    <col min="5369" max="5369" width="13.7109375" style="3" customWidth="1"/>
    <col min="5370" max="5372" width="9.140625" style="3"/>
    <col min="5373" max="5373" width="5.28515625" style="3" customWidth="1"/>
    <col min="5374" max="5616" width="9.140625" style="3"/>
    <col min="5617" max="5617" width="2.42578125" style="3" customWidth="1"/>
    <col min="5618" max="5618" width="69.7109375" style="3" customWidth="1"/>
    <col min="5619" max="5620" width="4.7109375" style="3" customWidth="1"/>
    <col min="5621" max="5621" width="13.42578125" style="3" customWidth="1"/>
    <col min="5622" max="5622" width="4.5703125" style="3" customWidth="1"/>
    <col min="5623" max="5623" width="15.140625" style="3" customWidth="1"/>
    <col min="5624" max="5624" width="5.7109375" style="3" customWidth="1"/>
    <col min="5625" max="5625" width="13.7109375" style="3" customWidth="1"/>
    <col min="5626" max="5628" width="9.140625" style="3"/>
    <col min="5629" max="5629" width="5.28515625" style="3" customWidth="1"/>
    <col min="5630" max="5872" width="9.140625" style="3"/>
    <col min="5873" max="5873" width="2.42578125" style="3" customWidth="1"/>
    <col min="5874" max="5874" width="69.7109375" style="3" customWidth="1"/>
    <col min="5875" max="5876" width="4.7109375" style="3" customWidth="1"/>
    <col min="5877" max="5877" width="13.42578125" style="3" customWidth="1"/>
    <col min="5878" max="5878" width="4.5703125" style="3" customWidth="1"/>
    <col min="5879" max="5879" width="15.140625" style="3" customWidth="1"/>
    <col min="5880" max="5880" width="5.7109375" style="3" customWidth="1"/>
    <col min="5881" max="5881" width="13.7109375" style="3" customWidth="1"/>
    <col min="5882" max="5884" width="9.140625" style="3"/>
    <col min="5885" max="5885" width="5.28515625" style="3" customWidth="1"/>
    <col min="5886" max="6128" width="9.140625" style="3"/>
    <col min="6129" max="6129" width="2.42578125" style="3" customWidth="1"/>
    <col min="6130" max="6130" width="69.7109375" style="3" customWidth="1"/>
    <col min="6131" max="6132" width="4.7109375" style="3" customWidth="1"/>
    <col min="6133" max="6133" width="13.42578125" style="3" customWidth="1"/>
    <col min="6134" max="6134" width="4.5703125" style="3" customWidth="1"/>
    <col min="6135" max="6135" width="15.140625" style="3" customWidth="1"/>
    <col min="6136" max="6136" width="5.7109375" style="3" customWidth="1"/>
    <col min="6137" max="6137" width="13.7109375" style="3" customWidth="1"/>
    <col min="6138" max="6140" width="9.140625" style="3"/>
    <col min="6141" max="6141" width="5.28515625" style="3" customWidth="1"/>
    <col min="6142" max="6384" width="9.140625" style="3"/>
    <col min="6385" max="6385" width="2.42578125" style="3" customWidth="1"/>
    <col min="6386" max="6386" width="69.7109375" style="3" customWidth="1"/>
    <col min="6387" max="6388" width="4.7109375" style="3" customWidth="1"/>
    <col min="6389" max="6389" width="13.42578125" style="3" customWidth="1"/>
    <col min="6390" max="6390" width="4.5703125" style="3" customWidth="1"/>
    <col min="6391" max="6391" width="15.140625" style="3" customWidth="1"/>
    <col min="6392" max="6392" width="5.7109375" style="3" customWidth="1"/>
    <col min="6393" max="6393" width="13.7109375" style="3" customWidth="1"/>
    <col min="6394" max="6396" width="9.140625" style="3"/>
    <col min="6397" max="6397" width="5.28515625" style="3" customWidth="1"/>
    <col min="6398" max="6640" width="9.140625" style="3"/>
    <col min="6641" max="6641" width="2.42578125" style="3" customWidth="1"/>
    <col min="6642" max="6642" width="69.7109375" style="3" customWidth="1"/>
    <col min="6643" max="6644" width="4.7109375" style="3" customWidth="1"/>
    <col min="6645" max="6645" width="13.42578125" style="3" customWidth="1"/>
    <col min="6646" max="6646" width="4.5703125" style="3" customWidth="1"/>
    <col min="6647" max="6647" width="15.140625" style="3" customWidth="1"/>
    <col min="6648" max="6648" width="5.7109375" style="3" customWidth="1"/>
    <col min="6649" max="6649" width="13.7109375" style="3" customWidth="1"/>
    <col min="6650" max="6652" width="9.140625" style="3"/>
    <col min="6653" max="6653" width="5.28515625" style="3" customWidth="1"/>
    <col min="6654" max="6896" width="9.140625" style="3"/>
    <col min="6897" max="6897" width="2.42578125" style="3" customWidth="1"/>
    <col min="6898" max="6898" width="69.7109375" style="3" customWidth="1"/>
    <col min="6899" max="6900" width="4.7109375" style="3" customWidth="1"/>
    <col min="6901" max="6901" width="13.42578125" style="3" customWidth="1"/>
    <col min="6902" max="6902" width="4.5703125" style="3" customWidth="1"/>
    <col min="6903" max="6903" width="15.140625" style="3" customWidth="1"/>
    <col min="6904" max="6904" width="5.7109375" style="3" customWidth="1"/>
    <col min="6905" max="6905" width="13.7109375" style="3" customWidth="1"/>
    <col min="6906" max="6908" width="9.140625" style="3"/>
    <col min="6909" max="6909" width="5.28515625" style="3" customWidth="1"/>
    <col min="6910" max="7152" width="9.140625" style="3"/>
    <col min="7153" max="7153" width="2.42578125" style="3" customWidth="1"/>
    <col min="7154" max="7154" width="69.7109375" style="3" customWidth="1"/>
    <col min="7155" max="7156" width="4.7109375" style="3" customWidth="1"/>
    <col min="7157" max="7157" width="13.42578125" style="3" customWidth="1"/>
    <col min="7158" max="7158" width="4.5703125" style="3" customWidth="1"/>
    <col min="7159" max="7159" width="15.140625" style="3" customWidth="1"/>
    <col min="7160" max="7160" width="5.7109375" style="3" customWidth="1"/>
    <col min="7161" max="7161" width="13.7109375" style="3" customWidth="1"/>
    <col min="7162" max="7164" width="9.140625" style="3"/>
    <col min="7165" max="7165" width="5.28515625" style="3" customWidth="1"/>
    <col min="7166" max="7408" width="9.140625" style="3"/>
    <col min="7409" max="7409" width="2.42578125" style="3" customWidth="1"/>
    <col min="7410" max="7410" width="69.7109375" style="3" customWidth="1"/>
    <col min="7411" max="7412" width="4.7109375" style="3" customWidth="1"/>
    <col min="7413" max="7413" width="13.42578125" style="3" customWidth="1"/>
    <col min="7414" max="7414" width="4.5703125" style="3" customWidth="1"/>
    <col min="7415" max="7415" width="15.140625" style="3" customWidth="1"/>
    <col min="7416" max="7416" width="5.7109375" style="3" customWidth="1"/>
    <col min="7417" max="7417" width="13.7109375" style="3" customWidth="1"/>
    <col min="7418" max="7420" width="9.140625" style="3"/>
    <col min="7421" max="7421" width="5.28515625" style="3" customWidth="1"/>
    <col min="7422" max="7664" width="9.140625" style="3"/>
    <col min="7665" max="7665" width="2.42578125" style="3" customWidth="1"/>
    <col min="7666" max="7666" width="69.7109375" style="3" customWidth="1"/>
    <col min="7667" max="7668" width="4.7109375" style="3" customWidth="1"/>
    <col min="7669" max="7669" width="13.42578125" style="3" customWidth="1"/>
    <col min="7670" max="7670" width="4.5703125" style="3" customWidth="1"/>
    <col min="7671" max="7671" width="15.140625" style="3" customWidth="1"/>
    <col min="7672" max="7672" width="5.7109375" style="3" customWidth="1"/>
    <col min="7673" max="7673" width="13.7109375" style="3" customWidth="1"/>
    <col min="7674" max="7676" width="9.140625" style="3"/>
    <col min="7677" max="7677" width="5.28515625" style="3" customWidth="1"/>
    <col min="7678" max="7920" width="9.140625" style="3"/>
    <col min="7921" max="7921" width="2.42578125" style="3" customWidth="1"/>
    <col min="7922" max="7922" width="69.7109375" style="3" customWidth="1"/>
    <col min="7923" max="7924" width="4.7109375" style="3" customWidth="1"/>
    <col min="7925" max="7925" width="13.42578125" style="3" customWidth="1"/>
    <col min="7926" max="7926" width="4.5703125" style="3" customWidth="1"/>
    <col min="7927" max="7927" width="15.140625" style="3" customWidth="1"/>
    <col min="7928" max="7928" width="5.7109375" style="3" customWidth="1"/>
    <col min="7929" max="7929" width="13.7109375" style="3" customWidth="1"/>
    <col min="7930" max="7932" width="9.140625" style="3"/>
    <col min="7933" max="7933" width="5.28515625" style="3" customWidth="1"/>
    <col min="7934" max="8176" width="9.140625" style="3"/>
    <col min="8177" max="8177" width="2.42578125" style="3" customWidth="1"/>
    <col min="8178" max="8178" width="69.7109375" style="3" customWidth="1"/>
    <col min="8179" max="8180" width="4.7109375" style="3" customWidth="1"/>
    <col min="8181" max="8181" width="13.42578125" style="3" customWidth="1"/>
    <col min="8182" max="8182" width="4.5703125" style="3" customWidth="1"/>
    <col min="8183" max="8183" width="15.140625" style="3" customWidth="1"/>
    <col min="8184" max="8184" width="5.7109375" style="3" customWidth="1"/>
    <col min="8185" max="8185" width="13.7109375" style="3" customWidth="1"/>
    <col min="8186" max="8188" width="9.140625" style="3"/>
    <col min="8189" max="8189" width="5.28515625" style="3" customWidth="1"/>
    <col min="8190" max="8432" width="9.140625" style="3"/>
    <col min="8433" max="8433" width="2.42578125" style="3" customWidth="1"/>
    <col min="8434" max="8434" width="69.7109375" style="3" customWidth="1"/>
    <col min="8435" max="8436" width="4.7109375" style="3" customWidth="1"/>
    <col min="8437" max="8437" width="13.42578125" style="3" customWidth="1"/>
    <col min="8438" max="8438" width="4.5703125" style="3" customWidth="1"/>
    <col min="8439" max="8439" width="15.140625" style="3" customWidth="1"/>
    <col min="8440" max="8440" width="5.7109375" style="3" customWidth="1"/>
    <col min="8441" max="8441" width="13.7109375" style="3" customWidth="1"/>
    <col min="8442" max="8444" width="9.140625" style="3"/>
    <col min="8445" max="8445" width="5.28515625" style="3" customWidth="1"/>
    <col min="8446" max="8688" width="9.140625" style="3"/>
    <col min="8689" max="8689" width="2.42578125" style="3" customWidth="1"/>
    <col min="8690" max="8690" width="69.7109375" style="3" customWidth="1"/>
    <col min="8691" max="8692" width="4.7109375" style="3" customWidth="1"/>
    <col min="8693" max="8693" width="13.42578125" style="3" customWidth="1"/>
    <col min="8694" max="8694" width="4.5703125" style="3" customWidth="1"/>
    <col min="8695" max="8695" width="15.140625" style="3" customWidth="1"/>
    <col min="8696" max="8696" width="5.7109375" style="3" customWidth="1"/>
    <col min="8697" max="8697" width="13.7109375" style="3" customWidth="1"/>
    <col min="8698" max="8700" width="9.140625" style="3"/>
    <col min="8701" max="8701" width="5.28515625" style="3" customWidth="1"/>
    <col min="8702" max="8944" width="9.140625" style="3"/>
    <col min="8945" max="8945" width="2.42578125" style="3" customWidth="1"/>
    <col min="8946" max="8946" width="69.7109375" style="3" customWidth="1"/>
    <col min="8947" max="8948" width="4.7109375" style="3" customWidth="1"/>
    <col min="8949" max="8949" width="13.42578125" style="3" customWidth="1"/>
    <col min="8950" max="8950" width="4.5703125" style="3" customWidth="1"/>
    <col min="8951" max="8951" width="15.140625" style="3" customWidth="1"/>
    <col min="8952" max="8952" width="5.7109375" style="3" customWidth="1"/>
    <col min="8953" max="8953" width="13.7109375" style="3" customWidth="1"/>
    <col min="8954" max="8956" width="9.140625" style="3"/>
    <col min="8957" max="8957" width="5.28515625" style="3" customWidth="1"/>
    <col min="8958" max="9200" width="9.140625" style="3"/>
    <col min="9201" max="9201" width="2.42578125" style="3" customWidth="1"/>
    <col min="9202" max="9202" width="69.7109375" style="3" customWidth="1"/>
    <col min="9203" max="9204" width="4.7109375" style="3" customWidth="1"/>
    <col min="9205" max="9205" width="13.42578125" style="3" customWidth="1"/>
    <col min="9206" max="9206" width="4.5703125" style="3" customWidth="1"/>
    <col min="9207" max="9207" width="15.140625" style="3" customWidth="1"/>
    <col min="9208" max="9208" width="5.7109375" style="3" customWidth="1"/>
    <col min="9209" max="9209" width="13.7109375" style="3" customWidth="1"/>
    <col min="9210" max="9212" width="9.140625" style="3"/>
    <col min="9213" max="9213" width="5.28515625" style="3" customWidth="1"/>
    <col min="9214" max="9456" width="9.140625" style="3"/>
    <col min="9457" max="9457" width="2.42578125" style="3" customWidth="1"/>
    <col min="9458" max="9458" width="69.7109375" style="3" customWidth="1"/>
    <col min="9459" max="9460" width="4.7109375" style="3" customWidth="1"/>
    <col min="9461" max="9461" width="13.42578125" style="3" customWidth="1"/>
    <col min="9462" max="9462" width="4.5703125" style="3" customWidth="1"/>
    <col min="9463" max="9463" width="15.140625" style="3" customWidth="1"/>
    <col min="9464" max="9464" width="5.7109375" style="3" customWidth="1"/>
    <col min="9465" max="9465" width="13.7109375" style="3" customWidth="1"/>
    <col min="9466" max="9468" width="9.140625" style="3"/>
    <col min="9469" max="9469" width="5.28515625" style="3" customWidth="1"/>
    <col min="9470" max="9712" width="9.140625" style="3"/>
    <col min="9713" max="9713" width="2.42578125" style="3" customWidth="1"/>
    <col min="9714" max="9714" width="69.7109375" style="3" customWidth="1"/>
    <col min="9715" max="9716" width="4.7109375" style="3" customWidth="1"/>
    <col min="9717" max="9717" width="13.42578125" style="3" customWidth="1"/>
    <col min="9718" max="9718" width="4.5703125" style="3" customWidth="1"/>
    <col min="9719" max="9719" width="15.140625" style="3" customWidth="1"/>
    <col min="9720" max="9720" width="5.7109375" style="3" customWidth="1"/>
    <col min="9721" max="9721" width="13.7109375" style="3" customWidth="1"/>
    <col min="9722" max="9724" width="9.140625" style="3"/>
    <col min="9725" max="9725" width="5.28515625" style="3" customWidth="1"/>
    <col min="9726" max="9968" width="9.140625" style="3"/>
    <col min="9969" max="9969" width="2.42578125" style="3" customWidth="1"/>
    <col min="9970" max="9970" width="69.7109375" style="3" customWidth="1"/>
    <col min="9971" max="9972" width="4.7109375" style="3" customWidth="1"/>
    <col min="9973" max="9973" width="13.42578125" style="3" customWidth="1"/>
    <col min="9974" max="9974" width="4.5703125" style="3" customWidth="1"/>
    <col min="9975" max="9975" width="15.140625" style="3" customWidth="1"/>
    <col min="9976" max="9976" width="5.7109375" style="3" customWidth="1"/>
    <col min="9977" max="9977" width="13.7109375" style="3" customWidth="1"/>
    <col min="9978" max="9980" width="9.140625" style="3"/>
    <col min="9981" max="9981" width="5.28515625" style="3" customWidth="1"/>
    <col min="9982" max="10224" width="9.140625" style="3"/>
    <col min="10225" max="10225" width="2.42578125" style="3" customWidth="1"/>
    <col min="10226" max="10226" width="69.7109375" style="3" customWidth="1"/>
    <col min="10227" max="10228" width="4.7109375" style="3" customWidth="1"/>
    <col min="10229" max="10229" width="13.42578125" style="3" customWidth="1"/>
    <col min="10230" max="10230" width="4.5703125" style="3" customWidth="1"/>
    <col min="10231" max="10231" width="15.140625" style="3" customWidth="1"/>
    <col min="10232" max="10232" width="5.7109375" style="3" customWidth="1"/>
    <col min="10233" max="10233" width="13.7109375" style="3" customWidth="1"/>
    <col min="10234" max="10236" width="9.140625" style="3"/>
    <col min="10237" max="10237" width="5.28515625" style="3" customWidth="1"/>
    <col min="10238" max="10480" width="9.140625" style="3"/>
    <col min="10481" max="10481" width="2.42578125" style="3" customWidth="1"/>
    <col min="10482" max="10482" width="69.7109375" style="3" customWidth="1"/>
    <col min="10483" max="10484" width="4.7109375" style="3" customWidth="1"/>
    <col min="10485" max="10485" width="13.42578125" style="3" customWidth="1"/>
    <col min="10486" max="10486" width="4.5703125" style="3" customWidth="1"/>
    <col min="10487" max="10487" width="15.140625" style="3" customWidth="1"/>
    <col min="10488" max="10488" width="5.7109375" style="3" customWidth="1"/>
    <col min="10489" max="10489" width="13.7109375" style="3" customWidth="1"/>
    <col min="10490" max="10492" width="9.140625" style="3"/>
    <col min="10493" max="10493" width="5.28515625" style="3" customWidth="1"/>
    <col min="10494" max="10736" width="9.140625" style="3"/>
    <col min="10737" max="10737" width="2.42578125" style="3" customWidth="1"/>
    <col min="10738" max="10738" width="69.7109375" style="3" customWidth="1"/>
    <col min="10739" max="10740" width="4.7109375" style="3" customWidth="1"/>
    <col min="10741" max="10741" width="13.42578125" style="3" customWidth="1"/>
    <col min="10742" max="10742" width="4.5703125" style="3" customWidth="1"/>
    <col min="10743" max="10743" width="15.140625" style="3" customWidth="1"/>
    <col min="10744" max="10744" width="5.7109375" style="3" customWidth="1"/>
    <col min="10745" max="10745" width="13.7109375" style="3" customWidth="1"/>
    <col min="10746" max="10748" width="9.140625" style="3"/>
    <col min="10749" max="10749" width="5.28515625" style="3" customWidth="1"/>
    <col min="10750" max="10992" width="9.140625" style="3"/>
    <col min="10993" max="10993" width="2.42578125" style="3" customWidth="1"/>
    <col min="10994" max="10994" width="69.7109375" style="3" customWidth="1"/>
    <col min="10995" max="10996" width="4.7109375" style="3" customWidth="1"/>
    <col min="10997" max="10997" width="13.42578125" style="3" customWidth="1"/>
    <col min="10998" max="10998" width="4.5703125" style="3" customWidth="1"/>
    <col min="10999" max="10999" width="15.140625" style="3" customWidth="1"/>
    <col min="11000" max="11000" width="5.7109375" style="3" customWidth="1"/>
    <col min="11001" max="11001" width="13.7109375" style="3" customWidth="1"/>
    <col min="11002" max="11004" width="9.140625" style="3"/>
    <col min="11005" max="11005" width="5.28515625" style="3" customWidth="1"/>
    <col min="11006" max="11248" width="9.140625" style="3"/>
    <col min="11249" max="11249" width="2.42578125" style="3" customWidth="1"/>
    <col min="11250" max="11250" width="69.7109375" style="3" customWidth="1"/>
    <col min="11251" max="11252" width="4.7109375" style="3" customWidth="1"/>
    <col min="11253" max="11253" width="13.42578125" style="3" customWidth="1"/>
    <col min="11254" max="11254" width="4.5703125" style="3" customWidth="1"/>
    <col min="11255" max="11255" width="15.140625" style="3" customWidth="1"/>
    <col min="11256" max="11256" width="5.7109375" style="3" customWidth="1"/>
    <col min="11257" max="11257" width="13.7109375" style="3" customWidth="1"/>
    <col min="11258" max="11260" width="9.140625" style="3"/>
    <col min="11261" max="11261" width="5.28515625" style="3" customWidth="1"/>
    <col min="11262" max="11504" width="9.140625" style="3"/>
    <col min="11505" max="11505" width="2.42578125" style="3" customWidth="1"/>
    <col min="11506" max="11506" width="69.7109375" style="3" customWidth="1"/>
    <col min="11507" max="11508" width="4.7109375" style="3" customWidth="1"/>
    <col min="11509" max="11509" width="13.42578125" style="3" customWidth="1"/>
    <col min="11510" max="11510" width="4.5703125" style="3" customWidth="1"/>
    <col min="11511" max="11511" width="15.140625" style="3" customWidth="1"/>
    <col min="11512" max="11512" width="5.7109375" style="3" customWidth="1"/>
    <col min="11513" max="11513" width="13.7109375" style="3" customWidth="1"/>
    <col min="11514" max="11516" width="9.140625" style="3"/>
    <col min="11517" max="11517" width="5.28515625" style="3" customWidth="1"/>
    <col min="11518" max="11760" width="9.140625" style="3"/>
    <col min="11761" max="11761" width="2.42578125" style="3" customWidth="1"/>
    <col min="11762" max="11762" width="69.7109375" style="3" customWidth="1"/>
    <col min="11763" max="11764" width="4.7109375" style="3" customWidth="1"/>
    <col min="11765" max="11765" width="13.42578125" style="3" customWidth="1"/>
    <col min="11766" max="11766" width="4.5703125" style="3" customWidth="1"/>
    <col min="11767" max="11767" width="15.140625" style="3" customWidth="1"/>
    <col min="11768" max="11768" width="5.7109375" style="3" customWidth="1"/>
    <col min="11769" max="11769" width="13.7109375" style="3" customWidth="1"/>
    <col min="11770" max="11772" width="9.140625" style="3"/>
    <col min="11773" max="11773" width="5.28515625" style="3" customWidth="1"/>
    <col min="11774" max="12016" width="9.140625" style="3"/>
    <col min="12017" max="12017" width="2.42578125" style="3" customWidth="1"/>
    <col min="12018" max="12018" width="69.7109375" style="3" customWidth="1"/>
    <col min="12019" max="12020" width="4.7109375" style="3" customWidth="1"/>
    <col min="12021" max="12021" width="13.42578125" style="3" customWidth="1"/>
    <col min="12022" max="12022" width="4.5703125" style="3" customWidth="1"/>
    <col min="12023" max="12023" width="15.140625" style="3" customWidth="1"/>
    <col min="12024" max="12024" width="5.7109375" style="3" customWidth="1"/>
    <col min="12025" max="12025" width="13.7109375" style="3" customWidth="1"/>
    <col min="12026" max="12028" width="9.140625" style="3"/>
    <col min="12029" max="12029" width="5.28515625" style="3" customWidth="1"/>
    <col min="12030" max="12272" width="9.140625" style="3"/>
    <col min="12273" max="12273" width="2.42578125" style="3" customWidth="1"/>
    <col min="12274" max="12274" width="69.7109375" style="3" customWidth="1"/>
    <col min="12275" max="12276" width="4.7109375" style="3" customWidth="1"/>
    <col min="12277" max="12277" width="13.42578125" style="3" customWidth="1"/>
    <col min="12278" max="12278" width="4.5703125" style="3" customWidth="1"/>
    <col min="12279" max="12279" width="15.140625" style="3" customWidth="1"/>
    <col min="12280" max="12280" width="5.7109375" style="3" customWidth="1"/>
    <col min="12281" max="12281" width="13.7109375" style="3" customWidth="1"/>
    <col min="12282" max="12284" width="9.140625" style="3"/>
    <col min="12285" max="12285" width="5.28515625" style="3" customWidth="1"/>
    <col min="12286" max="12528" width="9.140625" style="3"/>
    <col min="12529" max="12529" width="2.42578125" style="3" customWidth="1"/>
    <col min="12530" max="12530" width="69.7109375" style="3" customWidth="1"/>
    <col min="12531" max="12532" width="4.7109375" style="3" customWidth="1"/>
    <col min="12533" max="12533" width="13.42578125" style="3" customWidth="1"/>
    <col min="12534" max="12534" width="4.5703125" style="3" customWidth="1"/>
    <col min="12535" max="12535" width="15.140625" style="3" customWidth="1"/>
    <col min="12536" max="12536" width="5.7109375" style="3" customWidth="1"/>
    <col min="12537" max="12537" width="13.7109375" style="3" customWidth="1"/>
    <col min="12538" max="12540" width="9.140625" style="3"/>
    <col min="12541" max="12541" width="5.28515625" style="3" customWidth="1"/>
    <col min="12542" max="12784" width="9.140625" style="3"/>
    <col min="12785" max="12785" width="2.42578125" style="3" customWidth="1"/>
    <col min="12786" max="12786" width="69.7109375" style="3" customWidth="1"/>
    <col min="12787" max="12788" width="4.7109375" style="3" customWidth="1"/>
    <col min="12789" max="12789" width="13.42578125" style="3" customWidth="1"/>
    <col min="12790" max="12790" width="4.5703125" style="3" customWidth="1"/>
    <col min="12791" max="12791" width="15.140625" style="3" customWidth="1"/>
    <col min="12792" max="12792" width="5.7109375" style="3" customWidth="1"/>
    <col min="12793" max="12793" width="13.7109375" style="3" customWidth="1"/>
    <col min="12794" max="12796" width="9.140625" style="3"/>
    <col min="12797" max="12797" width="5.28515625" style="3" customWidth="1"/>
    <col min="12798" max="13040" width="9.140625" style="3"/>
    <col min="13041" max="13041" width="2.42578125" style="3" customWidth="1"/>
    <col min="13042" max="13042" width="69.7109375" style="3" customWidth="1"/>
    <col min="13043" max="13044" width="4.7109375" style="3" customWidth="1"/>
    <col min="13045" max="13045" width="13.42578125" style="3" customWidth="1"/>
    <col min="13046" max="13046" width="4.5703125" style="3" customWidth="1"/>
    <col min="13047" max="13047" width="15.140625" style="3" customWidth="1"/>
    <col min="13048" max="13048" width="5.7109375" style="3" customWidth="1"/>
    <col min="13049" max="13049" width="13.7109375" style="3" customWidth="1"/>
    <col min="13050" max="13052" width="9.140625" style="3"/>
    <col min="13053" max="13053" width="5.28515625" style="3" customWidth="1"/>
    <col min="13054" max="13296" width="9.140625" style="3"/>
    <col min="13297" max="13297" width="2.42578125" style="3" customWidth="1"/>
    <col min="13298" max="13298" width="69.7109375" style="3" customWidth="1"/>
    <col min="13299" max="13300" width="4.7109375" style="3" customWidth="1"/>
    <col min="13301" max="13301" width="13.42578125" style="3" customWidth="1"/>
    <col min="13302" max="13302" width="4.5703125" style="3" customWidth="1"/>
    <col min="13303" max="13303" width="15.140625" style="3" customWidth="1"/>
    <col min="13304" max="13304" width="5.7109375" style="3" customWidth="1"/>
    <col min="13305" max="13305" width="13.7109375" style="3" customWidth="1"/>
    <col min="13306" max="13308" width="9.140625" style="3"/>
    <col min="13309" max="13309" width="5.28515625" style="3" customWidth="1"/>
    <col min="13310" max="13552" width="9.140625" style="3"/>
    <col min="13553" max="13553" width="2.42578125" style="3" customWidth="1"/>
    <col min="13554" max="13554" width="69.7109375" style="3" customWidth="1"/>
    <col min="13555" max="13556" width="4.7109375" style="3" customWidth="1"/>
    <col min="13557" max="13557" width="13.42578125" style="3" customWidth="1"/>
    <col min="13558" max="13558" width="4.5703125" style="3" customWidth="1"/>
    <col min="13559" max="13559" width="15.140625" style="3" customWidth="1"/>
    <col min="13560" max="13560" width="5.7109375" style="3" customWidth="1"/>
    <col min="13561" max="13561" width="13.7109375" style="3" customWidth="1"/>
    <col min="13562" max="13564" width="9.140625" style="3"/>
    <col min="13565" max="13565" width="5.28515625" style="3" customWidth="1"/>
    <col min="13566" max="13808" width="9.140625" style="3"/>
    <col min="13809" max="13809" width="2.42578125" style="3" customWidth="1"/>
    <col min="13810" max="13810" width="69.7109375" style="3" customWidth="1"/>
    <col min="13811" max="13812" width="4.7109375" style="3" customWidth="1"/>
    <col min="13813" max="13813" width="13.42578125" style="3" customWidth="1"/>
    <col min="13814" max="13814" width="4.5703125" style="3" customWidth="1"/>
    <col min="13815" max="13815" width="15.140625" style="3" customWidth="1"/>
    <col min="13816" max="13816" width="5.7109375" style="3" customWidth="1"/>
    <col min="13817" max="13817" width="13.7109375" style="3" customWidth="1"/>
    <col min="13818" max="13820" width="9.140625" style="3"/>
    <col min="13821" max="13821" width="5.28515625" style="3" customWidth="1"/>
    <col min="13822" max="14064" width="9.140625" style="3"/>
    <col min="14065" max="14065" width="2.42578125" style="3" customWidth="1"/>
    <col min="14066" max="14066" width="69.7109375" style="3" customWidth="1"/>
    <col min="14067" max="14068" width="4.7109375" style="3" customWidth="1"/>
    <col min="14069" max="14069" width="13.42578125" style="3" customWidth="1"/>
    <col min="14070" max="14070" width="4.5703125" style="3" customWidth="1"/>
    <col min="14071" max="14071" width="15.140625" style="3" customWidth="1"/>
    <col min="14072" max="14072" width="5.7109375" style="3" customWidth="1"/>
    <col min="14073" max="14073" width="13.7109375" style="3" customWidth="1"/>
    <col min="14074" max="14076" width="9.140625" style="3"/>
    <col min="14077" max="14077" width="5.28515625" style="3" customWidth="1"/>
    <col min="14078" max="14320" width="9.140625" style="3"/>
    <col min="14321" max="14321" width="2.42578125" style="3" customWidth="1"/>
    <col min="14322" max="14322" width="69.7109375" style="3" customWidth="1"/>
    <col min="14323" max="14324" width="4.7109375" style="3" customWidth="1"/>
    <col min="14325" max="14325" width="13.42578125" style="3" customWidth="1"/>
    <col min="14326" max="14326" width="4.5703125" style="3" customWidth="1"/>
    <col min="14327" max="14327" width="15.140625" style="3" customWidth="1"/>
    <col min="14328" max="14328" width="5.7109375" style="3" customWidth="1"/>
    <col min="14329" max="14329" width="13.7109375" style="3" customWidth="1"/>
    <col min="14330" max="14332" width="9.140625" style="3"/>
    <col min="14333" max="14333" width="5.28515625" style="3" customWidth="1"/>
    <col min="14334" max="14576" width="9.140625" style="3"/>
    <col min="14577" max="14577" width="2.42578125" style="3" customWidth="1"/>
    <col min="14578" max="14578" width="69.7109375" style="3" customWidth="1"/>
    <col min="14579" max="14580" width="4.7109375" style="3" customWidth="1"/>
    <col min="14581" max="14581" width="13.42578125" style="3" customWidth="1"/>
    <col min="14582" max="14582" width="4.5703125" style="3" customWidth="1"/>
    <col min="14583" max="14583" width="15.140625" style="3" customWidth="1"/>
    <col min="14584" max="14584" width="5.7109375" style="3" customWidth="1"/>
    <col min="14585" max="14585" width="13.7109375" style="3" customWidth="1"/>
    <col min="14586" max="14588" width="9.140625" style="3"/>
    <col min="14589" max="14589" width="5.28515625" style="3" customWidth="1"/>
    <col min="14590" max="14832" width="9.140625" style="3"/>
    <col min="14833" max="14833" width="2.42578125" style="3" customWidth="1"/>
    <col min="14834" max="14834" width="69.7109375" style="3" customWidth="1"/>
    <col min="14835" max="14836" width="4.7109375" style="3" customWidth="1"/>
    <col min="14837" max="14837" width="13.42578125" style="3" customWidth="1"/>
    <col min="14838" max="14838" width="4.5703125" style="3" customWidth="1"/>
    <col min="14839" max="14839" width="15.140625" style="3" customWidth="1"/>
    <col min="14840" max="14840" width="5.7109375" style="3" customWidth="1"/>
    <col min="14841" max="14841" width="13.7109375" style="3" customWidth="1"/>
    <col min="14842" max="14844" width="9.140625" style="3"/>
    <col min="14845" max="14845" width="5.28515625" style="3" customWidth="1"/>
    <col min="14846" max="15088" width="9.140625" style="3"/>
    <col min="15089" max="15089" width="2.42578125" style="3" customWidth="1"/>
    <col min="15090" max="15090" width="69.7109375" style="3" customWidth="1"/>
    <col min="15091" max="15092" width="4.7109375" style="3" customWidth="1"/>
    <col min="15093" max="15093" width="13.42578125" style="3" customWidth="1"/>
    <col min="15094" max="15094" width="4.5703125" style="3" customWidth="1"/>
    <col min="15095" max="15095" width="15.140625" style="3" customWidth="1"/>
    <col min="15096" max="15096" width="5.7109375" style="3" customWidth="1"/>
    <col min="15097" max="15097" width="13.7109375" style="3" customWidth="1"/>
    <col min="15098" max="15100" width="9.140625" style="3"/>
    <col min="15101" max="15101" width="5.28515625" style="3" customWidth="1"/>
    <col min="15102" max="15344" width="9.140625" style="3"/>
    <col min="15345" max="15345" width="2.42578125" style="3" customWidth="1"/>
    <col min="15346" max="15346" width="69.7109375" style="3" customWidth="1"/>
    <col min="15347" max="15348" width="4.7109375" style="3" customWidth="1"/>
    <col min="15349" max="15349" width="13.42578125" style="3" customWidth="1"/>
    <col min="15350" max="15350" width="4.5703125" style="3" customWidth="1"/>
    <col min="15351" max="15351" width="15.140625" style="3" customWidth="1"/>
    <col min="15352" max="15352" width="5.7109375" style="3" customWidth="1"/>
    <col min="15353" max="15353" width="13.7109375" style="3" customWidth="1"/>
    <col min="15354" max="15356" width="9.140625" style="3"/>
    <col min="15357" max="15357" width="5.28515625" style="3" customWidth="1"/>
    <col min="15358" max="15600" width="9.140625" style="3"/>
    <col min="15601" max="15601" width="2.42578125" style="3" customWidth="1"/>
    <col min="15602" max="15602" width="69.7109375" style="3" customWidth="1"/>
    <col min="15603" max="15604" width="4.7109375" style="3" customWidth="1"/>
    <col min="15605" max="15605" width="13.42578125" style="3" customWidth="1"/>
    <col min="15606" max="15606" width="4.5703125" style="3" customWidth="1"/>
    <col min="15607" max="15607" width="15.140625" style="3" customWidth="1"/>
    <col min="15608" max="15608" width="5.7109375" style="3" customWidth="1"/>
    <col min="15609" max="15609" width="13.7109375" style="3" customWidth="1"/>
    <col min="15610" max="15612" width="9.140625" style="3"/>
    <col min="15613" max="15613" width="5.28515625" style="3" customWidth="1"/>
    <col min="15614" max="15856" width="9.140625" style="3"/>
    <col min="15857" max="15857" width="2.42578125" style="3" customWidth="1"/>
    <col min="15858" max="15858" width="69.7109375" style="3" customWidth="1"/>
    <col min="15859" max="15860" width="4.7109375" style="3" customWidth="1"/>
    <col min="15861" max="15861" width="13.42578125" style="3" customWidth="1"/>
    <col min="15862" max="15862" width="4.5703125" style="3" customWidth="1"/>
    <col min="15863" max="15863" width="15.140625" style="3" customWidth="1"/>
    <col min="15864" max="15864" width="5.7109375" style="3" customWidth="1"/>
    <col min="15865" max="15865" width="13.7109375" style="3" customWidth="1"/>
    <col min="15866" max="15868" width="9.140625" style="3"/>
    <col min="15869" max="15869" width="5.28515625" style="3" customWidth="1"/>
    <col min="15870" max="16112" width="9.140625" style="3"/>
    <col min="16113" max="16113" width="2.42578125" style="3" customWidth="1"/>
    <col min="16114" max="16114" width="69.7109375" style="3" customWidth="1"/>
    <col min="16115" max="16116" width="4.7109375" style="3" customWidth="1"/>
    <col min="16117" max="16117" width="13.42578125" style="3" customWidth="1"/>
    <col min="16118" max="16118" width="4.5703125" style="3" customWidth="1"/>
    <col min="16119" max="16119" width="15.140625" style="3" customWidth="1"/>
    <col min="16120" max="16120" width="5.7109375" style="3" customWidth="1"/>
    <col min="16121" max="16121" width="13.7109375" style="3" customWidth="1"/>
    <col min="16122" max="16124" width="9.140625" style="3"/>
    <col min="16125" max="16125" width="5.28515625" style="3" customWidth="1"/>
    <col min="16126" max="16384" width="9.140625" style="3"/>
  </cols>
  <sheetData>
    <row r="1" spans="1:10" ht="12.75" customHeight="1" x14ac:dyDescent="0.25">
      <c r="C1" s="206" t="s">
        <v>358</v>
      </c>
      <c r="D1" s="206"/>
      <c r="E1" s="206"/>
      <c r="F1" s="206"/>
      <c r="G1" s="206"/>
    </row>
    <row r="2" spans="1:10" ht="60" customHeight="1" x14ac:dyDescent="0.25">
      <c r="C2" s="187" t="s">
        <v>552</v>
      </c>
      <c r="D2" s="187"/>
      <c r="E2" s="187"/>
      <c r="F2" s="187"/>
      <c r="G2" s="187"/>
      <c r="H2" s="187"/>
      <c r="I2" s="187"/>
    </row>
    <row r="3" spans="1:10" ht="16.5" customHeight="1" x14ac:dyDescent="0.25">
      <c r="C3" s="187" t="s">
        <v>553</v>
      </c>
      <c r="D3" s="187"/>
      <c r="E3" s="187"/>
      <c r="F3" s="187"/>
      <c r="G3" s="187"/>
      <c r="H3" s="187"/>
      <c r="I3" s="187"/>
      <c r="J3" s="49"/>
    </row>
    <row r="4" spans="1:10" ht="72.75" customHeight="1" x14ac:dyDescent="0.25">
      <c r="C4" s="188" t="s">
        <v>630</v>
      </c>
      <c r="D4" s="188"/>
      <c r="E4" s="188"/>
      <c r="F4" s="188"/>
      <c r="G4" s="188"/>
      <c r="H4" s="188"/>
      <c r="I4" s="188"/>
      <c r="J4" s="48"/>
    </row>
    <row r="5" spans="1:10" ht="69" customHeight="1" x14ac:dyDescent="0.25">
      <c r="A5" s="183" t="s">
        <v>554</v>
      </c>
      <c r="B5" s="183"/>
      <c r="C5" s="183"/>
      <c r="D5" s="183"/>
      <c r="E5" s="183"/>
      <c r="F5" s="183"/>
      <c r="G5" s="183"/>
      <c r="H5" s="183"/>
      <c r="I5" s="183"/>
      <c r="J5" s="5"/>
    </row>
    <row r="6" spans="1:10" ht="13.5" customHeight="1" x14ac:dyDescent="0.25">
      <c r="A6" s="141"/>
      <c r="B6" s="141"/>
      <c r="C6" s="141"/>
      <c r="D6" s="141"/>
      <c r="E6" s="141"/>
      <c r="F6" s="141"/>
      <c r="G6" s="142" t="s">
        <v>0</v>
      </c>
    </row>
    <row r="7" spans="1:10" s="4" customFormat="1" ht="23.25" customHeight="1" x14ac:dyDescent="0.25">
      <c r="A7" s="192" t="s">
        <v>3</v>
      </c>
      <c r="B7" s="192"/>
      <c r="C7" s="28" t="s">
        <v>123</v>
      </c>
      <c r="D7" s="28" t="s">
        <v>124</v>
      </c>
      <c r="E7" s="28" t="s">
        <v>125</v>
      </c>
      <c r="F7" s="28" t="s">
        <v>126</v>
      </c>
      <c r="G7" s="136" t="s">
        <v>449</v>
      </c>
      <c r="H7" s="136" t="s">
        <v>629</v>
      </c>
      <c r="I7" s="136" t="s">
        <v>4</v>
      </c>
    </row>
    <row r="8" spans="1:10" s="30" customFormat="1" ht="15.75" hidden="1" customHeight="1" x14ac:dyDescent="0.25">
      <c r="A8" s="189" t="s">
        <v>128</v>
      </c>
      <c r="B8" s="189"/>
      <c r="C8" s="29" t="s">
        <v>129</v>
      </c>
      <c r="D8" s="29"/>
      <c r="E8" s="29"/>
      <c r="F8" s="29"/>
      <c r="G8" s="146">
        <f>G9+G25+G44+G49+G60+G65</f>
        <v>14368.2</v>
      </c>
      <c r="H8" s="146">
        <f>H9+H25+H44+H49+H60+H65</f>
        <v>0</v>
      </c>
      <c r="I8" s="146">
        <f t="shared" ref="I8" si="0">I9+I25+I44+I49+I60+I65</f>
        <v>14368.2</v>
      </c>
    </row>
    <row r="9" spans="1:10" s="12" customFormat="1" ht="26.25" hidden="1" customHeight="1" x14ac:dyDescent="0.25">
      <c r="A9" s="190" t="s">
        <v>134</v>
      </c>
      <c r="B9" s="190"/>
      <c r="C9" s="31" t="s">
        <v>129</v>
      </c>
      <c r="D9" s="31" t="s">
        <v>135</v>
      </c>
      <c r="E9" s="31"/>
      <c r="F9" s="31"/>
      <c r="G9" s="11">
        <f>G10</f>
        <v>749</v>
      </c>
      <c r="H9" s="11">
        <f>H10</f>
        <v>0</v>
      </c>
      <c r="I9" s="11">
        <f t="shared" ref="I9:I10" si="1">I10</f>
        <v>749</v>
      </c>
    </row>
    <row r="10" spans="1:10" ht="40.5" hidden="1" customHeight="1" x14ac:dyDescent="0.25">
      <c r="A10" s="186" t="s">
        <v>131</v>
      </c>
      <c r="B10" s="186"/>
      <c r="C10" s="32" t="s">
        <v>129</v>
      </c>
      <c r="D10" s="32" t="s">
        <v>135</v>
      </c>
      <c r="E10" s="32" t="s">
        <v>136</v>
      </c>
      <c r="F10" s="32"/>
      <c r="G10" s="15">
        <f>G11</f>
        <v>749</v>
      </c>
      <c r="H10" s="15">
        <f>H11</f>
        <v>0</v>
      </c>
      <c r="I10" s="15">
        <f t="shared" si="1"/>
        <v>749</v>
      </c>
    </row>
    <row r="11" spans="1:10" ht="12.75" hidden="1" customHeight="1" x14ac:dyDescent="0.25">
      <c r="A11" s="186" t="s">
        <v>137</v>
      </c>
      <c r="B11" s="186"/>
      <c r="C11" s="32" t="s">
        <v>129</v>
      </c>
      <c r="D11" s="32" t="s">
        <v>135</v>
      </c>
      <c r="E11" s="32" t="s">
        <v>138</v>
      </c>
      <c r="F11" s="32"/>
      <c r="G11" s="15">
        <f>G12+G20</f>
        <v>749</v>
      </c>
      <c r="H11" s="15">
        <f>H12+H20</f>
        <v>0</v>
      </c>
      <c r="I11" s="15">
        <f t="shared" ref="I11" si="2">I12+I20</f>
        <v>749</v>
      </c>
    </row>
    <row r="12" spans="1:10" ht="15" hidden="1" customHeight="1" x14ac:dyDescent="0.25">
      <c r="A12" s="186" t="s">
        <v>139</v>
      </c>
      <c r="B12" s="186"/>
      <c r="C12" s="32" t="s">
        <v>129</v>
      </c>
      <c r="D12" s="32" t="s">
        <v>135</v>
      </c>
      <c r="E12" s="32" t="s">
        <v>140</v>
      </c>
      <c r="F12" s="32"/>
      <c r="G12" s="15">
        <f>G13+G15+G17</f>
        <v>506.1</v>
      </c>
      <c r="H12" s="15">
        <f>H13+H15+H17</f>
        <v>0</v>
      </c>
      <c r="I12" s="15">
        <f t="shared" ref="I12" si="3">I13+I15+I17</f>
        <v>506.1</v>
      </c>
    </row>
    <row r="13" spans="1:10" ht="42" hidden="1" customHeight="1" x14ac:dyDescent="0.25">
      <c r="A13" s="132"/>
      <c r="B13" s="132" t="s">
        <v>450</v>
      </c>
      <c r="C13" s="32" t="s">
        <v>160</v>
      </c>
      <c r="D13" s="32" t="s">
        <v>135</v>
      </c>
      <c r="E13" s="32" t="s">
        <v>140</v>
      </c>
      <c r="F13" s="32" t="s">
        <v>451</v>
      </c>
      <c r="G13" s="15">
        <f>G14</f>
        <v>363.6</v>
      </c>
      <c r="H13" s="15">
        <f>H14</f>
        <v>0</v>
      </c>
      <c r="I13" s="15">
        <f t="shared" ref="I13" si="4">I14</f>
        <v>363.6</v>
      </c>
    </row>
    <row r="14" spans="1:10" ht="39.75" hidden="1" customHeight="1" x14ac:dyDescent="0.25">
      <c r="A14" s="14"/>
      <c r="B14" s="133" t="s">
        <v>452</v>
      </c>
      <c r="C14" s="32" t="s">
        <v>129</v>
      </c>
      <c r="D14" s="32" t="s">
        <v>135</v>
      </c>
      <c r="E14" s="32" t="s">
        <v>140</v>
      </c>
      <c r="F14" s="32" t="s">
        <v>453</v>
      </c>
      <c r="G14" s="15">
        <v>363.6</v>
      </c>
      <c r="H14" s="15"/>
      <c r="I14" s="15">
        <f>G14+H14</f>
        <v>363.6</v>
      </c>
    </row>
    <row r="15" spans="1:10" ht="12.75" hidden="1" customHeight="1" x14ac:dyDescent="0.25">
      <c r="A15" s="14"/>
      <c r="B15" s="133" t="s">
        <v>454</v>
      </c>
      <c r="C15" s="32" t="s">
        <v>129</v>
      </c>
      <c r="D15" s="32" t="s">
        <v>135</v>
      </c>
      <c r="E15" s="32" t="s">
        <v>140</v>
      </c>
      <c r="F15" s="32" t="s">
        <v>455</v>
      </c>
      <c r="G15" s="15">
        <f>G16</f>
        <v>141.6</v>
      </c>
      <c r="H15" s="15">
        <f>H16</f>
        <v>0</v>
      </c>
      <c r="I15" s="15">
        <f t="shared" ref="I15:I78" si="5">G15+H15</f>
        <v>141.6</v>
      </c>
    </row>
    <row r="16" spans="1:10" ht="12.75" hidden="1" customHeight="1" x14ac:dyDescent="0.25">
      <c r="A16" s="14"/>
      <c r="B16" s="132" t="s">
        <v>456</v>
      </c>
      <c r="C16" s="32" t="s">
        <v>129</v>
      </c>
      <c r="D16" s="32" t="s">
        <v>135</v>
      </c>
      <c r="E16" s="32" t="s">
        <v>140</v>
      </c>
      <c r="F16" s="32" t="s">
        <v>457</v>
      </c>
      <c r="G16" s="15">
        <v>141.6</v>
      </c>
      <c r="H16" s="15"/>
      <c r="I16" s="15">
        <f t="shared" si="5"/>
        <v>141.6</v>
      </c>
    </row>
    <row r="17" spans="1:9" ht="12.75" hidden="1" customHeight="1" x14ac:dyDescent="0.25">
      <c r="A17" s="14"/>
      <c r="B17" s="132" t="s">
        <v>458</v>
      </c>
      <c r="C17" s="32" t="s">
        <v>129</v>
      </c>
      <c r="D17" s="32" t="s">
        <v>135</v>
      </c>
      <c r="E17" s="32" t="s">
        <v>459</v>
      </c>
      <c r="F17" s="32" t="s">
        <v>460</v>
      </c>
      <c r="G17" s="15">
        <f>G18+G19</f>
        <v>0.9</v>
      </c>
      <c r="H17" s="15">
        <f>H18+H19</f>
        <v>0</v>
      </c>
      <c r="I17" s="15">
        <f t="shared" si="5"/>
        <v>0.9</v>
      </c>
    </row>
    <row r="18" spans="1:9" ht="12.75" hidden="1" customHeight="1" x14ac:dyDescent="0.25">
      <c r="A18" s="14"/>
      <c r="B18" s="132" t="s">
        <v>461</v>
      </c>
      <c r="C18" s="32" t="s">
        <v>129</v>
      </c>
      <c r="D18" s="32" t="s">
        <v>135</v>
      </c>
      <c r="E18" s="32" t="s">
        <v>140</v>
      </c>
      <c r="F18" s="32" t="s">
        <v>462</v>
      </c>
      <c r="G18" s="15">
        <v>0</v>
      </c>
      <c r="H18" s="15">
        <v>0</v>
      </c>
      <c r="I18" s="15">
        <f t="shared" si="5"/>
        <v>0</v>
      </c>
    </row>
    <row r="19" spans="1:9" ht="12.75" hidden="1" customHeight="1" x14ac:dyDescent="0.25">
      <c r="A19" s="14"/>
      <c r="B19" s="132" t="s">
        <v>463</v>
      </c>
      <c r="C19" s="32" t="s">
        <v>129</v>
      </c>
      <c r="D19" s="32" t="s">
        <v>135</v>
      </c>
      <c r="E19" s="32" t="s">
        <v>140</v>
      </c>
      <c r="F19" s="32" t="s">
        <v>464</v>
      </c>
      <c r="G19" s="15">
        <v>0.9</v>
      </c>
      <c r="H19" s="15"/>
      <c r="I19" s="15">
        <f t="shared" si="5"/>
        <v>0.9</v>
      </c>
    </row>
    <row r="20" spans="1:9" ht="26.25" hidden="1" customHeight="1" x14ac:dyDescent="0.25">
      <c r="A20" s="186" t="s">
        <v>465</v>
      </c>
      <c r="B20" s="186"/>
      <c r="C20" s="32" t="s">
        <v>129</v>
      </c>
      <c r="D20" s="32" t="s">
        <v>135</v>
      </c>
      <c r="E20" s="32" t="s">
        <v>141</v>
      </c>
      <c r="F20" s="32"/>
      <c r="G20" s="15">
        <f>G21+G23</f>
        <v>242.9</v>
      </c>
      <c r="H20" s="15">
        <f>H21+H23</f>
        <v>0</v>
      </c>
      <c r="I20" s="15">
        <f t="shared" si="5"/>
        <v>242.9</v>
      </c>
    </row>
    <row r="21" spans="1:9" ht="12.75" hidden="1" customHeight="1" x14ac:dyDescent="0.25">
      <c r="A21" s="132"/>
      <c r="B21" s="132" t="s">
        <v>450</v>
      </c>
      <c r="C21" s="32" t="s">
        <v>160</v>
      </c>
      <c r="D21" s="32" t="s">
        <v>135</v>
      </c>
      <c r="E21" s="32" t="s">
        <v>141</v>
      </c>
      <c r="F21" s="32" t="s">
        <v>451</v>
      </c>
      <c r="G21" s="15">
        <f>G22</f>
        <v>234.9</v>
      </c>
      <c r="H21" s="15">
        <f>H22</f>
        <v>0</v>
      </c>
      <c r="I21" s="15">
        <f t="shared" si="5"/>
        <v>234.9</v>
      </c>
    </row>
    <row r="22" spans="1:9" ht="18" hidden="1" customHeight="1" x14ac:dyDescent="0.25">
      <c r="A22" s="14"/>
      <c r="B22" s="133" t="s">
        <v>452</v>
      </c>
      <c r="C22" s="32" t="s">
        <v>129</v>
      </c>
      <c r="D22" s="32" t="s">
        <v>135</v>
      </c>
      <c r="E22" s="32" t="s">
        <v>141</v>
      </c>
      <c r="F22" s="32" t="s">
        <v>453</v>
      </c>
      <c r="G22" s="15">
        <v>234.9</v>
      </c>
      <c r="H22" s="15"/>
      <c r="I22" s="15">
        <f t="shared" si="5"/>
        <v>234.9</v>
      </c>
    </row>
    <row r="23" spans="1:9" ht="39" hidden="1" customHeight="1" x14ac:dyDescent="0.25">
      <c r="A23" s="14"/>
      <c r="B23" s="133" t="s">
        <v>454</v>
      </c>
      <c r="C23" s="32" t="s">
        <v>129</v>
      </c>
      <c r="D23" s="32" t="s">
        <v>135</v>
      </c>
      <c r="E23" s="32" t="s">
        <v>141</v>
      </c>
      <c r="F23" s="32" t="s">
        <v>455</v>
      </c>
      <c r="G23" s="15">
        <f>G24</f>
        <v>8</v>
      </c>
      <c r="H23" s="15">
        <f>H24</f>
        <v>0</v>
      </c>
      <c r="I23" s="15">
        <f t="shared" si="5"/>
        <v>8</v>
      </c>
    </row>
    <row r="24" spans="1:9" ht="12.75" hidden="1" customHeight="1" x14ac:dyDescent="0.25">
      <c r="A24" s="14"/>
      <c r="B24" s="132" t="s">
        <v>456</v>
      </c>
      <c r="C24" s="32" t="s">
        <v>129</v>
      </c>
      <c r="D24" s="32" t="s">
        <v>135</v>
      </c>
      <c r="E24" s="32" t="s">
        <v>141</v>
      </c>
      <c r="F24" s="32" t="s">
        <v>457</v>
      </c>
      <c r="G24" s="15">
        <v>8</v>
      </c>
      <c r="H24" s="15"/>
      <c r="I24" s="15">
        <f t="shared" si="5"/>
        <v>8</v>
      </c>
    </row>
    <row r="25" spans="1:9" s="12" customFormat="1" ht="39" hidden="1" customHeight="1" x14ac:dyDescent="0.25">
      <c r="A25" s="190" t="s">
        <v>143</v>
      </c>
      <c r="B25" s="190"/>
      <c r="C25" s="31" t="s">
        <v>129</v>
      </c>
      <c r="D25" s="31" t="s">
        <v>144</v>
      </c>
      <c r="E25" s="31"/>
      <c r="F25" s="31"/>
      <c r="G25" s="11">
        <f>G26</f>
        <v>8719</v>
      </c>
      <c r="H25" s="11">
        <f>H26</f>
        <v>0</v>
      </c>
      <c r="I25" s="15">
        <f t="shared" si="5"/>
        <v>8719</v>
      </c>
    </row>
    <row r="26" spans="1:9" ht="12.75" hidden="1" customHeight="1" x14ac:dyDescent="0.25">
      <c r="A26" s="186" t="s">
        <v>131</v>
      </c>
      <c r="B26" s="186"/>
      <c r="C26" s="32" t="s">
        <v>129</v>
      </c>
      <c r="D26" s="32" t="s">
        <v>144</v>
      </c>
      <c r="E26" s="32" t="s">
        <v>132</v>
      </c>
      <c r="F26" s="32"/>
      <c r="G26" s="15">
        <f>G27+G30</f>
        <v>8719</v>
      </c>
      <c r="H26" s="15">
        <f>H27+H30</f>
        <v>0</v>
      </c>
      <c r="I26" s="15">
        <f t="shared" si="5"/>
        <v>8719</v>
      </c>
    </row>
    <row r="27" spans="1:9" ht="41.25" hidden="1" customHeight="1" x14ac:dyDescent="0.25">
      <c r="A27" s="186" t="s">
        <v>442</v>
      </c>
      <c r="B27" s="186"/>
      <c r="C27" s="32" t="s">
        <v>129</v>
      </c>
      <c r="D27" s="32" t="s">
        <v>144</v>
      </c>
      <c r="E27" s="32" t="s">
        <v>443</v>
      </c>
      <c r="F27" s="32"/>
      <c r="G27" s="15">
        <f>G28</f>
        <v>684.8</v>
      </c>
      <c r="H27" s="15">
        <f>H28</f>
        <v>0</v>
      </c>
      <c r="I27" s="15">
        <f t="shared" si="5"/>
        <v>684.8</v>
      </c>
    </row>
    <row r="28" spans="1:9" ht="39.75" hidden="1" customHeight="1" x14ac:dyDescent="0.25">
      <c r="A28" s="132"/>
      <c r="B28" s="132" t="s">
        <v>450</v>
      </c>
      <c r="C28" s="32" t="s">
        <v>160</v>
      </c>
      <c r="D28" s="32" t="s">
        <v>144</v>
      </c>
      <c r="E28" s="32" t="s">
        <v>443</v>
      </c>
      <c r="F28" s="32" t="s">
        <v>451</v>
      </c>
      <c r="G28" s="15">
        <f>G29</f>
        <v>684.8</v>
      </c>
      <c r="H28" s="15">
        <f>H29</f>
        <v>0</v>
      </c>
      <c r="I28" s="15">
        <f t="shared" si="5"/>
        <v>684.8</v>
      </c>
    </row>
    <row r="29" spans="1:9" ht="14.25" hidden="1" customHeight="1" x14ac:dyDescent="0.25">
      <c r="A29" s="14"/>
      <c r="B29" s="133" t="s">
        <v>452</v>
      </c>
      <c r="C29" s="32" t="s">
        <v>129</v>
      </c>
      <c r="D29" s="32" t="s">
        <v>144</v>
      </c>
      <c r="E29" s="32" t="s">
        <v>443</v>
      </c>
      <c r="F29" s="32" t="s">
        <v>453</v>
      </c>
      <c r="G29" s="15">
        <v>684.8</v>
      </c>
      <c r="H29" s="15"/>
      <c r="I29" s="15">
        <f t="shared" si="5"/>
        <v>684.8</v>
      </c>
    </row>
    <row r="30" spans="1:9" ht="15.75" hidden="1" customHeight="1" x14ac:dyDescent="0.25">
      <c r="A30" s="186" t="s">
        <v>137</v>
      </c>
      <c r="B30" s="186"/>
      <c r="C30" s="32" t="s">
        <v>129</v>
      </c>
      <c r="D30" s="32" t="s">
        <v>144</v>
      </c>
      <c r="E30" s="32" t="s">
        <v>138</v>
      </c>
      <c r="F30" s="32"/>
      <c r="G30" s="15">
        <f>G31+G39</f>
        <v>8034.2000000000007</v>
      </c>
      <c r="H30" s="15">
        <f>H31+H39</f>
        <v>0</v>
      </c>
      <c r="I30" s="15">
        <f t="shared" si="5"/>
        <v>8034.2000000000007</v>
      </c>
    </row>
    <row r="31" spans="1:9" ht="12.75" hidden="1" x14ac:dyDescent="0.25">
      <c r="A31" s="186" t="s">
        <v>139</v>
      </c>
      <c r="B31" s="186"/>
      <c r="C31" s="32" t="s">
        <v>129</v>
      </c>
      <c r="D31" s="32" t="s">
        <v>144</v>
      </c>
      <c r="E31" s="32" t="s">
        <v>140</v>
      </c>
      <c r="F31" s="32"/>
      <c r="G31" s="15">
        <f>G32+G34+G36</f>
        <v>8034.2000000000007</v>
      </c>
      <c r="H31" s="15">
        <f>H32+H34+H36</f>
        <v>0</v>
      </c>
      <c r="I31" s="15">
        <f t="shared" si="5"/>
        <v>8034.2000000000007</v>
      </c>
    </row>
    <row r="32" spans="1:9" ht="26.25" hidden="1" customHeight="1" x14ac:dyDescent="0.25">
      <c r="A32" s="132"/>
      <c r="B32" s="132" t="s">
        <v>450</v>
      </c>
      <c r="C32" s="32" t="s">
        <v>160</v>
      </c>
      <c r="D32" s="32" t="s">
        <v>144</v>
      </c>
      <c r="E32" s="32" t="s">
        <v>140</v>
      </c>
      <c r="F32" s="32" t="s">
        <v>451</v>
      </c>
      <c r="G32" s="15">
        <f>G33</f>
        <v>5230.1000000000004</v>
      </c>
      <c r="H32" s="15">
        <f>H33</f>
        <v>0</v>
      </c>
      <c r="I32" s="15">
        <f t="shared" si="5"/>
        <v>5230.1000000000004</v>
      </c>
    </row>
    <row r="33" spans="1:9" ht="12.75" hidden="1" customHeight="1" x14ac:dyDescent="0.25">
      <c r="A33" s="14"/>
      <c r="B33" s="133" t="s">
        <v>452</v>
      </c>
      <c r="C33" s="32" t="s">
        <v>129</v>
      </c>
      <c r="D33" s="32" t="s">
        <v>144</v>
      </c>
      <c r="E33" s="32" t="s">
        <v>140</v>
      </c>
      <c r="F33" s="32" t="s">
        <v>453</v>
      </c>
      <c r="G33" s="15">
        <v>5230.1000000000004</v>
      </c>
      <c r="H33" s="15"/>
      <c r="I33" s="15">
        <f t="shared" si="5"/>
        <v>5230.1000000000004</v>
      </c>
    </row>
    <row r="34" spans="1:9" ht="15" hidden="1" customHeight="1" x14ac:dyDescent="0.25">
      <c r="A34" s="14"/>
      <c r="B34" s="133" t="s">
        <v>454</v>
      </c>
      <c r="C34" s="32" t="s">
        <v>129</v>
      </c>
      <c r="D34" s="32" t="s">
        <v>144</v>
      </c>
      <c r="E34" s="32" t="s">
        <v>140</v>
      </c>
      <c r="F34" s="32" t="s">
        <v>455</v>
      </c>
      <c r="G34" s="15">
        <f>G35</f>
        <v>2623.5</v>
      </c>
      <c r="H34" s="15">
        <f>H35</f>
        <v>0</v>
      </c>
      <c r="I34" s="15">
        <f t="shared" si="5"/>
        <v>2623.5</v>
      </c>
    </row>
    <row r="35" spans="1:9" ht="16.5" hidden="1" customHeight="1" x14ac:dyDescent="0.25">
      <c r="A35" s="14"/>
      <c r="B35" s="132" t="s">
        <v>456</v>
      </c>
      <c r="C35" s="32" t="s">
        <v>129</v>
      </c>
      <c r="D35" s="32" t="s">
        <v>144</v>
      </c>
      <c r="E35" s="32" t="s">
        <v>140</v>
      </c>
      <c r="F35" s="32" t="s">
        <v>457</v>
      </c>
      <c r="G35" s="15">
        <v>2623.5</v>
      </c>
      <c r="H35" s="15"/>
      <c r="I35" s="15">
        <f t="shared" si="5"/>
        <v>2623.5</v>
      </c>
    </row>
    <row r="36" spans="1:9" ht="27.75" hidden="1" customHeight="1" x14ac:dyDescent="0.25">
      <c r="A36" s="14"/>
      <c r="B36" s="132" t="s">
        <v>458</v>
      </c>
      <c r="C36" s="32" t="s">
        <v>129</v>
      </c>
      <c r="D36" s="32" t="s">
        <v>144</v>
      </c>
      <c r="E36" s="32" t="s">
        <v>459</v>
      </c>
      <c r="F36" s="32" t="s">
        <v>460</v>
      </c>
      <c r="G36" s="15">
        <f>G37+G38</f>
        <v>180.6</v>
      </c>
      <c r="H36" s="15">
        <f>H37+H38</f>
        <v>0</v>
      </c>
      <c r="I36" s="15">
        <f t="shared" si="5"/>
        <v>180.6</v>
      </c>
    </row>
    <row r="37" spans="1:9" ht="16.5" hidden="1" customHeight="1" x14ac:dyDescent="0.25">
      <c r="A37" s="14"/>
      <c r="B37" s="132" t="s">
        <v>461</v>
      </c>
      <c r="C37" s="32" t="s">
        <v>129</v>
      </c>
      <c r="D37" s="32" t="s">
        <v>144</v>
      </c>
      <c r="E37" s="32" t="s">
        <v>140</v>
      </c>
      <c r="F37" s="32" t="s">
        <v>462</v>
      </c>
      <c r="G37" s="15">
        <v>120</v>
      </c>
      <c r="H37" s="15"/>
      <c r="I37" s="15">
        <f t="shared" si="5"/>
        <v>120</v>
      </c>
    </row>
    <row r="38" spans="1:9" ht="27.75" hidden="1" customHeight="1" x14ac:dyDescent="0.25">
      <c r="A38" s="14"/>
      <c r="B38" s="132" t="s">
        <v>463</v>
      </c>
      <c r="C38" s="32" t="s">
        <v>129</v>
      </c>
      <c r="D38" s="32" t="s">
        <v>144</v>
      </c>
      <c r="E38" s="32" t="s">
        <v>140</v>
      </c>
      <c r="F38" s="32" t="s">
        <v>464</v>
      </c>
      <c r="G38" s="15">
        <v>60.6</v>
      </c>
      <c r="H38" s="15"/>
      <c r="I38" s="15">
        <f t="shared" si="5"/>
        <v>60.6</v>
      </c>
    </row>
    <row r="39" spans="1:9" ht="16.5" hidden="1" customHeight="1" x14ac:dyDescent="0.25">
      <c r="A39" s="186" t="s">
        <v>352</v>
      </c>
      <c r="B39" s="186"/>
      <c r="C39" s="32" t="s">
        <v>129</v>
      </c>
      <c r="D39" s="32" t="s">
        <v>144</v>
      </c>
      <c r="E39" s="32" t="s">
        <v>145</v>
      </c>
      <c r="F39" s="32"/>
      <c r="G39" s="15">
        <f>G40+G42</f>
        <v>0</v>
      </c>
      <c r="H39" s="15">
        <f>H40+H42</f>
        <v>0</v>
      </c>
      <c r="I39" s="15">
        <f t="shared" si="5"/>
        <v>0</v>
      </c>
    </row>
    <row r="40" spans="1:9" ht="18" hidden="1" customHeight="1" x14ac:dyDescent="0.25">
      <c r="A40" s="132"/>
      <c r="B40" s="132" t="s">
        <v>450</v>
      </c>
      <c r="C40" s="32" t="s">
        <v>160</v>
      </c>
      <c r="D40" s="32" t="s">
        <v>144</v>
      </c>
      <c r="E40" s="32" t="s">
        <v>145</v>
      </c>
      <c r="F40" s="32" t="s">
        <v>451</v>
      </c>
      <c r="G40" s="15">
        <f>G41</f>
        <v>0</v>
      </c>
      <c r="H40" s="15">
        <f>H41</f>
        <v>0</v>
      </c>
      <c r="I40" s="15">
        <f t="shared" si="5"/>
        <v>0</v>
      </c>
    </row>
    <row r="41" spans="1:9" ht="39" hidden="1" customHeight="1" x14ac:dyDescent="0.25">
      <c r="A41" s="14"/>
      <c r="B41" s="133" t="s">
        <v>452</v>
      </c>
      <c r="C41" s="32" t="s">
        <v>129</v>
      </c>
      <c r="D41" s="32" t="s">
        <v>144</v>
      </c>
      <c r="E41" s="32" t="s">
        <v>145</v>
      </c>
      <c r="F41" s="32" t="s">
        <v>453</v>
      </c>
      <c r="G41" s="15"/>
      <c r="H41" s="15"/>
      <c r="I41" s="15">
        <f t="shared" si="5"/>
        <v>0</v>
      </c>
    </row>
    <row r="42" spans="1:9" ht="12.75" hidden="1" customHeight="1" x14ac:dyDescent="0.25">
      <c r="A42" s="14"/>
      <c r="B42" s="133" t="s">
        <v>454</v>
      </c>
      <c r="C42" s="32" t="s">
        <v>129</v>
      </c>
      <c r="D42" s="32" t="s">
        <v>144</v>
      </c>
      <c r="E42" s="32" t="s">
        <v>145</v>
      </c>
      <c r="F42" s="32" t="s">
        <v>455</v>
      </c>
      <c r="G42" s="15">
        <f>G43</f>
        <v>0</v>
      </c>
      <c r="H42" s="15">
        <f>H43</f>
        <v>0</v>
      </c>
      <c r="I42" s="15">
        <f t="shared" si="5"/>
        <v>0</v>
      </c>
    </row>
    <row r="43" spans="1:9" ht="39" hidden="1" customHeight="1" x14ac:dyDescent="0.25">
      <c r="A43" s="14"/>
      <c r="B43" s="132" t="s">
        <v>456</v>
      </c>
      <c r="C43" s="32" t="s">
        <v>129</v>
      </c>
      <c r="D43" s="32" t="s">
        <v>144</v>
      </c>
      <c r="E43" s="32" t="s">
        <v>145</v>
      </c>
      <c r="F43" s="32" t="s">
        <v>457</v>
      </c>
      <c r="G43" s="15"/>
      <c r="H43" s="15"/>
      <c r="I43" s="15">
        <f t="shared" si="5"/>
        <v>0</v>
      </c>
    </row>
    <row r="44" spans="1:9" ht="12.75" hidden="1" customHeight="1" x14ac:dyDescent="0.25">
      <c r="A44" s="190" t="s">
        <v>466</v>
      </c>
      <c r="B44" s="190"/>
      <c r="C44" s="31" t="s">
        <v>129</v>
      </c>
      <c r="D44" s="31" t="s">
        <v>198</v>
      </c>
      <c r="E44" s="31"/>
      <c r="F44" s="31"/>
      <c r="G44" s="11">
        <f t="shared" ref="G44:H47" si="6">G45</f>
        <v>7.2</v>
      </c>
      <c r="H44" s="11">
        <f t="shared" si="6"/>
        <v>0</v>
      </c>
      <c r="I44" s="15">
        <f t="shared" si="5"/>
        <v>7.2</v>
      </c>
    </row>
    <row r="45" spans="1:9" ht="38.25" hidden="1" customHeight="1" x14ac:dyDescent="0.25">
      <c r="A45" s="186" t="s">
        <v>162</v>
      </c>
      <c r="B45" s="186"/>
      <c r="C45" s="32" t="s">
        <v>129</v>
      </c>
      <c r="D45" s="32" t="s">
        <v>198</v>
      </c>
      <c r="E45" s="32" t="s">
        <v>163</v>
      </c>
      <c r="F45" s="32"/>
      <c r="G45" s="15">
        <f t="shared" si="6"/>
        <v>7.2</v>
      </c>
      <c r="H45" s="15">
        <f t="shared" si="6"/>
        <v>0</v>
      </c>
      <c r="I45" s="15">
        <f t="shared" si="5"/>
        <v>7.2</v>
      </c>
    </row>
    <row r="46" spans="1:9" ht="41.25" hidden="1" customHeight="1" x14ac:dyDescent="0.25">
      <c r="A46" s="186" t="s">
        <v>467</v>
      </c>
      <c r="B46" s="186"/>
      <c r="C46" s="32" t="s">
        <v>129</v>
      </c>
      <c r="D46" s="32" t="s">
        <v>198</v>
      </c>
      <c r="E46" s="32" t="s">
        <v>468</v>
      </c>
      <c r="F46" s="32"/>
      <c r="G46" s="15">
        <f t="shared" si="6"/>
        <v>7.2</v>
      </c>
      <c r="H46" s="15">
        <f t="shared" si="6"/>
        <v>0</v>
      </c>
      <c r="I46" s="15">
        <f t="shared" si="5"/>
        <v>7.2</v>
      </c>
    </row>
    <row r="47" spans="1:9" ht="14.25" hidden="1" customHeight="1" x14ac:dyDescent="0.25">
      <c r="A47" s="14"/>
      <c r="B47" s="133" t="s">
        <v>454</v>
      </c>
      <c r="C47" s="32" t="s">
        <v>129</v>
      </c>
      <c r="D47" s="32" t="s">
        <v>198</v>
      </c>
      <c r="E47" s="32" t="s">
        <v>468</v>
      </c>
      <c r="F47" s="32" t="s">
        <v>455</v>
      </c>
      <c r="G47" s="15">
        <f t="shared" si="6"/>
        <v>7.2</v>
      </c>
      <c r="H47" s="15">
        <f t="shared" si="6"/>
        <v>0</v>
      </c>
      <c r="I47" s="15">
        <f t="shared" si="5"/>
        <v>7.2</v>
      </c>
    </row>
    <row r="48" spans="1:9" ht="16.5" hidden="1" customHeight="1" x14ac:dyDescent="0.25">
      <c r="A48" s="14"/>
      <c r="B48" s="132" t="s">
        <v>456</v>
      </c>
      <c r="C48" s="32" t="s">
        <v>129</v>
      </c>
      <c r="D48" s="32" t="s">
        <v>198</v>
      </c>
      <c r="E48" s="32" t="s">
        <v>468</v>
      </c>
      <c r="F48" s="32" t="s">
        <v>457</v>
      </c>
      <c r="G48" s="15">
        <v>7.2</v>
      </c>
      <c r="H48" s="15"/>
      <c r="I48" s="15">
        <f t="shared" si="5"/>
        <v>7.2</v>
      </c>
    </row>
    <row r="49" spans="1:9" s="12" customFormat="1" ht="12.75" hidden="1" customHeight="1" x14ac:dyDescent="0.25">
      <c r="A49" s="190" t="s">
        <v>146</v>
      </c>
      <c r="B49" s="190"/>
      <c r="C49" s="31" t="s">
        <v>129</v>
      </c>
      <c r="D49" s="31" t="s">
        <v>147</v>
      </c>
      <c r="E49" s="31"/>
      <c r="F49" s="31"/>
      <c r="G49" s="11">
        <f t="shared" ref="G49:H51" si="7">G50</f>
        <v>2945.7999999999997</v>
      </c>
      <c r="H49" s="11">
        <f t="shared" si="7"/>
        <v>0</v>
      </c>
      <c r="I49" s="15">
        <f t="shared" si="5"/>
        <v>2945.7999999999997</v>
      </c>
    </row>
    <row r="50" spans="1:9" ht="15" hidden="1" customHeight="1" x14ac:dyDescent="0.25">
      <c r="A50" s="186" t="s">
        <v>131</v>
      </c>
      <c r="B50" s="186"/>
      <c r="C50" s="32" t="s">
        <v>129</v>
      </c>
      <c r="D50" s="32" t="s">
        <v>147</v>
      </c>
      <c r="E50" s="32" t="s">
        <v>132</v>
      </c>
      <c r="F50" s="32"/>
      <c r="G50" s="15">
        <f t="shared" si="7"/>
        <v>2945.7999999999997</v>
      </c>
      <c r="H50" s="15">
        <f t="shared" si="7"/>
        <v>0</v>
      </c>
      <c r="I50" s="15">
        <f t="shared" si="5"/>
        <v>2945.7999999999997</v>
      </c>
    </row>
    <row r="51" spans="1:9" ht="15" hidden="1" customHeight="1" x14ac:dyDescent="0.25">
      <c r="A51" s="186" t="s">
        <v>137</v>
      </c>
      <c r="B51" s="186"/>
      <c r="C51" s="32" t="s">
        <v>129</v>
      </c>
      <c r="D51" s="32" t="s">
        <v>147</v>
      </c>
      <c r="E51" s="32" t="s">
        <v>138</v>
      </c>
      <c r="F51" s="32"/>
      <c r="G51" s="15">
        <f t="shared" si="7"/>
        <v>2945.7999999999997</v>
      </c>
      <c r="H51" s="15">
        <f t="shared" si="7"/>
        <v>0</v>
      </c>
      <c r="I51" s="15">
        <f t="shared" si="5"/>
        <v>2945.7999999999997</v>
      </c>
    </row>
    <row r="52" spans="1:9" ht="18" hidden="1" customHeight="1" x14ac:dyDescent="0.25">
      <c r="A52" s="186" t="s">
        <v>148</v>
      </c>
      <c r="B52" s="186"/>
      <c r="C52" s="32" t="s">
        <v>129</v>
      </c>
      <c r="D52" s="32" t="s">
        <v>147</v>
      </c>
      <c r="E52" s="32" t="s">
        <v>149</v>
      </c>
      <c r="F52" s="32"/>
      <c r="G52" s="15">
        <f>G53+G55+G57</f>
        <v>2945.7999999999997</v>
      </c>
      <c r="H52" s="15">
        <f>H53+H55+H57</f>
        <v>0</v>
      </c>
      <c r="I52" s="15">
        <f t="shared" si="5"/>
        <v>2945.7999999999997</v>
      </c>
    </row>
    <row r="53" spans="1:9" ht="39" hidden="1" customHeight="1" x14ac:dyDescent="0.25">
      <c r="A53" s="132"/>
      <c r="B53" s="132" t="s">
        <v>450</v>
      </c>
      <c r="C53" s="32" t="s">
        <v>160</v>
      </c>
      <c r="D53" s="32" t="s">
        <v>147</v>
      </c>
      <c r="E53" s="32" t="s">
        <v>149</v>
      </c>
      <c r="F53" s="32" t="s">
        <v>451</v>
      </c>
      <c r="G53" s="15">
        <f>G54</f>
        <v>2708.7</v>
      </c>
      <c r="H53" s="15">
        <f>H54</f>
        <v>0</v>
      </c>
      <c r="I53" s="15">
        <f t="shared" si="5"/>
        <v>2708.7</v>
      </c>
    </row>
    <row r="54" spans="1:9" ht="12.75" hidden="1" customHeight="1" x14ac:dyDescent="0.25">
      <c r="A54" s="14"/>
      <c r="B54" s="133" t="s">
        <v>452</v>
      </c>
      <c r="C54" s="32" t="s">
        <v>129</v>
      </c>
      <c r="D54" s="32" t="s">
        <v>147</v>
      </c>
      <c r="E54" s="32" t="s">
        <v>149</v>
      </c>
      <c r="F54" s="32" t="s">
        <v>453</v>
      </c>
      <c r="G54" s="15">
        <v>2708.7</v>
      </c>
      <c r="H54" s="15"/>
      <c r="I54" s="15">
        <f t="shared" si="5"/>
        <v>2708.7</v>
      </c>
    </row>
    <row r="55" spans="1:9" ht="39" hidden="1" customHeight="1" x14ac:dyDescent="0.25">
      <c r="A55" s="14"/>
      <c r="B55" s="133" t="s">
        <v>454</v>
      </c>
      <c r="C55" s="32" t="s">
        <v>129</v>
      </c>
      <c r="D55" s="32" t="s">
        <v>147</v>
      </c>
      <c r="E55" s="32" t="s">
        <v>149</v>
      </c>
      <c r="F55" s="32" t="s">
        <v>455</v>
      </c>
      <c r="G55" s="15">
        <f>G56</f>
        <v>233.1</v>
      </c>
      <c r="H55" s="15">
        <f>H56</f>
        <v>0</v>
      </c>
      <c r="I55" s="15">
        <f t="shared" si="5"/>
        <v>233.1</v>
      </c>
    </row>
    <row r="56" spans="1:9" ht="12.75" hidden="1" customHeight="1" x14ac:dyDescent="0.25">
      <c r="A56" s="14"/>
      <c r="B56" s="132" t="s">
        <v>456</v>
      </c>
      <c r="C56" s="32" t="s">
        <v>129</v>
      </c>
      <c r="D56" s="32" t="s">
        <v>147</v>
      </c>
      <c r="E56" s="32" t="s">
        <v>149</v>
      </c>
      <c r="F56" s="32" t="s">
        <v>457</v>
      </c>
      <c r="G56" s="15">
        <v>233.1</v>
      </c>
      <c r="H56" s="15"/>
      <c r="I56" s="15">
        <f t="shared" si="5"/>
        <v>233.1</v>
      </c>
    </row>
    <row r="57" spans="1:9" ht="15.75" hidden="1" customHeight="1" x14ac:dyDescent="0.25">
      <c r="A57" s="14"/>
      <c r="B57" s="132" t="s">
        <v>458</v>
      </c>
      <c r="C57" s="32" t="s">
        <v>129</v>
      </c>
      <c r="D57" s="32" t="s">
        <v>147</v>
      </c>
      <c r="E57" s="32" t="s">
        <v>149</v>
      </c>
      <c r="F57" s="32" t="s">
        <v>460</v>
      </c>
      <c r="G57" s="15">
        <f>G58+G59</f>
        <v>4</v>
      </c>
      <c r="H57" s="15">
        <f>H58+H59</f>
        <v>0</v>
      </c>
      <c r="I57" s="15">
        <f t="shared" si="5"/>
        <v>4</v>
      </c>
    </row>
    <row r="58" spans="1:9" ht="15.75" hidden="1" customHeight="1" x14ac:dyDescent="0.25">
      <c r="A58" s="14"/>
      <c r="B58" s="132" t="s">
        <v>461</v>
      </c>
      <c r="C58" s="32" t="s">
        <v>129</v>
      </c>
      <c r="D58" s="32" t="s">
        <v>147</v>
      </c>
      <c r="E58" s="32" t="s">
        <v>149</v>
      </c>
      <c r="F58" s="32" t="s">
        <v>462</v>
      </c>
      <c r="G58" s="15">
        <v>2</v>
      </c>
      <c r="H58" s="15"/>
      <c r="I58" s="15">
        <f t="shared" si="5"/>
        <v>2</v>
      </c>
    </row>
    <row r="59" spans="1:9" ht="15.75" hidden="1" customHeight="1" x14ac:dyDescent="0.25">
      <c r="A59" s="14"/>
      <c r="B59" s="132" t="s">
        <v>463</v>
      </c>
      <c r="C59" s="32" t="s">
        <v>129</v>
      </c>
      <c r="D59" s="32" t="s">
        <v>147</v>
      </c>
      <c r="E59" s="32" t="s">
        <v>149</v>
      </c>
      <c r="F59" s="32" t="s">
        <v>464</v>
      </c>
      <c r="G59" s="15">
        <v>2</v>
      </c>
      <c r="H59" s="15"/>
      <c r="I59" s="15">
        <f t="shared" si="5"/>
        <v>2</v>
      </c>
    </row>
    <row r="60" spans="1:9" s="12" customFormat="1" ht="15.75" hidden="1" customHeight="1" x14ac:dyDescent="0.25">
      <c r="A60" s="190" t="s">
        <v>150</v>
      </c>
      <c r="B60" s="190"/>
      <c r="C60" s="31" t="s">
        <v>129</v>
      </c>
      <c r="D60" s="31" t="s">
        <v>151</v>
      </c>
      <c r="E60" s="31"/>
      <c r="F60" s="31"/>
      <c r="G60" s="11">
        <f t="shared" ref="G60:H63" si="8">G61</f>
        <v>100</v>
      </c>
      <c r="H60" s="11">
        <f t="shared" si="8"/>
        <v>0</v>
      </c>
      <c r="I60" s="15">
        <f t="shared" si="5"/>
        <v>100</v>
      </c>
    </row>
    <row r="61" spans="1:9" ht="15.75" hidden="1" customHeight="1" x14ac:dyDescent="0.25">
      <c r="A61" s="186" t="s">
        <v>150</v>
      </c>
      <c r="B61" s="186"/>
      <c r="C61" s="32" t="s">
        <v>129</v>
      </c>
      <c r="D61" s="32" t="s">
        <v>151</v>
      </c>
      <c r="E61" s="32" t="s">
        <v>152</v>
      </c>
      <c r="F61" s="32"/>
      <c r="G61" s="15">
        <f t="shared" si="8"/>
        <v>100</v>
      </c>
      <c r="H61" s="15">
        <f t="shared" si="8"/>
        <v>0</v>
      </c>
      <c r="I61" s="15">
        <f t="shared" si="5"/>
        <v>100</v>
      </c>
    </row>
    <row r="62" spans="1:9" ht="15.75" hidden="1" customHeight="1" x14ac:dyDescent="0.25">
      <c r="A62" s="186" t="s">
        <v>153</v>
      </c>
      <c r="B62" s="186"/>
      <c r="C62" s="32" t="s">
        <v>129</v>
      </c>
      <c r="D62" s="32" t="s">
        <v>151</v>
      </c>
      <c r="E62" s="32" t="s">
        <v>154</v>
      </c>
      <c r="F62" s="32"/>
      <c r="G62" s="15">
        <f t="shared" si="8"/>
        <v>100</v>
      </c>
      <c r="H62" s="15">
        <f t="shared" si="8"/>
        <v>0</v>
      </c>
      <c r="I62" s="15">
        <f t="shared" si="5"/>
        <v>100</v>
      </c>
    </row>
    <row r="63" spans="1:9" ht="15.75" hidden="1" customHeight="1" x14ac:dyDescent="0.25">
      <c r="A63" s="14"/>
      <c r="B63" s="132" t="s">
        <v>458</v>
      </c>
      <c r="C63" s="32" t="s">
        <v>129</v>
      </c>
      <c r="D63" s="32" t="s">
        <v>151</v>
      </c>
      <c r="E63" s="32" t="s">
        <v>154</v>
      </c>
      <c r="F63" s="32" t="s">
        <v>460</v>
      </c>
      <c r="G63" s="15">
        <f t="shared" si="8"/>
        <v>100</v>
      </c>
      <c r="H63" s="15">
        <f t="shared" si="8"/>
        <v>0</v>
      </c>
      <c r="I63" s="15">
        <f t="shared" si="5"/>
        <v>100</v>
      </c>
    </row>
    <row r="64" spans="1:9" ht="26.25" hidden="1" customHeight="1" x14ac:dyDescent="0.25">
      <c r="A64" s="14"/>
      <c r="B64" s="133" t="s">
        <v>469</v>
      </c>
      <c r="C64" s="32" t="s">
        <v>129</v>
      </c>
      <c r="D64" s="32" t="s">
        <v>151</v>
      </c>
      <c r="E64" s="32" t="s">
        <v>154</v>
      </c>
      <c r="F64" s="32" t="s">
        <v>470</v>
      </c>
      <c r="G64" s="15">
        <v>100</v>
      </c>
      <c r="H64" s="15"/>
      <c r="I64" s="15">
        <f t="shared" si="5"/>
        <v>100</v>
      </c>
    </row>
    <row r="65" spans="1:9" s="12" customFormat="1" ht="26.25" hidden="1" customHeight="1" x14ac:dyDescent="0.25">
      <c r="A65" s="190" t="s">
        <v>155</v>
      </c>
      <c r="B65" s="190"/>
      <c r="C65" s="31" t="s">
        <v>129</v>
      </c>
      <c r="D65" s="31" t="s">
        <v>156</v>
      </c>
      <c r="E65" s="31"/>
      <c r="F65" s="31"/>
      <c r="G65" s="11">
        <f>G66+G70+G83+G87</f>
        <v>1847.2</v>
      </c>
      <c r="H65" s="11">
        <f>H66+H70+H83+H87</f>
        <v>0</v>
      </c>
      <c r="I65" s="15">
        <f t="shared" si="5"/>
        <v>1847.2</v>
      </c>
    </row>
    <row r="66" spans="1:9" ht="12.75" hidden="1" x14ac:dyDescent="0.25">
      <c r="A66" s="186" t="s">
        <v>157</v>
      </c>
      <c r="B66" s="186"/>
      <c r="C66" s="32" t="s">
        <v>129</v>
      </c>
      <c r="D66" s="32" t="s">
        <v>156</v>
      </c>
      <c r="E66" s="32" t="s">
        <v>158</v>
      </c>
      <c r="F66" s="32"/>
      <c r="G66" s="15">
        <f t="shared" ref="G66:H68" si="9">G67</f>
        <v>200</v>
      </c>
      <c r="H66" s="15">
        <f t="shared" si="9"/>
        <v>0</v>
      </c>
      <c r="I66" s="15">
        <f t="shared" si="5"/>
        <v>200</v>
      </c>
    </row>
    <row r="67" spans="1:9" ht="14.25" hidden="1" customHeight="1" x14ac:dyDescent="0.25">
      <c r="A67" s="186" t="s">
        <v>159</v>
      </c>
      <c r="B67" s="186"/>
      <c r="C67" s="32" t="s">
        <v>160</v>
      </c>
      <c r="D67" s="32" t="s">
        <v>156</v>
      </c>
      <c r="E67" s="32" t="s">
        <v>161</v>
      </c>
      <c r="F67" s="32"/>
      <c r="G67" s="15">
        <f t="shared" si="9"/>
        <v>200</v>
      </c>
      <c r="H67" s="15">
        <f t="shared" si="9"/>
        <v>0</v>
      </c>
      <c r="I67" s="15">
        <f t="shared" si="5"/>
        <v>200</v>
      </c>
    </row>
    <row r="68" spans="1:9" ht="15.75" hidden="1" customHeight="1" x14ac:dyDescent="0.25">
      <c r="A68" s="14"/>
      <c r="B68" s="133" t="s">
        <v>454</v>
      </c>
      <c r="C68" s="32" t="s">
        <v>129</v>
      </c>
      <c r="D68" s="32" t="s">
        <v>156</v>
      </c>
      <c r="E68" s="32" t="s">
        <v>161</v>
      </c>
      <c r="F68" s="32" t="s">
        <v>455</v>
      </c>
      <c r="G68" s="15">
        <f t="shared" si="9"/>
        <v>200</v>
      </c>
      <c r="H68" s="15">
        <f t="shared" si="9"/>
        <v>0</v>
      </c>
      <c r="I68" s="15">
        <f t="shared" si="5"/>
        <v>200</v>
      </c>
    </row>
    <row r="69" spans="1:9" ht="12.75" hidden="1" customHeight="1" x14ac:dyDescent="0.25">
      <c r="A69" s="14"/>
      <c r="B69" s="132" t="s">
        <v>456</v>
      </c>
      <c r="C69" s="32" t="s">
        <v>129</v>
      </c>
      <c r="D69" s="32" t="s">
        <v>156</v>
      </c>
      <c r="E69" s="32" t="s">
        <v>161</v>
      </c>
      <c r="F69" s="32" t="s">
        <v>457</v>
      </c>
      <c r="G69" s="15">
        <v>200</v>
      </c>
      <c r="H69" s="15"/>
      <c r="I69" s="15">
        <f t="shared" si="5"/>
        <v>200</v>
      </c>
    </row>
    <row r="70" spans="1:9" s="35" customFormat="1" ht="18" hidden="1" customHeight="1" x14ac:dyDescent="0.25">
      <c r="A70" s="186" t="s">
        <v>164</v>
      </c>
      <c r="B70" s="186"/>
      <c r="C70" s="32" t="s">
        <v>129</v>
      </c>
      <c r="D70" s="32" t="s">
        <v>156</v>
      </c>
      <c r="E70" s="32" t="s">
        <v>165</v>
      </c>
      <c r="F70" s="28"/>
      <c r="G70" s="15">
        <f>G71</f>
        <v>247.39999999999998</v>
      </c>
      <c r="H70" s="15">
        <f>H71</f>
        <v>0</v>
      </c>
      <c r="I70" s="15">
        <f t="shared" si="5"/>
        <v>247.39999999999998</v>
      </c>
    </row>
    <row r="71" spans="1:9" ht="52.5" hidden="1" customHeight="1" x14ac:dyDescent="0.25">
      <c r="A71" s="186" t="s">
        <v>471</v>
      </c>
      <c r="B71" s="186"/>
      <c r="C71" s="33" t="s">
        <v>129</v>
      </c>
      <c r="D71" s="33" t="s">
        <v>156</v>
      </c>
      <c r="E71" s="33" t="s">
        <v>166</v>
      </c>
      <c r="F71" s="34"/>
      <c r="G71" s="15">
        <f>G72+G77+G80</f>
        <v>247.39999999999998</v>
      </c>
      <c r="H71" s="15">
        <f>H72+H77+H80</f>
        <v>0</v>
      </c>
      <c r="I71" s="15">
        <f t="shared" si="5"/>
        <v>247.39999999999998</v>
      </c>
    </row>
    <row r="72" spans="1:9" ht="16.5" hidden="1" customHeight="1" x14ac:dyDescent="0.25">
      <c r="A72" s="186" t="s">
        <v>167</v>
      </c>
      <c r="B72" s="186"/>
      <c r="C72" s="33" t="s">
        <v>129</v>
      </c>
      <c r="D72" s="33" t="s">
        <v>156</v>
      </c>
      <c r="E72" s="33" t="s">
        <v>168</v>
      </c>
      <c r="F72" s="33"/>
      <c r="G72" s="15">
        <f>G73+G75</f>
        <v>247</v>
      </c>
      <c r="H72" s="15">
        <f>H73+H75</f>
        <v>0</v>
      </c>
      <c r="I72" s="15">
        <f t="shared" si="5"/>
        <v>247</v>
      </c>
    </row>
    <row r="73" spans="1:9" ht="12.75" hidden="1" customHeight="1" x14ac:dyDescent="0.25">
      <c r="A73" s="132"/>
      <c r="B73" s="132" t="s">
        <v>450</v>
      </c>
      <c r="C73" s="32" t="s">
        <v>160</v>
      </c>
      <c r="D73" s="32" t="s">
        <v>156</v>
      </c>
      <c r="E73" s="33" t="s">
        <v>168</v>
      </c>
      <c r="F73" s="32" t="s">
        <v>451</v>
      </c>
      <c r="G73" s="15">
        <f>G74</f>
        <v>141.30000000000001</v>
      </c>
      <c r="H73" s="15">
        <f>H74</f>
        <v>0</v>
      </c>
      <c r="I73" s="15">
        <f t="shared" si="5"/>
        <v>141.30000000000001</v>
      </c>
    </row>
    <row r="74" spans="1:9" ht="51" hidden="1" customHeight="1" x14ac:dyDescent="0.25">
      <c r="A74" s="14"/>
      <c r="B74" s="133" t="s">
        <v>452</v>
      </c>
      <c r="C74" s="32" t="s">
        <v>129</v>
      </c>
      <c r="D74" s="32" t="s">
        <v>156</v>
      </c>
      <c r="E74" s="33" t="s">
        <v>168</v>
      </c>
      <c r="F74" s="32" t="s">
        <v>453</v>
      </c>
      <c r="G74" s="15">
        <v>141.30000000000001</v>
      </c>
      <c r="H74" s="15"/>
      <c r="I74" s="15">
        <f t="shared" si="5"/>
        <v>141.30000000000001</v>
      </c>
    </row>
    <row r="75" spans="1:9" ht="12.75" hidden="1" customHeight="1" x14ac:dyDescent="0.25">
      <c r="A75" s="14"/>
      <c r="B75" s="133" t="s">
        <v>454</v>
      </c>
      <c r="C75" s="32" t="s">
        <v>129</v>
      </c>
      <c r="D75" s="32" t="s">
        <v>156</v>
      </c>
      <c r="E75" s="33" t="s">
        <v>168</v>
      </c>
      <c r="F75" s="32" t="s">
        <v>455</v>
      </c>
      <c r="G75" s="15">
        <f>G76</f>
        <v>105.7</v>
      </c>
      <c r="H75" s="15">
        <f>H76</f>
        <v>0</v>
      </c>
      <c r="I75" s="15">
        <f t="shared" si="5"/>
        <v>105.7</v>
      </c>
    </row>
    <row r="76" spans="1:9" ht="89.25" hidden="1" customHeight="1" x14ac:dyDescent="0.25">
      <c r="A76" s="14"/>
      <c r="B76" s="132" t="s">
        <v>456</v>
      </c>
      <c r="C76" s="32" t="s">
        <v>129</v>
      </c>
      <c r="D76" s="32" t="s">
        <v>156</v>
      </c>
      <c r="E76" s="33" t="s">
        <v>168</v>
      </c>
      <c r="F76" s="32" t="s">
        <v>457</v>
      </c>
      <c r="G76" s="15">
        <v>105.7</v>
      </c>
      <c r="H76" s="15"/>
      <c r="I76" s="15">
        <f t="shared" si="5"/>
        <v>105.7</v>
      </c>
    </row>
    <row r="77" spans="1:9" s="27" customFormat="1" ht="12.75" hidden="1" customHeight="1" x14ac:dyDescent="0.25">
      <c r="A77" s="186" t="s">
        <v>472</v>
      </c>
      <c r="B77" s="186"/>
      <c r="C77" s="33" t="s">
        <v>129</v>
      </c>
      <c r="D77" s="33" t="s">
        <v>156</v>
      </c>
      <c r="E77" s="33" t="s">
        <v>473</v>
      </c>
      <c r="F77" s="33"/>
      <c r="G77" s="18">
        <f>G78</f>
        <v>0.2</v>
      </c>
      <c r="H77" s="18">
        <f>H78</f>
        <v>0</v>
      </c>
      <c r="I77" s="15">
        <f t="shared" si="5"/>
        <v>0.2</v>
      </c>
    </row>
    <row r="78" spans="1:9" ht="15" hidden="1" customHeight="1" x14ac:dyDescent="0.25">
      <c r="A78" s="14"/>
      <c r="B78" s="133" t="s">
        <v>164</v>
      </c>
      <c r="C78" s="32" t="s">
        <v>129</v>
      </c>
      <c r="D78" s="33" t="s">
        <v>156</v>
      </c>
      <c r="E78" s="33" t="s">
        <v>473</v>
      </c>
      <c r="F78" s="32" t="s">
        <v>133</v>
      </c>
      <c r="G78" s="15">
        <f>G79</f>
        <v>0.2</v>
      </c>
      <c r="H78" s="15">
        <f>H79</f>
        <v>0</v>
      </c>
      <c r="I78" s="15">
        <f t="shared" si="5"/>
        <v>0.2</v>
      </c>
    </row>
    <row r="79" spans="1:9" ht="25.5" hidden="1" customHeight="1" x14ac:dyDescent="0.25">
      <c r="A79" s="14"/>
      <c r="B79" s="132" t="s">
        <v>117</v>
      </c>
      <c r="C79" s="32" t="s">
        <v>129</v>
      </c>
      <c r="D79" s="33" t="s">
        <v>156</v>
      </c>
      <c r="E79" s="33" t="s">
        <v>473</v>
      </c>
      <c r="F79" s="32" t="s">
        <v>474</v>
      </c>
      <c r="G79" s="15">
        <v>0.2</v>
      </c>
      <c r="H79" s="15"/>
      <c r="I79" s="15">
        <f t="shared" ref="I79:I142" si="10">G79+H79</f>
        <v>0.2</v>
      </c>
    </row>
    <row r="80" spans="1:9" s="27" customFormat="1" ht="15.75" hidden="1" customHeight="1" x14ac:dyDescent="0.25">
      <c r="A80" s="186" t="s">
        <v>475</v>
      </c>
      <c r="B80" s="186"/>
      <c r="C80" s="33" t="s">
        <v>129</v>
      </c>
      <c r="D80" s="33" t="s">
        <v>156</v>
      </c>
      <c r="E80" s="33" t="s">
        <v>169</v>
      </c>
      <c r="F80" s="33"/>
      <c r="G80" s="18">
        <f>G81</f>
        <v>0.2</v>
      </c>
      <c r="H80" s="18">
        <f>H81</f>
        <v>0</v>
      </c>
      <c r="I80" s="15">
        <f t="shared" si="10"/>
        <v>0.2</v>
      </c>
    </row>
    <row r="81" spans="1:9" ht="15.75" hidden="1" customHeight="1" x14ac:dyDescent="0.25">
      <c r="A81" s="14"/>
      <c r="B81" s="133" t="s">
        <v>454</v>
      </c>
      <c r="C81" s="32" t="s">
        <v>129</v>
      </c>
      <c r="D81" s="33" t="s">
        <v>156</v>
      </c>
      <c r="E81" s="33" t="s">
        <v>473</v>
      </c>
      <c r="F81" s="32" t="s">
        <v>455</v>
      </c>
      <c r="G81" s="15">
        <f>G82</f>
        <v>0.2</v>
      </c>
      <c r="H81" s="15">
        <f>H82</f>
        <v>0</v>
      </c>
      <c r="I81" s="15">
        <f t="shared" si="10"/>
        <v>0.2</v>
      </c>
    </row>
    <row r="82" spans="1:9" ht="66" hidden="1" customHeight="1" x14ac:dyDescent="0.25">
      <c r="A82" s="14"/>
      <c r="B82" s="132" t="s">
        <v>456</v>
      </c>
      <c r="C82" s="32" t="s">
        <v>129</v>
      </c>
      <c r="D82" s="33" t="s">
        <v>156</v>
      </c>
      <c r="E82" s="33" t="s">
        <v>473</v>
      </c>
      <c r="F82" s="32" t="s">
        <v>457</v>
      </c>
      <c r="G82" s="15">
        <v>0.2</v>
      </c>
      <c r="H82" s="15"/>
      <c r="I82" s="15">
        <f t="shared" si="10"/>
        <v>0.2</v>
      </c>
    </row>
    <row r="83" spans="1:9" ht="15.75" hidden="1" customHeight="1" x14ac:dyDescent="0.25">
      <c r="A83" s="186" t="s">
        <v>170</v>
      </c>
      <c r="B83" s="186"/>
      <c r="C83" s="32" t="s">
        <v>129</v>
      </c>
      <c r="D83" s="32" t="s">
        <v>156</v>
      </c>
      <c r="E83" s="32" t="s">
        <v>171</v>
      </c>
      <c r="F83" s="32"/>
      <c r="G83" s="15">
        <f t="shared" ref="G83:H85" si="11">G84</f>
        <v>745</v>
      </c>
      <c r="H83" s="15">
        <f t="shared" si="11"/>
        <v>0</v>
      </c>
      <c r="I83" s="15">
        <f t="shared" si="10"/>
        <v>745</v>
      </c>
    </row>
    <row r="84" spans="1:9" s="2" customFormat="1" ht="15.75" hidden="1" customHeight="1" x14ac:dyDescent="0.25">
      <c r="A84" s="186" t="s">
        <v>172</v>
      </c>
      <c r="B84" s="186"/>
      <c r="C84" s="32" t="s">
        <v>129</v>
      </c>
      <c r="D84" s="32" t="s">
        <v>156</v>
      </c>
      <c r="E84" s="32" t="s">
        <v>173</v>
      </c>
      <c r="F84" s="32"/>
      <c r="G84" s="15">
        <f t="shared" si="11"/>
        <v>745</v>
      </c>
      <c r="H84" s="15">
        <f t="shared" si="11"/>
        <v>0</v>
      </c>
      <c r="I84" s="15">
        <f t="shared" si="10"/>
        <v>745</v>
      </c>
    </row>
    <row r="85" spans="1:9" ht="15.75" hidden="1" customHeight="1" x14ac:dyDescent="0.25">
      <c r="A85" s="14"/>
      <c r="B85" s="133" t="s">
        <v>454</v>
      </c>
      <c r="C85" s="32" t="s">
        <v>129</v>
      </c>
      <c r="D85" s="33" t="s">
        <v>156</v>
      </c>
      <c r="E85" s="33" t="s">
        <v>173</v>
      </c>
      <c r="F85" s="32" t="s">
        <v>455</v>
      </c>
      <c r="G85" s="15">
        <f t="shared" si="11"/>
        <v>745</v>
      </c>
      <c r="H85" s="15">
        <f t="shared" si="11"/>
        <v>0</v>
      </c>
      <c r="I85" s="15">
        <f t="shared" si="10"/>
        <v>745</v>
      </c>
    </row>
    <row r="86" spans="1:9" ht="15.75" hidden="1" customHeight="1" x14ac:dyDescent="0.25">
      <c r="A86" s="14"/>
      <c r="B86" s="132" t="s">
        <v>456</v>
      </c>
      <c r="C86" s="32" t="s">
        <v>129</v>
      </c>
      <c r="D86" s="33" t="s">
        <v>156</v>
      </c>
      <c r="E86" s="33" t="s">
        <v>173</v>
      </c>
      <c r="F86" s="32" t="s">
        <v>457</v>
      </c>
      <c r="G86" s="15">
        <v>745</v>
      </c>
      <c r="H86" s="15"/>
      <c r="I86" s="15">
        <f t="shared" si="10"/>
        <v>745</v>
      </c>
    </row>
    <row r="87" spans="1:9" ht="28.5" hidden="1" customHeight="1" x14ac:dyDescent="0.25">
      <c r="A87" s="186" t="s">
        <v>174</v>
      </c>
      <c r="B87" s="186"/>
      <c r="C87" s="32" t="s">
        <v>129</v>
      </c>
      <c r="D87" s="33" t="s">
        <v>156</v>
      </c>
      <c r="E87" s="33" t="s">
        <v>175</v>
      </c>
      <c r="F87" s="32"/>
      <c r="G87" s="15">
        <f t="shared" ref="G87:H89" si="12">G88</f>
        <v>654.79999999999995</v>
      </c>
      <c r="H87" s="15">
        <f t="shared" si="12"/>
        <v>0</v>
      </c>
      <c r="I87" s="15">
        <f t="shared" si="10"/>
        <v>654.79999999999995</v>
      </c>
    </row>
    <row r="88" spans="1:9" s="2" customFormat="1" ht="42" hidden="1" customHeight="1" x14ac:dyDescent="0.25">
      <c r="A88" s="132"/>
      <c r="B88" s="133" t="s">
        <v>176</v>
      </c>
      <c r="C88" s="32" t="s">
        <v>129</v>
      </c>
      <c r="D88" s="32" t="s">
        <v>156</v>
      </c>
      <c r="E88" s="32" t="s">
        <v>177</v>
      </c>
      <c r="F88" s="32"/>
      <c r="G88" s="15">
        <f t="shared" si="12"/>
        <v>654.79999999999995</v>
      </c>
      <c r="H88" s="15">
        <f t="shared" si="12"/>
        <v>0</v>
      </c>
      <c r="I88" s="15">
        <f t="shared" si="10"/>
        <v>654.79999999999995</v>
      </c>
    </row>
    <row r="89" spans="1:9" ht="15.75" hidden="1" customHeight="1" x14ac:dyDescent="0.25">
      <c r="A89" s="14"/>
      <c r="B89" s="133" t="s">
        <v>454</v>
      </c>
      <c r="C89" s="32" t="s">
        <v>129</v>
      </c>
      <c r="D89" s="33" t="s">
        <v>156</v>
      </c>
      <c r="E89" s="33" t="s">
        <v>177</v>
      </c>
      <c r="F89" s="32" t="s">
        <v>455</v>
      </c>
      <c r="G89" s="15">
        <f t="shared" si="12"/>
        <v>654.79999999999995</v>
      </c>
      <c r="H89" s="15">
        <f t="shared" si="12"/>
        <v>0</v>
      </c>
      <c r="I89" s="15">
        <f t="shared" si="10"/>
        <v>654.79999999999995</v>
      </c>
    </row>
    <row r="90" spans="1:9" ht="15.75" hidden="1" customHeight="1" x14ac:dyDescent="0.25">
      <c r="A90" s="14"/>
      <c r="B90" s="132" t="s">
        <v>456</v>
      </c>
      <c r="C90" s="32" t="s">
        <v>129</v>
      </c>
      <c r="D90" s="33" t="s">
        <v>156</v>
      </c>
      <c r="E90" s="33" t="s">
        <v>177</v>
      </c>
      <c r="F90" s="32" t="s">
        <v>457</v>
      </c>
      <c r="G90" s="15">
        <v>654.79999999999995</v>
      </c>
      <c r="H90" s="15"/>
      <c r="I90" s="15">
        <f t="shared" si="10"/>
        <v>654.79999999999995</v>
      </c>
    </row>
    <row r="91" spans="1:9" s="30" customFormat="1" ht="15.75" hidden="1" customHeight="1" x14ac:dyDescent="0.25">
      <c r="A91" s="189" t="s">
        <v>178</v>
      </c>
      <c r="B91" s="189"/>
      <c r="C91" s="29" t="s">
        <v>130</v>
      </c>
      <c r="D91" s="29"/>
      <c r="E91" s="29"/>
      <c r="F91" s="29"/>
      <c r="G91" s="146">
        <f t="shared" ref="G91:H96" si="13">G92</f>
        <v>307</v>
      </c>
      <c r="H91" s="146">
        <f t="shared" si="13"/>
        <v>0</v>
      </c>
      <c r="I91" s="15">
        <f t="shared" si="10"/>
        <v>307</v>
      </c>
    </row>
    <row r="92" spans="1:9" s="22" customFormat="1" ht="15.75" hidden="1" customHeight="1" x14ac:dyDescent="0.25">
      <c r="A92" s="202" t="s">
        <v>179</v>
      </c>
      <c r="B92" s="202"/>
      <c r="C92" s="31" t="s">
        <v>130</v>
      </c>
      <c r="D92" s="31" t="s">
        <v>135</v>
      </c>
      <c r="E92" s="31"/>
      <c r="F92" s="31"/>
      <c r="G92" s="11">
        <f t="shared" si="13"/>
        <v>307</v>
      </c>
      <c r="H92" s="11">
        <f t="shared" si="13"/>
        <v>0</v>
      </c>
      <c r="I92" s="15">
        <f t="shared" si="10"/>
        <v>307</v>
      </c>
    </row>
    <row r="93" spans="1:9" s="2" customFormat="1" ht="15.75" hidden="1" customHeight="1" x14ac:dyDescent="0.25">
      <c r="A93" s="186" t="s">
        <v>180</v>
      </c>
      <c r="B93" s="186"/>
      <c r="C93" s="32" t="s">
        <v>130</v>
      </c>
      <c r="D93" s="32" t="s">
        <v>135</v>
      </c>
      <c r="E93" s="32" t="s">
        <v>163</v>
      </c>
      <c r="F93" s="32"/>
      <c r="G93" s="15">
        <f t="shared" si="13"/>
        <v>307</v>
      </c>
      <c r="H93" s="15">
        <f t="shared" si="13"/>
        <v>0</v>
      </c>
      <c r="I93" s="15">
        <f t="shared" si="10"/>
        <v>307</v>
      </c>
    </row>
    <row r="94" spans="1:9" ht="40.5" hidden="1" customHeight="1" x14ac:dyDescent="0.25">
      <c r="A94" s="186" t="s">
        <v>181</v>
      </c>
      <c r="B94" s="186"/>
      <c r="C94" s="32" t="s">
        <v>130</v>
      </c>
      <c r="D94" s="32" t="s">
        <v>135</v>
      </c>
      <c r="E94" s="32" t="s">
        <v>182</v>
      </c>
      <c r="F94" s="32"/>
      <c r="G94" s="151">
        <f t="shared" si="13"/>
        <v>307</v>
      </c>
      <c r="H94" s="151">
        <f t="shared" si="13"/>
        <v>0</v>
      </c>
      <c r="I94" s="15">
        <f t="shared" si="10"/>
        <v>307</v>
      </c>
    </row>
    <row r="95" spans="1:9" ht="29.25" hidden="1" customHeight="1" x14ac:dyDescent="0.25">
      <c r="A95" s="191" t="s">
        <v>538</v>
      </c>
      <c r="B95" s="191"/>
      <c r="C95" s="32" t="s">
        <v>130</v>
      </c>
      <c r="D95" s="32" t="s">
        <v>135</v>
      </c>
      <c r="E95" s="32" t="s">
        <v>183</v>
      </c>
      <c r="F95" s="32"/>
      <c r="G95" s="151">
        <f t="shared" si="13"/>
        <v>307</v>
      </c>
      <c r="H95" s="151">
        <f t="shared" si="13"/>
        <v>0</v>
      </c>
      <c r="I95" s="15">
        <f t="shared" si="10"/>
        <v>307</v>
      </c>
    </row>
    <row r="96" spans="1:9" ht="30" hidden="1" customHeight="1" x14ac:dyDescent="0.25">
      <c r="A96" s="133"/>
      <c r="B96" s="132" t="s">
        <v>164</v>
      </c>
      <c r="C96" s="32" t="s">
        <v>130</v>
      </c>
      <c r="D96" s="32" t="s">
        <v>135</v>
      </c>
      <c r="E96" s="32" t="s">
        <v>184</v>
      </c>
      <c r="F96" s="32" t="s">
        <v>133</v>
      </c>
      <c r="G96" s="15">
        <f t="shared" si="13"/>
        <v>307</v>
      </c>
      <c r="H96" s="15">
        <f t="shared" si="13"/>
        <v>0</v>
      </c>
      <c r="I96" s="15">
        <f t="shared" si="10"/>
        <v>307</v>
      </c>
    </row>
    <row r="97" spans="1:9" ht="15.75" hidden="1" customHeight="1" x14ac:dyDescent="0.25">
      <c r="A97" s="133"/>
      <c r="B97" s="132" t="s">
        <v>117</v>
      </c>
      <c r="C97" s="32" t="s">
        <v>130</v>
      </c>
      <c r="D97" s="32" t="s">
        <v>135</v>
      </c>
      <c r="E97" s="32" t="s">
        <v>184</v>
      </c>
      <c r="F97" s="32" t="s">
        <v>474</v>
      </c>
      <c r="G97" s="15">
        <v>307</v>
      </c>
      <c r="H97" s="15"/>
      <c r="I97" s="15">
        <f t="shared" si="10"/>
        <v>307</v>
      </c>
    </row>
    <row r="98" spans="1:9" s="30" customFormat="1" ht="15.75" hidden="1" customHeight="1" x14ac:dyDescent="0.25">
      <c r="A98" s="189" t="s">
        <v>185</v>
      </c>
      <c r="B98" s="189"/>
      <c r="C98" s="29" t="s">
        <v>135</v>
      </c>
      <c r="D98" s="29"/>
      <c r="E98" s="29"/>
      <c r="F98" s="29"/>
      <c r="G98" s="146">
        <f>G99+G104</f>
        <v>494.20000000000005</v>
      </c>
      <c r="H98" s="146">
        <f>H99+H104</f>
        <v>0</v>
      </c>
      <c r="I98" s="15">
        <f t="shared" si="10"/>
        <v>494.20000000000005</v>
      </c>
    </row>
    <row r="99" spans="1:9" s="22" customFormat="1" ht="15.75" hidden="1" customHeight="1" x14ac:dyDescent="0.25">
      <c r="A99" s="202" t="s">
        <v>186</v>
      </c>
      <c r="B99" s="202"/>
      <c r="C99" s="31" t="s">
        <v>135</v>
      </c>
      <c r="D99" s="31" t="s">
        <v>130</v>
      </c>
      <c r="E99" s="31"/>
      <c r="F99" s="31"/>
      <c r="G99" s="11">
        <f t="shared" ref="G99:H102" si="14">G100</f>
        <v>10</v>
      </c>
      <c r="H99" s="11">
        <f t="shared" si="14"/>
        <v>0</v>
      </c>
      <c r="I99" s="15">
        <f t="shared" si="10"/>
        <v>10</v>
      </c>
    </row>
    <row r="100" spans="1:9" s="2" customFormat="1" ht="15" hidden="1" customHeight="1" x14ac:dyDescent="0.25">
      <c r="A100" s="186" t="s">
        <v>174</v>
      </c>
      <c r="B100" s="186"/>
      <c r="C100" s="32" t="s">
        <v>135</v>
      </c>
      <c r="D100" s="32" t="s">
        <v>130</v>
      </c>
      <c r="E100" s="32" t="s">
        <v>175</v>
      </c>
      <c r="F100" s="32"/>
      <c r="G100" s="15">
        <f t="shared" si="14"/>
        <v>10</v>
      </c>
      <c r="H100" s="15">
        <f t="shared" si="14"/>
        <v>0</v>
      </c>
      <c r="I100" s="15">
        <f t="shared" si="10"/>
        <v>10</v>
      </c>
    </row>
    <row r="101" spans="1:9" s="2" customFormat="1" ht="27" hidden="1" customHeight="1" x14ac:dyDescent="0.25">
      <c r="A101" s="186" t="s">
        <v>187</v>
      </c>
      <c r="B101" s="186"/>
      <c r="C101" s="32" t="s">
        <v>135</v>
      </c>
      <c r="D101" s="32" t="s">
        <v>130</v>
      </c>
      <c r="E101" s="32" t="s">
        <v>188</v>
      </c>
      <c r="F101" s="32"/>
      <c r="G101" s="15">
        <f t="shared" si="14"/>
        <v>10</v>
      </c>
      <c r="H101" s="15">
        <f t="shared" si="14"/>
        <v>0</v>
      </c>
      <c r="I101" s="15">
        <f t="shared" si="10"/>
        <v>10</v>
      </c>
    </row>
    <row r="102" spans="1:9" ht="27" hidden="1" customHeight="1" x14ac:dyDescent="0.25">
      <c r="A102" s="14"/>
      <c r="B102" s="133" t="s">
        <v>454</v>
      </c>
      <c r="C102" s="32" t="s">
        <v>135</v>
      </c>
      <c r="D102" s="33" t="s">
        <v>130</v>
      </c>
      <c r="E102" s="32" t="s">
        <v>188</v>
      </c>
      <c r="F102" s="32" t="s">
        <v>455</v>
      </c>
      <c r="G102" s="15">
        <f t="shared" si="14"/>
        <v>10</v>
      </c>
      <c r="H102" s="15">
        <f t="shared" si="14"/>
        <v>0</v>
      </c>
      <c r="I102" s="15">
        <f t="shared" si="10"/>
        <v>10</v>
      </c>
    </row>
    <row r="103" spans="1:9" ht="27.75" hidden="1" customHeight="1" x14ac:dyDescent="0.25">
      <c r="A103" s="14"/>
      <c r="B103" s="132" t="s">
        <v>456</v>
      </c>
      <c r="C103" s="32" t="s">
        <v>135</v>
      </c>
      <c r="D103" s="33" t="s">
        <v>130</v>
      </c>
      <c r="E103" s="32" t="s">
        <v>188</v>
      </c>
      <c r="F103" s="32" t="s">
        <v>457</v>
      </c>
      <c r="G103" s="15">
        <v>10</v>
      </c>
      <c r="H103" s="15"/>
      <c r="I103" s="15">
        <f t="shared" si="10"/>
        <v>10</v>
      </c>
    </row>
    <row r="104" spans="1:9" s="12" customFormat="1" ht="38.25" hidden="1" customHeight="1" x14ac:dyDescent="0.25">
      <c r="A104" s="190" t="s">
        <v>189</v>
      </c>
      <c r="B104" s="190"/>
      <c r="C104" s="31" t="s">
        <v>135</v>
      </c>
      <c r="D104" s="31" t="s">
        <v>190</v>
      </c>
      <c r="E104" s="31"/>
      <c r="F104" s="31"/>
      <c r="G104" s="11">
        <f t="shared" ref="G104:H106" si="15">G105</f>
        <v>484.20000000000005</v>
      </c>
      <c r="H104" s="11">
        <f t="shared" si="15"/>
        <v>0</v>
      </c>
      <c r="I104" s="15">
        <f t="shared" si="10"/>
        <v>484.20000000000005</v>
      </c>
    </row>
    <row r="105" spans="1:9" ht="29.25" hidden="1" customHeight="1" x14ac:dyDescent="0.25">
      <c r="A105" s="186" t="s">
        <v>191</v>
      </c>
      <c r="B105" s="186"/>
      <c r="C105" s="32" t="s">
        <v>135</v>
      </c>
      <c r="D105" s="32" t="s">
        <v>190</v>
      </c>
      <c r="E105" s="32" t="s">
        <v>192</v>
      </c>
      <c r="F105" s="32"/>
      <c r="G105" s="15">
        <f t="shared" si="15"/>
        <v>484.20000000000005</v>
      </c>
      <c r="H105" s="15">
        <f t="shared" si="15"/>
        <v>0</v>
      </c>
      <c r="I105" s="15">
        <f t="shared" si="10"/>
        <v>484.20000000000005</v>
      </c>
    </row>
    <row r="106" spans="1:9" ht="15.75" hidden="1" customHeight="1" x14ac:dyDescent="0.25">
      <c r="A106" s="186" t="s">
        <v>476</v>
      </c>
      <c r="B106" s="186"/>
      <c r="C106" s="32" t="s">
        <v>135</v>
      </c>
      <c r="D106" s="32" t="s">
        <v>190</v>
      </c>
      <c r="E106" s="32" t="s">
        <v>193</v>
      </c>
      <c r="F106" s="32"/>
      <c r="G106" s="15">
        <f t="shared" si="15"/>
        <v>484.20000000000005</v>
      </c>
      <c r="H106" s="15">
        <f t="shared" si="15"/>
        <v>0</v>
      </c>
      <c r="I106" s="15">
        <f t="shared" si="10"/>
        <v>484.20000000000005</v>
      </c>
    </row>
    <row r="107" spans="1:9" ht="15" hidden="1" customHeight="1" x14ac:dyDescent="0.25">
      <c r="A107" s="186" t="s">
        <v>194</v>
      </c>
      <c r="B107" s="186"/>
      <c r="C107" s="32" t="s">
        <v>135</v>
      </c>
      <c r="D107" s="32" t="s">
        <v>190</v>
      </c>
      <c r="E107" s="32" t="s">
        <v>195</v>
      </c>
      <c r="F107" s="32"/>
      <c r="G107" s="15">
        <f>G108+G110</f>
        <v>484.20000000000005</v>
      </c>
      <c r="H107" s="15">
        <f>H108+H110</f>
        <v>0</v>
      </c>
      <c r="I107" s="15">
        <f t="shared" si="10"/>
        <v>484.20000000000005</v>
      </c>
    </row>
    <row r="108" spans="1:9" ht="12.75" hidden="1" customHeight="1" x14ac:dyDescent="0.25">
      <c r="A108" s="147"/>
      <c r="B108" s="132" t="s">
        <v>450</v>
      </c>
      <c r="C108" s="32" t="s">
        <v>135</v>
      </c>
      <c r="D108" s="33" t="s">
        <v>190</v>
      </c>
      <c r="E108" s="32" t="s">
        <v>195</v>
      </c>
      <c r="F108" s="32" t="s">
        <v>451</v>
      </c>
      <c r="G108" s="15">
        <f>G109</f>
        <v>449.1</v>
      </c>
      <c r="H108" s="15">
        <f>H109</f>
        <v>0</v>
      </c>
      <c r="I108" s="15">
        <f t="shared" si="10"/>
        <v>449.1</v>
      </c>
    </row>
    <row r="109" spans="1:9" ht="33.75" hidden="1" customHeight="1" x14ac:dyDescent="0.25">
      <c r="A109" s="148"/>
      <c r="B109" s="133" t="s">
        <v>477</v>
      </c>
      <c r="C109" s="32" t="s">
        <v>135</v>
      </c>
      <c r="D109" s="33" t="s">
        <v>190</v>
      </c>
      <c r="E109" s="32" t="s">
        <v>195</v>
      </c>
      <c r="F109" s="32" t="s">
        <v>478</v>
      </c>
      <c r="G109" s="15">
        <v>449.1</v>
      </c>
      <c r="H109" s="15"/>
      <c r="I109" s="15">
        <f t="shared" si="10"/>
        <v>449.1</v>
      </c>
    </row>
    <row r="110" spans="1:9" ht="41.25" hidden="1" customHeight="1" x14ac:dyDescent="0.25">
      <c r="A110" s="148"/>
      <c r="B110" s="133" t="s">
        <v>454</v>
      </c>
      <c r="C110" s="32" t="s">
        <v>135</v>
      </c>
      <c r="D110" s="33" t="s">
        <v>190</v>
      </c>
      <c r="E110" s="32" t="s">
        <v>195</v>
      </c>
      <c r="F110" s="32" t="s">
        <v>455</v>
      </c>
      <c r="G110" s="15">
        <f>G111</f>
        <v>35.1</v>
      </c>
      <c r="H110" s="15">
        <f>H111</f>
        <v>0</v>
      </c>
      <c r="I110" s="15">
        <f t="shared" si="10"/>
        <v>35.1</v>
      </c>
    </row>
    <row r="111" spans="1:9" ht="15.75" hidden="1" customHeight="1" x14ac:dyDescent="0.25">
      <c r="A111" s="148"/>
      <c r="B111" s="132" t="s">
        <v>456</v>
      </c>
      <c r="C111" s="32" t="s">
        <v>135</v>
      </c>
      <c r="D111" s="33" t="s">
        <v>190</v>
      </c>
      <c r="E111" s="32" t="s">
        <v>195</v>
      </c>
      <c r="F111" s="32" t="s">
        <v>457</v>
      </c>
      <c r="G111" s="15">
        <v>35.1</v>
      </c>
      <c r="H111" s="15"/>
      <c r="I111" s="15">
        <f t="shared" si="10"/>
        <v>35.1</v>
      </c>
    </row>
    <row r="112" spans="1:9" s="30" customFormat="1" ht="51.75" hidden="1" customHeight="1" x14ac:dyDescent="0.25">
      <c r="A112" s="189" t="s">
        <v>196</v>
      </c>
      <c r="B112" s="189"/>
      <c r="C112" s="29" t="s">
        <v>144</v>
      </c>
      <c r="D112" s="29"/>
      <c r="E112" s="29"/>
      <c r="F112" s="29"/>
      <c r="G112" s="146">
        <f>G113+G121+G130</f>
        <v>6574.9</v>
      </c>
      <c r="H112" s="146">
        <f>H113+H121+H130</f>
        <v>0</v>
      </c>
      <c r="I112" s="15">
        <f t="shared" si="10"/>
        <v>6574.9</v>
      </c>
    </row>
    <row r="113" spans="1:9" s="12" customFormat="1" ht="15.75" hidden="1" customHeight="1" x14ac:dyDescent="0.25">
      <c r="A113" s="190" t="s">
        <v>197</v>
      </c>
      <c r="B113" s="190"/>
      <c r="C113" s="31" t="s">
        <v>144</v>
      </c>
      <c r="D113" s="31" t="s">
        <v>198</v>
      </c>
      <c r="E113" s="31"/>
      <c r="F113" s="31"/>
      <c r="G113" s="11">
        <f>G114</f>
        <v>715</v>
      </c>
      <c r="H113" s="11">
        <f>H114</f>
        <v>0</v>
      </c>
      <c r="I113" s="15">
        <f t="shared" si="10"/>
        <v>715</v>
      </c>
    </row>
    <row r="114" spans="1:9" ht="15" hidden="1" customHeight="1" x14ac:dyDescent="0.25">
      <c r="A114" s="186" t="s">
        <v>174</v>
      </c>
      <c r="B114" s="186"/>
      <c r="C114" s="32" t="s">
        <v>144</v>
      </c>
      <c r="D114" s="32" t="s">
        <v>198</v>
      </c>
      <c r="E114" s="32" t="s">
        <v>175</v>
      </c>
      <c r="F114" s="32"/>
      <c r="G114" s="15">
        <f>G115+G118</f>
        <v>715</v>
      </c>
      <c r="H114" s="15">
        <f>H115+H118</f>
        <v>0</v>
      </c>
      <c r="I114" s="15">
        <f t="shared" si="10"/>
        <v>715</v>
      </c>
    </row>
    <row r="115" spans="1:9" ht="15.75" hidden="1" customHeight="1" x14ac:dyDescent="0.25">
      <c r="A115" s="186" t="s">
        <v>199</v>
      </c>
      <c r="B115" s="186"/>
      <c r="C115" s="32" t="s">
        <v>144</v>
      </c>
      <c r="D115" s="32" t="s">
        <v>198</v>
      </c>
      <c r="E115" s="32" t="s">
        <v>200</v>
      </c>
      <c r="F115" s="32"/>
      <c r="G115" s="15">
        <f>G116</f>
        <v>55</v>
      </c>
      <c r="H115" s="15">
        <f>H116</f>
        <v>0</v>
      </c>
      <c r="I115" s="15">
        <f t="shared" si="10"/>
        <v>55</v>
      </c>
    </row>
    <row r="116" spans="1:9" ht="25.5" hidden="1" customHeight="1" x14ac:dyDescent="0.25">
      <c r="A116" s="148"/>
      <c r="B116" s="133" t="s">
        <v>454</v>
      </c>
      <c r="C116" s="32" t="s">
        <v>144</v>
      </c>
      <c r="D116" s="32" t="s">
        <v>198</v>
      </c>
      <c r="E116" s="32" t="s">
        <v>200</v>
      </c>
      <c r="F116" s="32" t="s">
        <v>455</v>
      </c>
      <c r="G116" s="15">
        <f>G117</f>
        <v>55</v>
      </c>
      <c r="H116" s="15">
        <f>H117</f>
        <v>0</v>
      </c>
      <c r="I116" s="15">
        <f t="shared" si="10"/>
        <v>55</v>
      </c>
    </row>
    <row r="117" spans="1:9" ht="15.75" hidden="1" customHeight="1" x14ac:dyDescent="0.25">
      <c r="A117" s="148"/>
      <c r="B117" s="132" t="s">
        <v>456</v>
      </c>
      <c r="C117" s="32" t="s">
        <v>144</v>
      </c>
      <c r="D117" s="32" t="s">
        <v>198</v>
      </c>
      <c r="E117" s="32" t="s">
        <v>200</v>
      </c>
      <c r="F117" s="32" t="s">
        <v>457</v>
      </c>
      <c r="G117" s="15">
        <v>55</v>
      </c>
      <c r="H117" s="15"/>
      <c r="I117" s="15">
        <f t="shared" si="10"/>
        <v>55</v>
      </c>
    </row>
    <row r="118" spans="1:9" ht="15.75" hidden="1" customHeight="1" x14ac:dyDescent="0.25">
      <c r="A118" s="186" t="s">
        <v>201</v>
      </c>
      <c r="B118" s="186"/>
      <c r="C118" s="32" t="s">
        <v>144</v>
      </c>
      <c r="D118" s="32" t="s">
        <v>198</v>
      </c>
      <c r="E118" s="32" t="s">
        <v>202</v>
      </c>
      <c r="F118" s="32"/>
      <c r="G118" s="15">
        <f>G119</f>
        <v>660</v>
      </c>
      <c r="H118" s="15">
        <f>H119</f>
        <v>0</v>
      </c>
      <c r="I118" s="15">
        <f t="shared" si="10"/>
        <v>660</v>
      </c>
    </row>
    <row r="119" spans="1:9" ht="15.75" hidden="1" customHeight="1" x14ac:dyDescent="0.25">
      <c r="A119" s="132"/>
      <c r="B119" s="132" t="s">
        <v>458</v>
      </c>
      <c r="C119" s="32" t="s">
        <v>144</v>
      </c>
      <c r="D119" s="32" t="s">
        <v>198</v>
      </c>
      <c r="E119" s="32" t="s">
        <v>202</v>
      </c>
      <c r="F119" s="32" t="s">
        <v>460</v>
      </c>
      <c r="G119" s="15">
        <f>G120</f>
        <v>660</v>
      </c>
      <c r="H119" s="15">
        <f>H120</f>
        <v>0</v>
      </c>
      <c r="I119" s="15">
        <f t="shared" si="10"/>
        <v>660</v>
      </c>
    </row>
    <row r="120" spans="1:9" ht="15.75" hidden="1" customHeight="1" x14ac:dyDescent="0.25">
      <c r="A120" s="132"/>
      <c r="B120" s="132" t="s">
        <v>479</v>
      </c>
      <c r="C120" s="32" t="s">
        <v>144</v>
      </c>
      <c r="D120" s="32" t="s">
        <v>198</v>
      </c>
      <c r="E120" s="32" t="s">
        <v>202</v>
      </c>
      <c r="F120" s="32" t="s">
        <v>480</v>
      </c>
      <c r="G120" s="15">
        <v>660</v>
      </c>
      <c r="H120" s="15"/>
      <c r="I120" s="15">
        <f t="shared" si="10"/>
        <v>660</v>
      </c>
    </row>
    <row r="121" spans="1:9" s="12" customFormat="1" ht="27" hidden="1" customHeight="1" x14ac:dyDescent="0.25">
      <c r="A121" s="193" t="s">
        <v>539</v>
      </c>
      <c r="B121" s="194"/>
      <c r="C121" s="31" t="s">
        <v>144</v>
      </c>
      <c r="D121" s="31" t="s">
        <v>190</v>
      </c>
      <c r="E121" s="31"/>
      <c r="F121" s="31"/>
      <c r="G121" s="11">
        <f>G122</f>
        <v>5736.4</v>
      </c>
      <c r="H121" s="11">
        <f>H122</f>
        <v>0</v>
      </c>
      <c r="I121" s="15">
        <f t="shared" si="10"/>
        <v>5736.4</v>
      </c>
    </row>
    <row r="122" spans="1:9" ht="16.5" hidden="1" customHeight="1" x14ac:dyDescent="0.25">
      <c r="A122" s="186" t="s">
        <v>164</v>
      </c>
      <c r="B122" s="186"/>
      <c r="C122" s="32" t="s">
        <v>144</v>
      </c>
      <c r="D122" s="32" t="s">
        <v>190</v>
      </c>
      <c r="E122" s="32" t="s">
        <v>165</v>
      </c>
      <c r="F122" s="32"/>
      <c r="G122" s="15">
        <f>G123</f>
        <v>5736.4</v>
      </c>
      <c r="H122" s="15">
        <f>H123</f>
        <v>0</v>
      </c>
      <c r="I122" s="15">
        <f t="shared" si="10"/>
        <v>5736.4</v>
      </c>
    </row>
    <row r="123" spans="1:9" ht="27.75" hidden="1" customHeight="1" x14ac:dyDescent="0.25">
      <c r="A123" s="186" t="s">
        <v>471</v>
      </c>
      <c r="B123" s="186"/>
      <c r="C123" s="32" t="s">
        <v>144</v>
      </c>
      <c r="D123" s="32" t="s">
        <v>190</v>
      </c>
      <c r="E123" s="32" t="s">
        <v>166</v>
      </c>
      <c r="F123" s="32"/>
      <c r="G123" s="15">
        <f>G124+G127</f>
        <v>5736.4</v>
      </c>
      <c r="H123" s="15">
        <f>H124+H127</f>
        <v>0</v>
      </c>
      <c r="I123" s="15">
        <f t="shared" si="10"/>
        <v>5736.4</v>
      </c>
    </row>
    <row r="124" spans="1:9" ht="18" hidden="1" customHeight="1" x14ac:dyDescent="0.25">
      <c r="A124" s="200" t="s">
        <v>540</v>
      </c>
      <c r="B124" s="201"/>
      <c r="C124" s="32" t="s">
        <v>144</v>
      </c>
      <c r="D124" s="32" t="s">
        <v>190</v>
      </c>
      <c r="E124" s="32" t="s">
        <v>541</v>
      </c>
      <c r="F124" s="32"/>
      <c r="G124" s="15">
        <f>G125</f>
        <v>423.7</v>
      </c>
      <c r="H124" s="15">
        <f>H125</f>
        <v>0</v>
      </c>
      <c r="I124" s="15">
        <f t="shared" si="10"/>
        <v>423.7</v>
      </c>
    </row>
    <row r="125" spans="1:9" ht="15" hidden="1" customHeight="1" x14ac:dyDescent="0.25">
      <c r="A125" s="132"/>
      <c r="B125" s="132" t="s">
        <v>164</v>
      </c>
      <c r="C125" s="32" t="s">
        <v>144</v>
      </c>
      <c r="D125" s="32" t="s">
        <v>190</v>
      </c>
      <c r="E125" s="32" t="s">
        <v>541</v>
      </c>
      <c r="F125" s="32" t="s">
        <v>133</v>
      </c>
      <c r="G125" s="15">
        <f>G126</f>
        <v>423.7</v>
      </c>
      <c r="H125" s="15">
        <f>H126</f>
        <v>0</v>
      </c>
      <c r="I125" s="15">
        <f t="shared" si="10"/>
        <v>423.7</v>
      </c>
    </row>
    <row r="126" spans="1:9" ht="15.75" hidden="1" customHeight="1" x14ac:dyDescent="0.25">
      <c r="A126" s="132"/>
      <c r="B126" s="132" t="s">
        <v>542</v>
      </c>
      <c r="C126" s="32" t="s">
        <v>144</v>
      </c>
      <c r="D126" s="32" t="s">
        <v>190</v>
      </c>
      <c r="E126" s="32" t="s">
        <v>541</v>
      </c>
      <c r="F126" s="32" t="s">
        <v>543</v>
      </c>
      <c r="G126" s="15">
        <v>423.7</v>
      </c>
      <c r="H126" s="15"/>
      <c r="I126" s="15">
        <f t="shared" si="10"/>
        <v>423.7</v>
      </c>
    </row>
    <row r="127" spans="1:9" ht="15.75" hidden="1" customHeight="1" x14ac:dyDescent="0.25">
      <c r="A127" s="200" t="s">
        <v>544</v>
      </c>
      <c r="B127" s="201"/>
      <c r="C127" s="32" t="s">
        <v>144</v>
      </c>
      <c r="D127" s="32" t="s">
        <v>190</v>
      </c>
      <c r="E127" s="32" t="s">
        <v>545</v>
      </c>
      <c r="F127" s="32"/>
      <c r="G127" s="15">
        <f>G128</f>
        <v>5312.7</v>
      </c>
      <c r="H127" s="15">
        <f>H128</f>
        <v>0</v>
      </c>
      <c r="I127" s="15">
        <f t="shared" si="10"/>
        <v>5312.7</v>
      </c>
    </row>
    <row r="128" spans="1:9" ht="15.75" hidden="1" customHeight="1" x14ac:dyDescent="0.25">
      <c r="A128" s="132"/>
      <c r="B128" s="132" t="s">
        <v>164</v>
      </c>
      <c r="C128" s="32" t="s">
        <v>144</v>
      </c>
      <c r="D128" s="32" t="s">
        <v>190</v>
      </c>
      <c r="E128" s="32" t="s">
        <v>545</v>
      </c>
      <c r="F128" s="32" t="s">
        <v>133</v>
      </c>
      <c r="G128" s="15">
        <f>G129</f>
        <v>5312.7</v>
      </c>
      <c r="H128" s="15">
        <f>H129</f>
        <v>0</v>
      </c>
      <c r="I128" s="15">
        <f t="shared" si="10"/>
        <v>5312.7</v>
      </c>
    </row>
    <row r="129" spans="1:9" ht="15.75" hidden="1" customHeight="1" x14ac:dyDescent="0.25">
      <c r="A129" s="132"/>
      <c r="B129" s="132" t="s">
        <v>542</v>
      </c>
      <c r="C129" s="32" t="s">
        <v>144</v>
      </c>
      <c r="D129" s="32" t="s">
        <v>190</v>
      </c>
      <c r="E129" s="32" t="s">
        <v>545</v>
      </c>
      <c r="F129" s="32" t="s">
        <v>543</v>
      </c>
      <c r="G129" s="15">
        <v>5312.7</v>
      </c>
      <c r="H129" s="15"/>
      <c r="I129" s="15">
        <f t="shared" si="10"/>
        <v>5312.7</v>
      </c>
    </row>
    <row r="130" spans="1:9" s="12" customFormat="1" ht="15.75" hidden="1" customHeight="1" x14ac:dyDescent="0.25">
      <c r="A130" s="190" t="s">
        <v>203</v>
      </c>
      <c r="B130" s="190"/>
      <c r="C130" s="31" t="s">
        <v>144</v>
      </c>
      <c r="D130" s="31" t="s">
        <v>204</v>
      </c>
      <c r="E130" s="31"/>
      <c r="F130" s="31"/>
      <c r="G130" s="11">
        <f t="shared" ref="G130:H132" si="16">G131</f>
        <v>123.5</v>
      </c>
      <c r="H130" s="11">
        <f t="shared" si="16"/>
        <v>0</v>
      </c>
      <c r="I130" s="15">
        <f t="shared" si="10"/>
        <v>123.5</v>
      </c>
    </row>
    <row r="131" spans="1:9" s="35" customFormat="1" ht="16.5" hidden="1" customHeight="1" x14ac:dyDescent="0.25">
      <c r="A131" s="186" t="s">
        <v>164</v>
      </c>
      <c r="B131" s="186"/>
      <c r="C131" s="32" t="s">
        <v>144</v>
      </c>
      <c r="D131" s="32" t="s">
        <v>204</v>
      </c>
      <c r="E131" s="32" t="s">
        <v>165</v>
      </c>
      <c r="F131" s="28"/>
      <c r="G131" s="15">
        <f t="shared" si="16"/>
        <v>123.5</v>
      </c>
      <c r="H131" s="15">
        <f t="shared" si="16"/>
        <v>0</v>
      </c>
      <c r="I131" s="15">
        <f t="shared" si="10"/>
        <v>123.5</v>
      </c>
    </row>
    <row r="132" spans="1:9" ht="39" hidden="1" customHeight="1" x14ac:dyDescent="0.25">
      <c r="A132" s="186" t="s">
        <v>471</v>
      </c>
      <c r="B132" s="186"/>
      <c r="C132" s="33" t="s">
        <v>144</v>
      </c>
      <c r="D132" s="33" t="s">
        <v>204</v>
      </c>
      <c r="E132" s="33" t="s">
        <v>166</v>
      </c>
      <c r="F132" s="34"/>
      <c r="G132" s="15">
        <f t="shared" si="16"/>
        <v>123.5</v>
      </c>
      <c r="H132" s="15">
        <f t="shared" si="16"/>
        <v>0</v>
      </c>
      <c r="I132" s="15">
        <f t="shared" si="10"/>
        <v>123.5</v>
      </c>
    </row>
    <row r="133" spans="1:9" ht="16.5" hidden="1" customHeight="1" x14ac:dyDescent="0.25">
      <c r="A133" s="186" t="s">
        <v>205</v>
      </c>
      <c r="B133" s="186"/>
      <c r="C133" s="33" t="s">
        <v>144</v>
      </c>
      <c r="D133" s="33" t="s">
        <v>204</v>
      </c>
      <c r="E133" s="33" t="s">
        <v>206</v>
      </c>
      <c r="F133" s="33"/>
      <c r="G133" s="15">
        <f>G134+G136</f>
        <v>123.5</v>
      </c>
      <c r="H133" s="15">
        <f>H134+H136</f>
        <v>0</v>
      </c>
      <c r="I133" s="15">
        <f t="shared" si="10"/>
        <v>123.5</v>
      </c>
    </row>
    <row r="134" spans="1:9" ht="15.75" hidden="1" customHeight="1" x14ac:dyDescent="0.25">
      <c r="A134" s="132"/>
      <c r="B134" s="132" t="s">
        <v>450</v>
      </c>
      <c r="C134" s="33" t="s">
        <v>144</v>
      </c>
      <c r="D134" s="33" t="s">
        <v>204</v>
      </c>
      <c r="E134" s="33" t="s">
        <v>206</v>
      </c>
      <c r="F134" s="32" t="s">
        <v>451</v>
      </c>
      <c r="G134" s="15">
        <f>G135</f>
        <v>68.8</v>
      </c>
      <c r="H134" s="15">
        <f>H135</f>
        <v>0</v>
      </c>
      <c r="I134" s="15">
        <f t="shared" si="10"/>
        <v>68.8</v>
      </c>
    </row>
    <row r="135" spans="1:9" ht="41.25" hidden="1" customHeight="1" x14ac:dyDescent="0.25">
      <c r="A135" s="14"/>
      <c r="B135" s="133" t="s">
        <v>452</v>
      </c>
      <c r="C135" s="33" t="s">
        <v>144</v>
      </c>
      <c r="D135" s="33" t="s">
        <v>204</v>
      </c>
      <c r="E135" s="33" t="s">
        <v>206</v>
      </c>
      <c r="F135" s="32" t="s">
        <v>453</v>
      </c>
      <c r="G135" s="15">
        <v>68.8</v>
      </c>
      <c r="H135" s="15"/>
      <c r="I135" s="15">
        <f t="shared" si="10"/>
        <v>68.8</v>
      </c>
    </row>
    <row r="136" spans="1:9" ht="15.75" hidden="1" customHeight="1" x14ac:dyDescent="0.25">
      <c r="A136" s="14"/>
      <c r="B136" s="133" t="s">
        <v>454</v>
      </c>
      <c r="C136" s="33" t="s">
        <v>144</v>
      </c>
      <c r="D136" s="33" t="s">
        <v>204</v>
      </c>
      <c r="E136" s="33" t="s">
        <v>206</v>
      </c>
      <c r="F136" s="32" t="s">
        <v>455</v>
      </c>
      <c r="G136" s="15">
        <f>G137</f>
        <v>54.7</v>
      </c>
      <c r="H136" s="15">
        <f>H137</f>
        <v>0</v>
      </c>
      <c r="I136" s="15">
        <f t="shared" si="10"/>
        <v>54.7</v>
      </c>
    </row>
    <row r="137" spans="1:9" ht="18" hidden="1" customHeight="1" x14ac:dyDescent="0.25">
      <c r="A137" s="14"/>
      <c r="B137" s="132" t="s">
        <v>456</v>
      </c>
      <c r="C137" s="33" t="s">
        <v>144</v>
      </c>
      <c r="D137" s="33" t="s">
        <v>204</v>
      </c>
      <c r="E137" s="33" t="s">
        <v>206</v>
      </c>
      <c r="F137" s="32" t="s">
        <v>457</v>
      </c>
      <c r="G137" s="15">
        <v>54.7</v>
      </c>
      <c r="H137" s="15"/>
      <c r="I137" s="15">
        <f t="shared" si="10"/>
        <v>54.7</v>
      </c>
    </row>
    <row r="138" spans="1:9" s="30" customFormat="1" ht="15.75" hidden="1" customHeight="1" x14ac:dyDescent="0.25">
      <c r="A138" s="189" t="s">
        <v>208</v>
      </c>
      <c r="B138" s="189"/>
      <c r="C138" s="29" t="s">
        <v>209</v>
      </c>
      <c r="D138" s="29"/>
      <c r="E138" s="29"/>
      <c r="F138" s="29"/>
      <c r="G138" s="146">
        <f t="shared" ref="G138:H138" si="17">G139+G163+G254+G259</f>
        <v>112871.18</v>
      </c>
      <c r="H138" s="146">
        <f t="shared" si="17"/>
        <v>0</v>
      </c>
      <c r="I138" s="15">
        <f t="shared" si="10"/>
        <v>112871.18</v>
      </c>
    </row>
    <row r="139" spans="1:9" s="12" customFormat="1" ht="51" hidden="1" customHeight="1" x14ac:dyDescent="0.25">
      <c r="A139" s="190" t="s">
        <v>210</v>
      </c>
      <c r="B139" s="190"/>
      <c r="C139" s="31" t="s">
        <v>209</v>
      </c>
      <c r="D139" s="31" t="s">
        <v>129</v>
      </c>
      <c r="E139" s="31"/>
      <c r="F139" s="31"/>
      <c r="G139" s="11">
        <f>G140+G155</f>
        <v>16227.32</v>
      </c>
      <c r="H139" s="11">
        <f>H140+H155</f>
        <v>0</v>
      </c>
      <c r="I139" s="15">
        <f t="shared" si="10"/>
        <v>16227.32</v>
      </c>
    </row>
    <row r="140" spans="1:9" ht="28.5" hidden="1" customHeight="1" x14ac:dyDescent="0.25">
      <c r="A140" s="186" t="s">
        <v>211</v>
      </c>
      <c r="B140" s="186"/>
      <c r="C140" s="32" t="s">
        <v>209</v>
      </c>
      <c r="D140" s="32" t="s">
        <v>129</v>
      </c>
      <c r="E140" s="32" t="s">
        <v>212</v>
      </c>
      <c r="F140" s="32"/>
      <c r="G140" s="15">
        <f>G141</f>
        <v>15297</v>
      </c>
      <c r="H140" s="15">
        <f>H141</f>
        <v>0</v>
      </c>
      <c r="I140" s="15">
        <f t="shared" si="10"/>
        <v>15297</v>
      </c>
    </row>
    <row r="141" spans="1:9" ht="16.5" hidden="1" customHeight="1" x14ac:dyDescent="0.25">
      <c r="A141" s="186" t="s">
        <v>213</v>
      </c>
      <c r="B141" s="186"/>
      <c r="C141" s="32" t="s">
        <v>209</v>
      </c>
      <c r="D141" s="32" t="s">
        <v>129</v>
      </c>
      <c r="E141" s="32" t="s">
        <v>214</v>
      </c>
      <c r="F141" s="32"/>
      <c r="G141" s="15">
        <f>G142+G148</f>
        <v>15297</v>
      </c>
      <c r="H141" s="15">
        <f>H142+H148</f>
        <v>0</v>
      </c>
      <c r="I141" s="15">
        <f t="shared" si="10"/>
        <v>15297</v>
      </c>
    </row>
    <row r="142" spans="1:9" ht="16.5" hidden="1" customHeight="1" x14ac:dyDescent="0.25">
      <c r="A142" s="186" t="s">
        <v>502</v>
      </c>
      <c r="B142" s="186"/>
      <c r="C142" s="32" t="s">
        <v>209</v>
      </c>
      <c r="D142" s="32" t="s">
        <v>129</v>
      </c>
      <c r="E142" s="32" t="s">
        <v>503</v>
      </c>
      <c r="F142" s="32"/>
      <c r="G142" s="15">
        <f>G143+G145</f>
        <v>5290.7</v>
      </c>
      <c r="H142" s="15">
        <f>H143+H145</f>
        <v>0</v>
      </c>
      <c r="I142" s="15">
        <f t="shared" si="10"/>
        <v>5290.7</v>
      </c>
    </row>
    <row r="143" spans="1:9" ht="16.5" hidden="1" customHeight="1" x14ac:dyDescent="0.25">
      <c r="A143" s="132"/>
      <c r="B143" s="132" t="s">
        <v>485</v>
      </c>
      <c r="C143" s="32" t="s">
        <v>209</v>
      </c>
      <c r="D143" s="32" t="s">
        <v>129</v>
      </c>
      <c r="E143" s="32" t="s">
        <v>503</v>
      </c>
      <c r="F143" s="32" t="s">
        <v>486</v>
      </c>
      <c r="G143" s="15">
        <f>G144</f>
        <v>5288</v>
      </c>
      <c r="H143" s="15">
        <f>H144</f>
        <v>0</v>
      </c>
      <c r="I143" s="15">
        <f t="shared" ref="I143:I206" si="18">G143+H143</f>
        <v>5288</v>
      </c>
    </row>
    <row r="144" spans="1:9" ht="15" hidden="1" customHeight="1" x14ac:dyDescent="0.25">
      <c r="A144" s="132"/>
      <c r="B144" s="132" t="s">
        <v>487</v>
      </c>
      <c r="C144" s="32" t="s">
        <v>209</v>
      </c>
      <c r="D144" s="32" t="s">
        <v>129</v>
      </c>
      <c r="E144" s="32" t="s">
        <v>503</v>
      </c>
      <c r="F144" s="32" t="s">
        <v>488</v>
      </c>
      <c r="G144" s="15">
        <v>5288</v>
      </c>
      <c r="H144" s="15"/>
      <c r="I144" s="15">
        <f t="shared" si="18"/>
        <v>5288</v>
      </c>
    </row>
    <row r="145" spans="1:9" ht="16.5" hidden="1" customHeight="1" x14ac:dyDescent="0.25">
      <c r="A145" s="132"/>
      <c r="B145" s="132" t="s">
        <v>458</v>
      </c>
      <c r="C145" s="32" t="s">
        <v>209</v>
      </c>
      <c r="D145" s="32" t="s">
        <v>129</v>
      </c>
      <c r="E145" s="32" t="s">
        <v>503</v>
      </c>
      <c r="F145" s="32" t="s">
        <v>460</v>
      </c>
      <c r="G145" s="15">
        <f>G146+G147</f>
        <v>2.7</v>
      </c>
      <c r="H145" s="15">
        <f>H146+H147</f>
        <v>0</v>
      </c>
      <c r="I145" s="15">
        <f t="shared" si="18"/>
        <v>2.7</v>
      </c>
    </row>
    <row r="146" spans="1:9" ht="15.75" hidden="1" customHeight="1" x14ac:dyDescent="0.25">
      <c r="A146" s="132"/>
      <c r="B146" s="132" t="s">
        <v>489</v>
      </c>
      <c r="C146" s="32" t="s">
        <v>209</v>
      </c>
      <c r="D146" s="32" t="s">
        <v>129</v>
      </c>
      <c r="E146" s="32" t="s">
        <v>503</v>
      </c>
      <c r="F146" s="32" t="s">
        <v>462</v>
      </c>
      <c r="G146" s="15">
        <v>2.7</v>
      </c>
      <c r="H146" s="15"/>
      <c r="I146" s="15">
        <f t="shared" si="18"/>
        <v>2.7</v>
      </c>
    </row>
    <row r="147" spans="1:9" ht="3.75" hidden="1" customHeight="1" x14ac:dyDescent="0.25">
      <c r="A147" s="132"/>
      <c r="B147" s="132" t="s">
        <v>463</v>
      </c>
      <c r="C147" s="32" t="s">
        <v>209</v>
      </c>
      <c r="D147" s="32" t="s">
        <v>129</v>
      </c>
      <c r="E147" s="32" t="s">
        <v>503</v>
      </c>
      <c r="F147" s="32" t="s">
        <v>464</v>
      </c>
      <c r="G147" s="15">
        <v>0</v>
      </c>
      <c r="H147" s="15">
        <v>0</v>
      </c>
      <c r="I147" s="15">
        <f t="shared" si="18"/>
        <v>0</v>
      </c>
    </row>
    <row r="148" spans="1:9" ht="16.5" hidden="1" customHeight="1" x14ac:dyDescent="0.25">
      <c r="A148" s="186" t="s">
        <v>504</v>
      </c>
      <c r="B148" s="186"/>
      <c r="C148" s="32" t="s">
        <v>209</v>
      </c>
      <c r="D148" s="32" t="s">
        <v>129</v>
      </c>
      <c r="E148" s="32" t="s">
        <v>505</v>
      </c>
      <c r="F148" s="32"/>
      <c r="G148" s="15">
        <f>G149+G152</f>
        <v>10006.299999999999</v>
      </c>
      <c r="H148" s="15">
        <f>H149+H152</f>
        <v>0</v>
      </c>
      <c r="I148" s="15">
        <f t="shared" si="18"/>
        <v>10006.299999999999</v>
      </c>
    </row>
    <row r="149" spans="1:9" ht="15" hidden="1" customHeight="1" x14ac:dyDescent="0.25">
      <c r="A149" s="132"/>
      <c r="B149" s="132" t="s">
        <v>485</v>
      </c>
      <c r="C149" s="32" t="s">
        <v>209</v>
      </c>
      <c r="D149" s="32" t="s">
        <v>129</v>
      </c>
      <c r="E149" s="32" t="s">
        <v>505</v>
      </c>
      <c r="F149" s="32" t="s">
        <v>486</v>
      </c>
      <c r="G149" s="15">
        <f>G150+G151</f>
        <v>9957.9</v>
      </c>
      <c r="H149" s="15">
        <f>H150+H151</f>
        <v>0</v>
      </c>
      <c r="I149" s="15">
        <f t="shared" si="18"/>
        <v>9957.9</v>
      </c>
    </row>
    <row r="150" spans="1:9" ht="15.75" hidden="1" customHeight="1" x14ac:dyDescent="0.25">
      <c r="A150" s="132"/>
      <c r="B150" s="132" t="s">
        <v>506</v>
      </c>
      <c r="C150" s="32" t="s">
        <v>209</v>
      </c>
      <c r="D150" s="32" t="s">
        <v>129</v>
      </c>
      <c r="E150" s="32" t="s">
        <v>505</v>
      </c>
      <c r="F150" s="32" t="s">
        <v>507</v>
      </c>
      <c r="G150" s="15">
        <v>9957.9</v>
      </c>
      <c r="H150" s="15"/>
      <c r="I150" s="15">
        <f t="shared" si="18"/>
        <v>9957.9</v>
      </c>
    </row>
    <row r="151" spans="1:9" ht="25.5" hidden="1" customHeight="1" x14ac:dyDescent="0.25">
      <c r="A151" s="132"/>
      <c r="B151" s="132" t="s">
        <v>508</v>
      </c>
      <c r="C151" s="32" t="s">
        <v>209</v>
      </c>
      <c r="D151" s="32" t="s">
        <v>129</v>
      </c>
      <c r="E151" s="33" t="s">
        <v>505</v>
      </c>
      <c r="F151" s="32" t="s">
        <v>509</v>
      </c>
      <c r="G151" s="15"/>
      <c r="H151" s="15"/>
      <c r="I151" s="15">
        <f t="shared" si="18"/>
        <v>0</v>
      </c>
    </row>
    <row r="152" spans="1:9" ht="15.75" hidden="1" customHeight="1" x14ac:dyDescent="0.25">
      <c r="A152" s="132"/>
      <c r="B152" s="132" t="s">
        <v>458</v>
      </c>
      <c r="C152" s="32" t="s">
        <v>209</v>
      </c>
      <c r="D152" s="32" t="s">
        <v>129</v>
      </c>
      <c r="E152" s="32" t="s">
        <v>505</v>
      </c>
      <c r="F152" s="32" t="s">
        <v>460</v>
      </c>
      <c r="G152" s="15">
        <f>G153+G154</f>
        <v>48.4</v>
      </c>
      <c r="H152" s="15">
        <f>H153+H154</f>
        <v>0</v>
      </c>
      <c r="I152" s="15">
        <f t="shared" si="18"/>
        <v>48.4</v>
      </c>
    </row>
    <row r="153" spans="1:9" ht="17.25" hidden="1" customHeight="1" x14ac:dyDescent="0.25">
      <c r="A153" s="132"/>
      <c r="B153" s="132" t="s">
        <v>489</v>
      </c>
      <c r="C153" s="32" t="s">
        <v>209</v>
      </c>
      <c r="D153" s="32" t="s">
        <v>129</v>
      </c>
      <c r="E153" s="32" t="s">
        <v>505</v>
      </c>
      <c r="F153" s="32" t="s">
        <v>462</v>
      </c>
      <c r="G153" s="15">
        <v>48.4</v>
      </c>
      <c r="H153" s="15"/>
      <c r="I153" s="15">
        <f t="shared" si="18"/>
        <v>48.4</v>
      </c>
    </row>
    <row r="154" spans="1:9" ht="17.25" hidden="1" customHeight="1" x14ac:dyDescent="0.25">
      <c r="A154" s="132"/>
      <c r="B154" s="132" t="s">
        <v>463</v>
      </c>
      <c r="C154" s="32" t="s">
        <v>209</v>
      </c>
      <c r="D154" s="32" t="s">
        <v>129</v>
      </c>
      <c r="E154" s="32" t="s">
        <v>505</v>
      </c>
      <c r="F154" s="32" t="s">
        <v>464</v>
      </c>
      <c r="G154" s="15">
        <v>0</v>
      </c>
      <c r="H154" s="15">
        <v>0</v>
      </c>
      <c r="I154" s="15">
        <f t="shared" si="18"/>
        <v>0</v>
      </c>
    </row>
    <row r="155" spans="1:9" s="27" customFormat="1" ht="15.75" hidden="1" customHeight="1" x14ac:dyDescent="0.25">
      <c r="A155" s="186" t="s">
        <v>164</v>
      </c>
      <c r="B155" s="186"/>
      <c r="C155" s="33" t="s">
        <v>209</v>
      </c>
      <c r="D155" s="33" t="s">
        <v>129</v>
      </c>
      <c r="E155" s="33" t="s">
        <v>215</v>
      </c>
      <c r="F155" s="33"/>
      <c r="G155" s="18">
        <f>G156</f>
        <v>930.32</v>
      </c>
      <c r="H155" s="18">
        <f>H156</f>
        <v>0</v>
      </c>
      <c r="I155" s="15">
        <f t="shared" si="18"/>
        <v>930.32</v>
      </c>
    </row>
    <row r="156" spans="1:9" ht="15.75" hidden="1" customHeight="1" x14ac:dyDescent="0.25">
      <c r="A156" s="186" t="s">
        <v>471</v>
      </c>
      <c r="B156" s="186"/>
      <c r="C156" s="32" t="s">
        <v>209</v>
      </c>
      <c r="D156" s="32" t="s">
        <v>129</v>
      </c>
      <c r="E156" s="32" t="s">
        <v>166</v>
      </c>
      <c r="F156" s="32"/>
      <c r="G156" s="15">
        <f>G157+G160</f>
        <v>930.32</v>
      </c>
      <c r="H156" s="15">
        <f>H157+H160</f>
        <v>0</v>
      </c>
      <c r="I156" s="15">
        <f t="shared" si="18"/>
        <v>930.32</v>
      </c>
    </row>
    <row r="157" spans="1:9" ht="14.25" hidden="1" customHeight="1" x14ac:dyDescent="0.25">
      <c r="A157" s="186" t="s">
        <v>216</v>
      </c>
      <c r="B157" s="186"/>
      <c r="C157" s="32" t="s">
        <v>209</v>
      </c>
      <c r="D157" s="32" t="s">
        <v>129</v>
      </c>
      <c r="E157" s="32" t="s">
        <v>217</v>
      </c>
      <c r="F157" s="32"/>
      <c r="G157" s="15">
        <f>G158</f>
        <v>12.72</v>
      </c>
      <c r="H157" s="15">
        <f>H158</f>
        <v>0</v>
      </c>
      <c r="I157" s="15">
        <f t="shared" si="18"/>
        <v>12.72</v>
      </c>
    </row>
    <row r="158" spans="1:9" ht="18" hidden="1" customHeight="1" x14ac:dyDescent="0.25">
      <c r="A158" s="14"/>
      <c r="B158" s="132" t="s">
        <v>490</v>
      </c>
      <c r="C158" s="32" t="s">
        <v>209</v>
      </c>
      <c r="D158" s="32" t="s">
        <v>129</v>
      </c>
      <c r="E158" s="32" t="s">
        <v>217</v>
      </c>
      <c r="F158" s="32" t="s">
        <v>491</v>
      </c>
      <c r="G158" s="15">
        <f>G159</f>
        <v>12.72</v>
      </c>
      <c r="H158" s="15">
        <f>H159</f>
        <v>0</v>
      </c>
      <c r="I158" s="15">
        <f t="shared" si="18"/>
        <v>12.72</v>
      </c>
    </row>
    <row r="159" spans="1:9" ht="17.25" hidden="1" customHeight="1" x14ac:dyDescent="0.25">
      <c r="A159" s="132"/>
      <c r="B159" s="132" t="s">
        <v>510</v>
      </c>
      <c r="C159" s="32" t="s">
        <v>209</v>
      </c>
      <c r="D159" s="32" t="s">
        <v>129</v>
      </c>
      <c r="E159" s="32" t="s">
        <v>217</v>
      </c>
      <c r="F159" s="32" t="s">
        <v>493</v>
      </c>
      <c r="G159" s="15">
        <v>12.72</v>
      </c>
      <c r="H159" s="15"/>
      <c r="I159" s="15">
        <f t="shared" si="18"/>
        <v>12.72</v>
      </c>
    </row>
    <row r="160" spans="1:9" ht="18" hidden="1" customHeight="1" x14ac:dyDescent="0.25">
      <c r="A160" s="186" t="s">
        <v>218</v>
      </c>
      <c r="B160" s="186"/>
      <c r="C160" s="32" t="s">
        <v>209</v>
      </c>
      <c r="D160" s="32" t="s">
        <v>129</v>
      </c>
      <c r="E160" s="32" t="s">
        <v>219</v>
      </c>
      <c r="F160" s="32"/>
      <c r="G160" s="15">
        <f>G161</f>
        <v>917.6</v>
      </c>
      <c r="H160" s="15">
        <f>H161</f>
        <v>0</v>
      </c>
      <c r="I160" s="15">
        <f t="shared" si="18"/>
        <v>917.6</v>
      </c>
    </row>
    <row r="161" spans="1:9" ht="17.25" hidden="1" customHeight="1" x14ac:dyDescent="0.25">
      <c r="A161" s="132"/>
      <c r="B161" s="132" t="s">
        <v>490</v>
      </c>
      <c r="C161" s="32" t="s">
        <v>209</v>
      </c>
      <c r="D161" s="32" t="s">
        <v>129</v>
      </c>
      <c r="E161" s="32" t="s">
        <v>219</v>
      </c>
      <c r="F161" s="32" t="s">
        <v>491</v>
      </c>
      <c r="G161" s="15">
        <f>G162</f>
        <v>917.6</v>
      </c>
      <c r="H161" s="15">
        <f>H162</f>
        <v>0</v>
      </c>
      <c r="I161" s="15">
        <f t="shared" si="18"/>
        <v>917.6</v>
      </c>
    </row>
    <row r="162" spans="1:9" ht="18" hidden="1" customHeight="1" x14ac:dyDescent="0.25">
      <c r="A162" s="132"/>
      <c r="B162" s="132" t="s">
        <v>492</v>
      </c>
      <c r="C162" s="32" t="s">
        <v>209</v>
      </c>
      <c r="D162" s="32" t="s">
        <v>129</v>
      </c>
      <c r="E162" s="32" t="s">
        <v>219</v>
      </c>
      <c r="F162" s="32" t="s">
        <v>493</v>
      </c>
      <c r="G162" s="15">
        <v>917.6</v>
      </c>
      <c r="H162" s="15"/>
      <c r="I162" s="15">
        <f t="shared" si="18"/>
        <v>917.6</v>
      </c>
    </row>
    <row r="163" spans="1:9" s="12" customFormat="1" ht="27" hidden="1" customHeight="1" x14ac:dyDescent="0.25">
      <c r="A163" s="190" t="s">
        <v>220</v>
      </c>
      <c r="B163" s="190"/>
      <c r="C163" s="31" t="s">
        <v>209</v>
      </c>
      <c r="D163" s="31" t="s">
        <v>130</v>
      </c>
      <c r="E163" s="31"/>
      <c r="F163" s="31"/>
      <c r="G163" s="11">
        <f>G164+G169+G219+G239+G243</f>
        <v>83937.86</v>
      </c>
      <c r="H163" s="11">
        <f>H164+H169+H219+H239+H243</f>
        <v>0</v>
      </c>
      <c r="I163" s="15">
        <f t="shared" si="18"/>
        <v>83937.86</v>
      </c>
    </row>
    <row r="164" spans="1:9" ht="16.5" hidden="1" customHeight="1" x14ac:dyDescent="0.25">
      <c r="A164" s="205" t="s">
        <v>221</v>
      </c>
      <c r="B164" s="205"/>
      <c r="C164" s="32" t="s">
        <v>209</v>
      </c>
      <c r="D164" s="32" t="s">
        <v>130</v>
      </c>
      <c r="E164" s="32" t="s">
        <v>222</v>
      </c>
      <c r="F164" s="32"/>
      <c r="G164" s="15">
        <f t="shared" ref="G164:H167" si="19">G165</f>
        <v>500</v>
      </c>
      <c r="H164" s="15">
        <f t="shared" si="19"/>
        <v>0</v>
      </c>
      <c r="I164" s="15">
        <f t="shared" si="18"/>
        <v>500</v>
      </c>
    </row>
    <row r="165" spans="1:9" ht="27" hidden="1" customHeight="1" x14ac:dyDescent="0.25">
      <c r="A165" s="205" t="s">
        <v>223</v>
      </c>
      <c r="B165" s="205"/>
      <c r="C165" s="32" t="s">
        <v>209</v>
      </c>
      <c r="D165" s="32" t="s">
        <v>130</v>
      </c>
      <c r="E165" s="32" t="s">
        <v>224</v>
      </c>
      <c r="F165" s="32"/>
      <c r="G165" s="15">
        <f t="shared" si="19"/>
        <v>500</v>
      </c>
      <c r="H165" s="15">
        <f t="shared" si="19"/>
        <v>0</v>
      </c>
      <c r="I165" s="15">
        <f t="shared" si="18"/>
        <v>500</v>
      </c>
    </row>
    <row r="166" spans="1:9" s="27" customFormat="1" ht="16.5" hidden="1" customHeight="1" x14ac:dyDescent="0.25">
      <c r="A166" s="207" t="s">
        <v>225</v>
      </c>
      <c r="B166" s="207"/>
      <c r="C166" s="33" t="s">
        <v>209</v>
      </c>
      <c r="D166" s="33" t="s">
        <v>130</v>
      </c>
      <c r="E166" s="33" t="s">
        <v>226</v>
      </c>
      <c r="F166" s="33"/>
      <c r="G166" s="18">
        <f t="shared" si="19"/>
        <v>500</v>
      </c>
      <c r="H166" s="18">
        <f t="shared" si="19"/>
        <v>0</v>
      </c>
      <c r="I166" s="15">
        <f t="shared" si="18"/>
        <v>500</v>
      </c>
    </row>
    <row r="167" spans="1:9" ht="16.5" hidden="1" customHeight="1" x14ac:dyDescent="0.25">
      <c r="A167" s="132"/>
      <c r="B167" s="132" t="s">
        <v>207</v>
      </c>
      <c r="C167" s="33" t="s">
        <v>209</v>
      </c>
      <c r="D167" s="33" t="s">
        <v>130</v>
      </c>
      <c r="E167" s="33" t="s">
        <v>226</v>
      </c>
      <c r="F167" s="33" t="s">
        <v>481</v>
      </c>
      <c r="G167" s="15">
        <f t="shared" si="19"/>
        <v>500</v>
      </c>
      <c r="H167" s="15">
        <f t="shared" si="19"/>
        <v>0</v>
      </c>
      <c r="I167" s="15">
        <f t="shared" si="18"/>
        <v>500</v>
      </c>
    </row>
    <row r="168" spans="1:9" ht="16.5" hidden="1" customHeight="1" x14ac:dyDescent="0.25">
      <c r="A168" s="132"/>
      <c r="B168" s="132" t="s">
        <v>482</v>
      </c>
      <c r="C168" s="33" t="s">
        <v>209</v>
      </c>
      <c r="D168" s="33" t="s">
        <v>130</v>
      </c>
      <c r="E168" s="33" t="s">
        <v>226</v>
      </c>
      <c r="F168" s="33" t="s">
        <v>483</v>
      </c>
      <c r="G168" s="15">
        <v>500</v>
      </c>
      <c r="H168" s="15"/>
      <c r="I168" s="15">
        <f t="shared" si="18"/>
        <v>500</v>
      </c>
    </row>
    <row r="169" spans="1:9" ht="16.5" hidden="1" customHeight="1" x14ac:dyDescent="0.25">
      <c r="A169" s="186" t="s">
        <v>227</v>
      </c>
      <c r="B169" s="186"/>
      <c r="C169" s="32" t="s">
        <v>209</v>
      </c>
      <c r="D169" s="32" t="s">
        <v>130</v>
      </c>
      <c r="E169" s="32" t="s">
        <v>228</v>
      </c>
      <c r="F169" s="32"/>
      <c r="G169" s="15">
        <f>G170</f>
        <v>13779.999999999998</v>
      </c>
      <c r="H169" s="15">
        <f>H170</f>
        <v>0</v>
      </c>
      <c r="I169" s="15">
        <f t="shared" si="18"/>
        <v>13779.999999999998</v>
      </c>
    </row>
    <row r="170" spans="1:9" ht="16.5" hidden="1" customHeight="1" x14ac:dyDescent="0.25">
      <c r="A170" s="186" t="s">
        <v>213</v>
      </c>
      <c r="B170" s="186"/>
      <c r="C170" s="33" t="s">
        <v>209</v>
      </c>
      <c r="D170" s="33" t="s">
        <v>130</v>
      </c>
      <c r="E170" s="33" t="s">
        <v>229</v>
      </c>
      <c r="F170" s="32"/>
      <c r="G170" s="15">
        <f>G171+G177+G183+G189+G195+G201+G207+G213</f>
        <v>13779.999999999998</v>
      </c>
      <c r="H170" s="15">
        <f>H171+H177+H183+H189+H195+H201+H207+H213</f>
        <v>0</v>
      </c>
      <c r="I170" s="15">
        <f t="shared" si="18"/>
        <v>13779.999999999998</v>
      </c>
    </row>
    <row r="171" spans="1:9" ht="16.5" hidden="1" customHeight="1" x14ac:dyDescent="0.25">
      <c r="A171" s="186" t="s">
        <v>511</v>
      </c>
      <c r="B171" s="186"/>
      <c r="C171" s="33" t="s">
        <v>209</v>
      </c>
      <c r="D171" s="33" t="s">
        <v>130</v>
      </c>
      <c r="E171" s="33" t="s">
        <v>230</v>
      </c>
      <c r="F171" s="32"/>
      <c r="G171" s="15">
        <f>G172+G174</f>
        <v>2197.7000000000003</v>
      </c>
      <c r="H171" s="15">
        <f>H172+H174</f>
        <v>0</v>
      </c>
      <c r="I171" s="15">
        <f t="shared" si="18"/>
        <v>2197.7000000000003</v>
      </c>
    </row>
    <row r="172" spans="1:9" ht="16.5" hidden="1" customHeight="1" x14ac:dyDescent="0.25">
      <c r="A172" s="132"/>
      <c r="B172" s="132" t="s">
        <v>485</v>
      </c>
      <c r="C172" s="32" t="s">
        <v>209</v>
      </c>
      <c r="D172" s="33" t="s">
        <v>130</v>
      </c>
      <c r="E172" s="33" t="s">
        <v>230</v>
      </c>
      <c r="F172" s="32" t="s">
        <v>486</v>
      </c>
      <c r="G172" s="15">
        <f>G173</f>
        <v>2155.4</v>
      </c>
      <c r="H172" s="15">
        <f>H173</f>
        <v>0</v>
      </c>
      <c r="I172" s="15">
        <f t="shared" si="18"/>
        <v>2155.4</v>
      </c>
    </row>
    <row r="173" spans="1:9" ht="16.5" hidden="1" customHeight="1" x14ac:dyDescent="0.25">
      <c r="A173" s="132"/>
      <c r="B173" s="132" t="s">
        <v>487</v>
      </c>
      <c r="C173" s="32" t="s">
        <v>209</v>
      </c>
      <c r="D173" s="33" t="s">
        <v>130</v>
      </c>
      <c r="E173" s="33" t="s">
        <v>230</v>
      </c>
      <c r="F173" s="32" t="s">
        <v>488</v>
      </c>
      <c r="G173" s="15">
        <v>2155.4</v>
      </c>
      <c r="H173" s="15"/>
      <c r="I173" s="15">
        <f t="shared" si="18"/>
        <v>2155.4</v>
      </c>
    </row>
    <row r="174" spans="1:9" ht="15.75" hidden="1" customHeight="1" x14ac:dyDescent="0.25">
      <c r="A174" s="132"/>
      <c r="B174" s="132" t="s">
        <v>458</v>
      </c>
      <c r="C174" s="32" t="s">
        <v>209</v>
      </c>
      <c r="D174" s="32" t="s">
        <v>130</v>
      </c>
      <c r="E174" s="33" t="s">
        <v>230</v>
      </c>
      <c r="F174" s="32" t="s">
        <v>460</v>
      </c>
      <c r="G174" s="15">
        <f>G175+G176</f>
        <v>42.3</v>
      </c>
      <c r="H174" s="15">
        <f>H175+H176</f>
        <v>0</v>
      </c>
      <c r="I174" s="15">
        <f t="shared" si="18"/>
        <v>42.3</v>
      </c>
    </row>
    <row r="175" spans="1:9" ht="15.75" hidden="1" customHeight="1" x14ac:dyDescent="0.25">
      <c r="A175" s="132"/>
      <c r="B175" s="132" t="s">
        <v>489</v>
      </c>
      <c r="C175" s="32" t="s">
        <v>209</v>
      </c>
      <c r="D175" s="32" t="s">
        <v>130</v>
      </c>
      <c r="E175" s="33" t="s">
        <v>230</v>
      </c>
      <c r="F175" s="32" t="s">
        <v>462</v>
      </c>
      <c r="G175" s="15">
        <v>20</v>
      </c>
      <c r="H175" s="15"/>
      <c r="I175" s="15">
        <f t="shared" si="18"/>
        <v>20</v>
      </c>
    </row>
    <row r="176" spans="1:9" ht="15.75" hidden="1" customHeight="1" x14ac:dyDescent="0.25">
      <c r="A176" s="132"/>
      <c r="B176" s="132" t="s">
        <v>463</v>
      </c>
      <c r="C176" s="32" t="s">
        <v>209</v>
      </c>
      <c r="D176" s="32" t="s">
        <v>130</v>
      </c>
      <c r="E176" s="33" t="s">
        <v>230</v>
      </c>
      <c r="F176" s="32" t="s">
        <v>464</v>
      </c>
      <c r="G176" s="15">
        <v>22.3</v>
      </c>
      <c r="H176" s="15"/>
      <c r="I176" s="15">
        <f t="shared" si="18"/>
        <v>22.3</v>
      </c>
    </row>
    <row r="177" spans="1:9" ht="15.75" hidden="1" customHeight="1" x14ac:dyDescent="0.25">
      <c r="A177" s="186" t="s">
        <v>512</v>
      </c>
      <c r="B177" s="186"/>
      <c r="C177" s="33" t="s">
        <v>209</v>
      </c>
      <c r="D177" s="33" t="s">
        <v>130</v>
      </c>
      <c r="E177" s="33" t="s">
        <v>231</v>
      </c>
      <c r="F177" s="32"/>
      <c r="G177" s="15">
        <f>G178+G180</f>
        <v>2647.2000000000003</v>
      </c>
      <c r="H177" s="15">
        <f>H178+H180</f>
        <v>0</v>
      </c>
      <c r="I177" s="15">
        <f t="shared" si="18"/>
        <v>2647.2000000000003</v>
      </c>
    </row>
    <row r="178" spans="1:9" ht="54" hidden="1" customHeight="1" x14ac:dyDescent="0.25">
      <c r="A178" s="132"/>
      <c r="B178" s="132" t="s">
        <v>485</v>
      </c>
      <c r="C178" s="32" t="s">
        <v>209</v>
      </c>
      <c r="D178" s="33" t="s">
        <v>130</v>
      </c>
      <c r="E178" s="33" t="s">
        <v>231</v>
      </c>
      <c r="F178" s="32" t="s">
        <v>486</v>
      </c>
      <c r="G178" s="15">
        <f>G179</f>
        <v>2587.9</v>
      </c>
      <c r="H178" s="15">
        <f>H179</f>
        <v>0</v>
      </c>
      <c r="I178" s="15">
        <f t="shared" si="18"/>
        <v>2587.9</v>
      </c>
    </row>
    <row r="179" spans="1:9" ht="40.5" hidden="1" customHeight="1" x14ac:dyDescent="0.25">
      <c r="A179" s="132"/>
      <c r="B179" s="132" t="s">
        <v>487</v>
      </c>
      <c r="C179" s="32" t="s">
        <v>209</v>
      </c>
      <c r="D179" s="33" t="s">
        <v>130</v>
      </c>
      <c r="E179" s="33" t="s">
        <v>231</v>
      </c>
      <c r="F179" s="32" t="s">
        <v>488</v>
      </c>
      <c r="G179" s="15">
        <v>2587.9</v>
      </c>
      <c r="H179" s="15"/>
      <c r="I179" s="15">
        <f t="shared" si="18"/>
        <v>2587.9</v>
      </c>
    </row>
    <row r="180" spans="1:9" ht="16.5" hidden="1" customHeight="1" x14ac:dyDescent="0.25">
      <c r="A180" s="132"/>
      <c r="B180" s="132" t="s">
        <v>458</v>
      </c>
      <c r="C180" s="32" t="s">
        <v>209</v>
      </c>
      <c r="D180" s="32" t="s">
        <v>130</v>
      </c>
      <c r="E180" s="33" t="s">
        <v>231</v>
      </c>
      <c r="F180" s="32" t="s">
        <v>460</v>
      </c>
      <c r="G180" s="15">
        <f>G181+G182</f>
        <v>59.3</v>
      </c>
      <c r="H180" s="15">
        <f>H181+H182</f>
        <v>0</v>
      </c>
      <c r="I180" s="15">
        <f t="shared" si="18"/>
        <v>59.3</v>
      </c>
    </row>
    <row r="181" spans="1:9" ht="75" hidden="1" customHeight="1" x14ac:dyDescent="0.25">
      <c r="A181" s="132"/>
      <c r="B181" s="132" t="s">
        <v>489</v>
      </c>
      <c r="C181" s="32" t="s">
        <v>209</v>
      </c>
      <c r="D181" s="32" t="s">
        <v>130</v>
      </c>
      <c r="E181" s="33" t="s">
        <v>231</v>
      </c>
      <c r="F181" s="32" t="s">
        <v>462</v>
      </c>
      <c r="G181" s="15">
        <v>28.8</v>
      </c>
      <c r="H181" s="15"/>
      <c r="I181" s="15">
        <f t="shared" si="18"/>
        <v>28.8</v>
      </c>
    </row>
    <row r="182" spans="1:9" ht="16.5" hidden="1" customHeight="1" x14ac:dyDescent="0.25">
      <c r="A182" s="132"/>
      <c r="B182" s="132" t="s">
        <v>463</v>
      </c>
      <c r="C182" s="32" t="s">
        <v>209</v>
      </c>
      <c r="D182" s="32" t="s">
        <v>130</v>
      </c>
      <c r="E182" s="33" t="s">
        <v>231</v>
      </c>
      <c r="F182" s="32" t="s">
        <v>464</v>
      </c>
      <c r="G182" s="15">
        <v>30.5</v>
      </c>
      <c r="H182" s="15"/>
      <c r="I182" s="15">
        <f t="shared" si="18"/>
        <v>30.5</v>
      </c>
    </row>
    <row r="183" spans="1:9" ht="15" hidden="1" customHeight="1" x14ac:dyDescent="0.25">
      <c r="A183" s="186" t="s">
        <v>513</v>
      </c>
      <c r="B183" s="186"/>
      <c r="C183" s="33" t="s">
        <v>209</v>
      </c>
      <c r="D183" s="33" t="s">
        <v>130</v>
      </c>
      <c r="E183" s="33" t="s">
        <v>232</v>
      </c>
      <c r="F183" s="32"/>
      <c r="G183" s="15">
        <f>G184+G186</f>
        <v>1523.1</v>
      </c>
      <c r="H183" s="15">
        <f>H184+H186</f>
        <v>0</v>
      </c>
      <c r="I183" s="15">
        <f t="shared" si="18"/>
        <v>1523.1</v>
      </c>
    </row>
    <row r="184" spans="1:9" ht="27" hidden="1" customHeight="1" x14ac:dyDescent="0.25">
      <c r="A184" s="132"/>
      <c r="B184" s="132" t="s">
        <v>485</v>
      </c>
      <c r="C184" s="32" t="s">
        <v>209</v>
      </c>
      <c r="D184" s="33" t="s">
        <v>130</v>
      </c>
      <c r="E184" s="33" t="s">
        <v>232</v>
      </c>
      <c r="F184" s="32" t="s">
        <v>486</v>
      </c>
      <c r="G184" s="15">
        <f>G185</f>
        <v>1488.3</v>
      </c>
      <c r="H184" s="15">
        <f>H185</f>
        <v>0</v>
      </c>
      <c r="I184" s="15">
        <f t="shared" si="18"/>
        <v>1488.3</v>
      </c>
    </row>
    <row r="185" spans="1:9" ht="41.25" hidden="1" customHeight="1" x14ac:dyDescent="0.25">
      <c r="A185" s="132"/>
      <c r="B185" s="132" t="s">
        <v>487</v>
      </c>
      <c r="C185" s="32" t="s">
        <v>209</v>
      </c>
      <c r="D185" s="33" t="s">
        <v>130</v>
      </c>
      <c r="E185" s="33" t="s">
        <v>232</v>
      </c>
      <c r="F185" s="32" t="s">
        <v>488</v>
      </c>
      <c r="G185" s="15">
        <v>1488.3</v>
      </c>
      <c r="H185" s="15"/>
      <c r="I185" s="15">
        <f t="shared" si="18"/>
        <v>1488.3</v>
      </c>
    </row>
    <row r="186" spans="1:9" ht="26.25" hidden="1" customHeight="1" x14ac:dyDescent="0.25">
      <c r="A186" s="132"/>
      <c r="B186" s="132" t="s">
        <v>458</v>
      </c>
      <c r="C186" s="32" t="s">
        <v>209</v>
      </c>
      <c r="D186" s="32" t="s">
        <v>130</v>
      </c>
      <c r="E186" s="33" t="s">
        <v>232</v>
      </c>
      <c r="F186" s="32" t="s">
        <v>460</v>
      </c>
      <c r="G186" s="15">
        <f>G187+G188</f>
        <v>34.799999999999997</v>
      </c>
      <c r="H186" s="15">
        <f>H187+H188</f>
        <v>0</v>
      </c>
      <c r="I186" s="15">
        <f t="shared" si="18"/>
        <v>34.799999999999997</v>
      </c>
    </row>
    <row r="187" spans="1:9" ht="15" hidden="1" customHeight="1" x14ac:dyDescent="0.25">
      <c r="A187" s="132"/>
      <c r="B187" s="132" t="s">
        <v>489</v>
      </c>
      <c r="C187" s="32" t="s">
        <v>209</v>
      </c>
      <c r="D187" s="32" t="s">
        <v>130</v>
      </c>
      <c r="E187" s="33" t="s">
        <v>232</v>
      </c>
      <c r="F187" s="32" t="s">
        <v>462</v>
      </c>
      <c r="G187" s="15">
        <v>25.1</v>
      </c>
      <c r="H187" s="15"/>
      <c r="I187" s="15">
        <f t="shared" si="18"/>
        <v>25.1</v>
      </c>
    </row>
    <row r="188" spans="1:9" ht="17.25" hidden="1" customHeight="1" x14ac:dyDescent="0.25">
      <c r="A188" s="132"/>
      <c r="B188" s="132" t="s">
        <v>463</v>
      </c>
      <c r="C188" s="32" t="s">
        <v>209</v>
      </c>
      <c r="D188" s="32" t="s">
        <v>130</v>
      </c>
      <c r="E188" s="33" t="s">
        <v>232</v>
      </c>
      <c r="F188" s="32" t="s">
        <v>464</v>
      </c>
      <c r="G188" s="15">
        <v>9.6999999999999993</v>
      </c>
      <c r="H188" s="15"/>
      <c r="I188" s="15">
        <f t="shared" si="18"/>
        <v>9.6999999999999993</v>
      </c>
    </row>
    <row r="189" spans="1:9" ht="16.5" hidden="1" customHeight="1" x14ac:dyDescent="0.25">
      <c r="A189" s="186" t="s">
        <v>514</v>
      </c>
      <c r="B189" s="186"/>
      <c r="C189" s="33" t="s">
        <v>209</v>
      </c>
      <c r="D189" s="33" t="s">
        <v>130</v>
      </c>
      <c r="E189" s="33" t="s">
        <v>233</v>
      </c>
      <c r="F189" s="32"/>
      <c r="G189" s="15">
        <f>G190+G192</f>
        <v>2714</v>
      </c>
      <c r="H189" s="15">
        <f>H190+H192</f>
        <v>0</v>
      </c>
      <c r="I189" s="15">
        <f t="shared" si="18"/>
        <v>2714</v>
      </c>
    </row>
    <row r="190" spans="1:9" ht="18.75" hidden="1" customHeight="1" x14ac:dyDescent="0.25">
      <c r="A190" s="132"/>
      <c r="B190" s="132" t="s">
        <v>485</v>
      </c>
      <c r="C190" s="32" t="s">
        <v>209</v>
      </c>
      <c r="D190" s="33" t="s">
        <v>130</v>
      </c>
      <c r="E190" s="33" t="s">
        <v>233</v>
      </c>
      <c r="F190" s="32" t="s">
        <v>486</v>
      </c>
      <c r="G190" s="15">
        <f>G191</f>
        <v>2108.8000000000002</v>
      </c>
      <c r="H190" s="15">
        <f>H191</f>
        <v>0</v>
      </c>
      <c r="I190" s="15">
        <f t="shared" si="18"/>
        <v>2108.8000000000002</v>
      </c>
    </row>
    <row r="191" spans="1:9" ht="17.25" hidden="1" customHeight="1" x14ac:dyDescent="0.25">
      <c r="A191" s="132"/>
      <c r="B191" s="132" t="s">
        <v>487</v>
      </c>
      <c r="C191" s="32" t="s">
        <v>209</v>
      </c>
      <c r="D191" s="33" t="s">
        <v>130</v>
      </c>
      <c r="E191" s="33" t="s">
        <v>233</v>
      </c>
      <c r="F191" s="32" t="s">
        <v>488</v>
      </c>
      <c r="G191" s="15">
        <v>2108.8000000000002</v>
      </c>
      <c r="H191" s="15"/>
      <c r="I191" s="15">
        <f t="shared" si="18"/>
        <v>2108.8000000000002</v>
      </c>
    </row>
    <row r="192" spans="1:9" ht="18" hidden="1" customHeight="1" x14ac:dyDescent="0.25">
      <c r="A192" s="132"/>
      <c r="B192" s="132" t="s">
        <v>458</v>
      </c>
      <c r="C192" s="32" t="s">
        <v>209</v>
      </c>
      <c r="D192" s="32" t="s">
        <v>130</v>
      </c>
      <c r="E192" s="33" t="s">
        <v>233</v>
      </c>
      <c r="F192" s="32" t="s">
        <v>460</v>
      </c>
      <c r="G192" s="15">
        <f>G193+G194</f>
        <v>605.20000000000005</v>
      </c>
      <c r="H192" s="15">
        <f>H193+H194</f>
        <v>0</v>
      </c>
      <c r="I192" s="15">
        <f t="shared" si="18"/>
        <v>605.20000000000005</v>
      </c>
    </row>
    <row r="193" spans="1:9" ht="17.25" hidden="1" customHeight="1" x14ac:dyDescent="0.25">
      <c r="A193" s="132"/>
      <c r="B193" s="132" t="s">
        <v>489</v>
      </c>
      <c r="C193" s="32" t="s">
        <v>209</v>
      </c>
      <c r="D193" s="32" t="s">
        <v>130</v>
      </c>
      <c r="E193" s="33" t="s">
        <v>233</v>
      </c>
      <c r="F193" s="32" t="s">
        <v>462</v>
      </c>
      <c r="G193" s="15">
        <v>579</v>
      </c>
      <c r="H193" s="15"/>
      <c r="I193" s="15">
        <f t="shared" si="18"/>
        <v>579</v>
      </c>
    </row>
    <row r="194" spans="1:9" ht="19.5" hidden="1" customHeight="1" x14ac:dyDescent="0.25">
      <c r="A194" s="132"/>
      <c r="B194" s="132" t="s">
        <v>463</v>
      </c>
      <c r="C194" s="32" t="s">
        <v>209</v>
      </c>
      <c r="D194" s="32" t="s">
        <v>130</v>
      </c>
      <c r="E194" s="33" t="s">
        <v>233</v>
      </c>
      <c r="F194" s="32" t="s">
        <v>464</v>
      </c>
      <c r="G194" s="15">
        <v>26.2</v>
      </c>
      <c r="H194" s="15"/>
      <c r="I194" s="15">
        <f t="shared" si="18"/>
        <v>26.2</v>
      </c>
    </row>
    <row r="195" spans="1:9" ht="17.25" hidden="1" customHeight="1" x14ac:dyDescent="0.25">
      <c r="A195" s="186" t="s">
        <v>515</v>
      </c>
      <c r="B195" s="186"/>
      <c r="C195" s="33" t="s">
        <v>209</v>
      </c>
      <c r="D195" s="33" t="s">
        <v>130</v>
      </c>
      <c r="E195" s="33" t="s">
        <v>516</v>
      </c>
      <c r="F195" s="32"/>
      <c r="G195" s="15">
        <f>G196+G198</f>
        <v>1479.1</v>
      </c>
      <c r="H195" s="15">
        <f>H196+H198</f>
        <v>0</v>
      </c>
      <c r="I195" s="15">
        <f t="shared" si="18"/>
        <v>1479.1</v>
      </c>
    </row>
    <row r="196" spans="1:9" ht="15.75" hidden="1" customHeight="1" x14ac:dyDescent="0.25">
      <c r="A196" s="132"/>
      <c r="B196" s="132" t="s">
        <v>485</v>
      </c>
      <c r="C196" s="32" t="s">
        <v>209</v>
      </c>
      <c r="D196" s="33" t="s">
        <v>130</v>
      </c>
      <c r="E196" s="33" t="s">
        <v>516</v>
      </c>
      <c r="F196" s="32" t="s">
        <v>486</v>
      </c>
      <c r="G196" s="15">
        <f>G197</f>
        <v>1311.1</v>
      </c>
      <c r="H196" s="15">
        <f>H197</f>
        <v>0</v>
      </c>
      <c r="I196" s="15">
        <f t="shared" si="18"/>
        <v>1311.1</v>
      </c>
    </row>
    <row r="197" spans="1:9" ht="17.25" hidden="1" customHeight="1" x14ac:dyDescent="0.25">
      <c r="A197" s="132"/>
      <c r="B197" s="132" t="s">
        <v>487</v>
      </c>
      <c r="C197" s="32" t="s">
        <v>209</v>
      </c>
      <c r="D197" s="33" t="s">
        <v>130</v>
      </c>
      <c r="E197" s="33" t="s">
        <v>516</v>
      </c>
      <c r="F197" s="32" t="s">
        <v>488</v>
      </c>
      <c r="G197" s="15">
        <v>1311.1</v>
      </c>
      <c r="H197" s="15"/>
      <c r="I197" s="15">
        <f t="shared" si="18"/>
        <v>1311.1</v>
      </c>
    </row>
    <row r="198" spans="1:9" ht="17.25" hidden="1" customHeight="1" x14ac:dyDescent="0.25">
      <c r="A198" s="132"/>
      <c r="B198" s="132" t="s">
        <v>458</v>
      </c>
      <c r="C198" s="32" t="s">
        <v>209</v>
      </c>
      <c r="D198" s="32" t="s">
        <v>130</v>
      </c>
      <c r="E198" s="33" t="s">
        <v>516</v>
      </c>
      <c r="F198" s="32" t="s">
        <v>460</v>
      </c>
      <c r="G198" s="15">
        <f>G199+G200</f>
        <v>168</v>
      </c>
      <c r="H198" s="15">
        <f>H199+H200</f>
        <v>0</v>
      </c>
      <c r="I198" s="15">
        <f t="shared" si="18"/>
        <v>168</v>
      </c>
    </row>
    <row r="199" spans="1:9" ht="17.25" hidden="1" customHeight="1" x14ac:dyDescent="0.25">
      <c r="A199" s="132"/>
      <c r="B199" s="132" t="s">
        <v>489</v>
      </c>
      <c r="C199" s="32" t="s">
        <v>209</v>
      </c>
      <c r="D199" s="32" t="s">
        <v>130</v>
      </c>
      <c r="E199" s="33" t="s">
        <v>516</v>
      </c>
      <c r="F199" s="32" t="s">
        <v>462</v>
      </c>
      <c r="G199" s="15">
        <v>163.4</v>
      </c>
      <c r="H199" s="15"/>
      <c r="I199" s="15">
        <f t="shared" si="18"/>
        <v>163.4</v>
      </c>
    </row>
    <row r="200" spans="1:9" ht="15" hidden="1" customHeight="1" x14ac:dyDescent="0.25">
      <c r="A200" s="132"/>
      <c r="B200" s="132" t="s">
        <v>463</v>
      </c>
      <c r="C200" s="32" t="s">
        <v>209</v>
      </c>
      <c r="D200" s="32" t="s">
        <v>130</v>
      </c>
      <c r="E200" s="33" t="s">
        <v>516</v>
      </c>
      <c r="F200" s="32" t="s">
        <v>464</v>
      </c>
      <c r="G200" s="15">
        <v>4.5999999999999996</v>
      </c>
      <c r="H200" s="15"/>
      <c r="I200" s="15">
        <f t="shared" si="18"/>
        <v>4.5999999999999996</v>
      </c>
    </row>
    <row r="201" spans="1:9" ht="17.25" hidden="1" customHeight="1" x14ac:dyDescent="0.25">
      <c r="A201" s="186" t="s">
        <v>517</v>
      </c>
      <c r="B201" s="186"/>
      <c r="C201" s="33" t="s">
        <v>209</v>
      </c>
      <c r="D201" s="33" t="s">
        <v>130</v>
      </c>
      <c r="E201" s="33" t="s">
        <v>518</v>
      </c>
      <c r="F201" s="32"/>
      <c r="G201" s="15">
        <f>G202+G204</f>
        <v>1307.8</v>
      </c>
      <c r="H201" s="15">
        <f>H202+H204</f>
        <v>0</v>
      </c>
      <c r="I201" s="15">
        <f t="shared" si="18"/>
        <v>1307.8</v>
      </c>
    </row>
    <row r="202" spans="1:9" ht="17.25" hidden="1" customHeight="1" x14ac:dyDescent="0.25">
      <c r="A202" s="132"/>
      <c r="B202" s="132" t="s">
        <v>485</v>
      </c>
      <c r="C202" s="32" t="s">
        <v>209</v>
      </c>
      <c r="D202" s="33" t="s">
        <v>130</v>
      </c>
      <c r="E202" s="33" t="s">
        <v>518</v>
      </c>
      <c r="F202" s="32" t="s">
        <v>486</v>
      </c>
      <c r="G202" s="15">
        <f>G203</f>
        <v>1231.5999999999999</v>
      </c>
      <c r="H202" s="15">
        <f>H203</f>
        <v>0</v>
      </c>
      <c r="I202" s="15">
        <f t="shared" si="18"/>
        <v>1231.5999999999999</v>
      </c>
    </row>
    <row r="203" spans="1:9" ht="17.25" hidden="1" customHeight="1" x14ac:dyDescent="0.25">
      <c r="A203" s="132"/>
      <c r="B203" s="132" t="s">
        <v>487</v>
      </c>
      <c r="C203" s="32" t="s">
        <v>209</v>
      </c>
      <c r="D203" s="33" t="s">
        <v>130</v>
      </c>
      <c r="E203" s="33" t="s">
        <v>518</v>
      </c>
      <c r="F203" s="32" t="s">
        <v>488</v>
      </c>
      <c r="G203" s="15">
        <v>1231.5999999999999</v>
      </c>
      <c r="H203" s="15"/>
      <c r="I203" s="15">
        <f t="shared" si="18"/>
        <v>1231.5999999999999</v>
      </c>
    </row>
    <row r="204" spans="1:9" ht="15.75" hidden="1" customHeight="1" x14ac:dyDescent="0.25">
      <c r="A204" s="132"/>
      <c r="B204" s="132" t="s">
        <v>458</v>
      </c>
      <c r="C204" s="32" t="s">
        <v>209</v>
      </c>
      <c r="D204" s="32" t="s">
        <v>130</v>
      </c>
      <c r="E204" s="33" t="s">
        <v>518</v>
      </c>
      <c r="F204" s="32" t="s">
        <v>460</v>
      </c>
      <c r="G204" s="15">
        <f>G205+G206</f>
        <v>76.2</v>
      </c>
      <c r="H204" s="15">
        <f>H205+H206</f>
        <v>0</v>
      </c>
      <c r="I204" s="15">
        <f t="shared" si="18"/>
        <v>76.2</v>
      </c>
    </row>
    <row r="205" spans="1:9" ht="17.25" hidden="1" customHeight="1" x14ac:dyDescent="0.25">
      <c r="A205" s="132"/>
      <c r="B205" s="132" t="s">
        <v>489</v>
      </c>
      <c r="C205" s="32" t="s">
        <v>209</v>
      </c>
      <c r="D205" s="32" t="s">
        <v>130</v>
      </c>
      <c r="E205" s="33" t="s">
        <v>518</v>
      </c>
      <c r="F205" s="32" t="s">
        <v>462</v>
      </c>
      <c r="G205" s="15">
        <v>65.400000000000006</v>
      </c>
      <c r="H205" s="15"/>
      <c r="I205" s="15">
        <f t="shared" si="18"/>
        <v>65.400000000000006</v>
      </c>
    </row>
    <row r="206" spans="1:9" ht="18.75" hidden="1" customHeight="1" x14ac:dyDescent="0.25">
      <c r="A206" s="132"/>
      <c r="B206" s="132" t="s">
        <v>463</v>
      </c>
      <c r="C206" s="32" t="s">
        <v>209</v>
      </c>
      <c r="D206" s="32" t="s">
        <v>130</v>
      </c>
      <c r="E206" s="33" t="s">
        <v>518</v>
      </c>
      <c r="F206" s="32" t="s">
        <v>464</v>
      </c>
      <c r="G206" s="15">
        <v>10.8</v>
      </c>
      <c r="H206" s="15"/>
      <c r="I206" s="15">
        <f t="shared" si="18"/>
        <v>10.8</v>
      </c>
    </row>
    <row r="207" spans="1:9" ht="17.25" hidden="1" customHeight="1" x14ac:dyDescent="0.25">
      <c r="A207" s="186" t="s">
        <v>519</v>
      </c>
      <c r="B207" s="186"/>
      <c r="C207" s="33" t="s">
        <v>209</v>
      </c>
      <c r="D207" s="33" t="s">
        <v>130</v>
      </c>
      <c r="E207" s="33" t="s">
        <v>520</v>
      </c>
      <c r="F207" s="32"/>
      <c r="G207" s="15">
        <f>G208+G210</f>
        <v>1466.8</v>
      </c>
      <c r="H207" s="15">
        <f>H208+H210</f>
        <v>0</v>
      </c>
      <c r="I207" s="15">
        <f t="shared" ref="I207:I270" si="20">G207+H207</f>
        <v>1466.8</v>
      </c>
    </row>
    <row r="208" spans="1:9" ht="15" hidden="1" customHeight="1" x14ac:dyDescent="0.25">
      <c r="A208" s="132"/>
      <c r="B208" s="132" t="s">
        <v>485</v>
      </c>
      <c r="C208" s="32" t="s">
        <v>209</v>
      </c>
      <c r="D208" s="33" t="s">
        <v>130</v>
      </c>
      <c r="E208" s="33" t="s">
        <v>520</v>
      </c>
      <c r="F208" s="32" t="s">
        <v>486</v>
      </c>
      <c r="G208" s="15">
        <f>G209</f>
        <v>1381</v>
      </c>
      <c r="H208" s="15">
        <f>H209</f>
        <v>0</v>
      </c>
      <c r="I208" s="15">
        <f t="shared" si="20"/>
        <v>1381</v>
      </c>
    </row>
    <row r="209" spans="1:9" ht="17.25" hidden="1" customHeight="1" x14ac:dyDescent="0.25">
      <c r="A209" s="132"/>
      <c r="B209" s="132" t="s">
        <v>487</v>
      </c>
      <c r="C209" s="32" t="s">
        <v>209</v>
      </c>
      <c r="D209" s="33" t="s">
        <v>130</v>
      </c>
      <c r="E209" s="33" t="s">
        <v>520</v>
      </c>
      <c r="F209" s="32" t="s">
        <v>488</v>
      </c>
      <c r="G209" s="15">
        <v>1381</v>
      </c>
      <c r="H209" s="15"/>
      <c r="I209" s="15">
        <f t="shared" si="20"/>
        <v>1381</v>
      </c>
    </row>
    <row r="210" spans="1:9" ht="15" hidden="1" customHeight="1" x14ac:dyDescent="0.25">
      <c r="A210" s="132"/>
      <c r="B210" s="132" t="s">
        <v>458</v>
      </c>
      <c r="C210" s="32" t="s">
        <v>209</v>
      </c>
      <c r="D210" s="32" t="s">
        <v>130</v>
      </c>
      <c r="E210" s="33" t="s">
        <v>520</v>
      </c>
      <c r="F210" s="32" t="s">
        <v>460</v>
      </c>
      <c r="G210" s="15">
        <f>G211+G212</f>
        <v>85.8</v>
      </c>
      <c r="H210" s="15">
        <f>H211+H212</f>
        <v>0</v>
      </c>
      <c r="I210" s="15">
        <f t="shared" si="20"/>
        <v>85.8</v>
      </c>
    </row>
    <row r="211" spans="1:9" ht="17.25" hidden="1" customHeight="1" x14ac:dyDescent="0.25">
      <c r="A211" s="132"/>
      <c r="B211" s="132" t="s">
        <v>489</v>
      </c>
      <c r="C211" s="32" t="s">
        <v>209</v>
      </c>
      <c r="D211" s="32" t="s">
        <v>130</v>
      </c>
      <c r="E211" s="33" t="s">
        <v>520</v>
      </c>
      <c r="F211" s="32" t="s">
        <v>462</v>
      </c>
      <c r="G211" s="15">
        <v>78.2</v>
      </c>
      <c r="H211" s="15"/>
      <c r="I211" s="15">
        <f t="shared" si="20"/>
        <v>78.2</v>
      </c>
    </row>
    <row r="212" spans="1:9" ht="15.75" hidden="1" customHeight="1" x14ac:dyDescent="0.25">
      <c r="A212" s="132"/>
      <c r="B212" s="132" t="s">
        <v>463</v>
      </c>
      <c r="C212" s="32" t="s">
        <v>209</v>
      </c>
      <c r="D212" s="32" t="s">
        <v>130</v>
      </c>
      <c r="E212" s="33" t="s">
        <v>520</v>
      </c>
      <c r="F212" s="32" t="s">
        <v>464</v>
      </c>
      <c r="G212" s="15">
        <v>7.6</v>
      </c>
      <c r="H212" s="15"/>
      <c r="I212" s="15">
        <f t="shared" si="20"/>
        <v>7.6</v>
      </c>
    </row>
    <row r="213" spans="1:9" ht="17.25" hidden="1" customHeight="1" x14ac:dyDescent="0.25">
      <c r="A213" s="186" t="s">
        <v>521</v>
      </c>
      <c r="B213" s="186"/>
      <c r="C213" s="33" t="s">
        <v>209</v>
      </c>
      <c r="D213" s="33" t="s">
        <v>130</v>
      </c>
      <c r="E213" s="33" t="s">
        <v>522</v>
      </c>
      <c r="F213" s="32"/>
      <c r="G213" s="15">
        <f>G214+G216</f>
        <v>444.3</v>
      </c>
      <c r="H213" s="15">
        <f>H214+H216</f>
        <v>0</v>
      </c>
      <c r="I213" s="15">
        <f t="shared" si="20"/>
        <v>444.3</v>
      </c>
    </row>
    <row r="214" spans="1:9" ht="18" hidden="1" customHeight="1" x14ac:dyDescent="0.25">
      <c r="A214" s="132"/>
      <c r="B214" s="132" t="s">
        <v>485</v>
      </c>
      <c r="C214" s="32" t="s">
        <v>209</v>
      </c>
      <c r="D214" s="33" t="s">
        <v>130</v>
      </c>
      <c r="E214" s="33" t="s">
        <v>522</v>
      </c>
      <c r="F214" s="32" t="s">
        <v>486</v>
      </c>
      <c r="G214" s="15">
        <f>G215</f>
        <v>442.1</v>
      </c>
      <c r="H214" s="15">
        <f>H215</f>
        <v>0</v>
      </c>
      <c r="I214" s="15">
        <f t="shared" si="20"/>
        <v>442.1</v>
      </c>
    </row>
    <row r="215" spans="1:9" ht="17.25" hidden="1" customHeight="1" x14ac:dyDescent="0.25">
      <c r="A215" s="132"/>
      <c r="B215" s="132" t="s">
        <v>487</v>
      </c>
      <c r="C215" s="32" t="s">
        <v>209</v>
      </c>
      <c r="D215" s="33" t="s">
        <v>130</v>
      </c>
      <c r="E215" s="33" t="s">
        <v>522</v>
      </c>
      <c r="F215" s="32" t="s">
        <v>488</v>
      </c>
      <c r="G215" s="15">
        <v>442.1</v>
      </c>
      <c r="H215" s="15"/>
      <c r="I215" s="15">
        <f t="shared" si="20"/>
        <v>442.1</v>
      </c>
    </row>
    <row r="216" spans="1:9" ht="15.75" hidden="1" customHeight="1" x14ac:dyDescent="0.25">
      <c r="A216" s="132"/>
      <c r="B216" s="132" t="s">
        <v>458</v>
      </c>
      <c r="C216" s="32" t="s">
        <v>209</v>
      </c>
      <c r="D216" s="32" t="s">
        <v>130</v>
      </c>
      <c r="E216" s="33" t="s">
        <v>522</v>
      </c>
      <c r="F216" s="32" t="s">
        <v>460</v>
      </c>
      <c r="G216" s="15">
        <f>G217+G218</f>
        <v>2.2000000000000002</v>
      </c>
      <c r="H216" s="15">
        <f>H217+H218</f>
        <v>0</v>
      </c>
      <c r="I216" s="15">
        <f t="shared" si="20"/>
        <v>2.2000000000000002</v>
      </c>
    </row>
    <row r="217" spans="1:9" ht="17.25" hidden="1" customHeight="1" x14ac:dyDescent="0.25">
      <c r="A217" s="132"/>
      <c r="B217" s="132" t="s">
        <v>489</v>
      </c>
      <c r="C217" s="32" t="s">
        <v>209</v>
      </c>
      <c r="D217" s="32" t="s">
        <v>130</v>
      </c>
      <c r="E217" s="33" t="s">
        <v>522</v>
      </c>
      <c r="F217" s="32" t="s">
        <v>462</v>
      </c>
      <c r="G217" s="15">
        <v>2.2000000000000002</v>
      </c>
      <c r="H217" s="15"/>
      <c r="I217" s="15">
        <f t="shared" si="20"/>
        <v>2.2000000000000002</v>
      </c>
    </row>
    <row r="218" spans="1:9" ht="18" hidden="1" customHeight="1" x14ac:dyDescent="0.25">
      <c r="A218" s="132"/>
      <c r="B218" s="132" t="s">
        <v>463</v>
      </c>
      <c r="C218" s="32" t="s">
        <v>209</v>
      </c>
      <c r="D218" s="32" t="s">
        <v>130</v>
      </c>
      <c r="E218" s="33" t="s">
        <v>522</v>
      </c>
      <c r="F218" s="32" t="s">
        <v>464</v>
      </c>
      <c r="G218" s="15">
        <v>0</v>
      </c>
      <c r="H218" s="15">
        <v>0</v>
      </c>
      <c r="I218" s="15">
        <f t="shared" si="20"/>
        <v>0</v>
      </c>
    </row>
    <row r="219" spans="1:9" ht="17.25" hidden="1" customHeight="1" x14ac:dyDescent="0.25">
      <c r="A219" s="186" t="s">
        <v>234</v>
      </c>
      <c r="B219" s="186"/>
      <c r="C219" s="32" t="s">
        <v>209</v>
      </c>
      <c r="D219" s="32" t="s">
        <v>130</v>
      </c>
      <c r="E219" s="32" t="s">
        <v>235</v>
      </c>
      <c r="F219" s="32"/>
      <c r="G219" s="15">
        <f>G220</f>
        <v>5651.2</v>
      </c>
      <c r="H219" s="15">
        <f>H220</f>
        <v>0</v>
      </c>
      <c r="I219" s="15">
        <f t="shared" si="20"/>
        <v>5651.2</v>
      </c>
    </row>
    <row r="220" spans="1:9" ht="15.75" hidden="1" customHeight="1" x14ac:dyDescent="0.25">
      <c r="A220" s="186" t="s">
        <v>213</v>
      </c>
      <c r="B220" s="186"/>
      <c r="C220" s="32" t="s">
        <v>209</v>
      </c>
      <c r="D220" s="32" t="s">
        <v>130</v>
      </c>
      <c r="E220" s="32" t="s">
        <v>236</v>
      </c>
      <c r="F220" s="32"/>
      <c r="G220" s="15">
        <f>G221+G227+G233</f>
        <v>5651.2</v>
      </c>
      <c r="H220" s="15">
        <f>H221+H227+H233</f>
        <v>0</v>
      </c>
      <c r="I220" s="15">
        <f t="shared" si="20"/>
        <v>5651.2</v>
      </c>
    </row>
    <row r="221" spans="1:9" ht="17.25" hidden="1" customHeight="1" x14ac:dyDescent="0.25">
      <c r="A221" s="186" t="s">
        <v>523</v>
      </c>
      <c r="B221" s="186"/>
      <c r="C221" s="33" t="s">
        <v>209</v>
      </c>
      <c r="D221" s="33" t="s">
        <v>130</v>
      </c>
      <c r="E221" s="33" t="s">
        <v>237</v>
      </c>
      <c r="F221" s="32"/>
      <c r="G221" s="15">
        <f>G222+G224</f>
        <v>2611.1</v>
      </c>
      <c r="H221" s="15">
        <f>H222+H224</f>
        <v>0</v>
      </c>
      <c r="I221" s="15">
        <f t="shared" si="20"/>
        <v>2611.1</v>
      </c>
    </row>
    <row r="222" spans="1:9" ht="15.75" hidden="1" customHeight="1" x14ac:dyDescent="0.25">
      <c r="A222" s="132"/>
      <c r="B222" s="132" t="s">
        <v>485</v>
      </c>
      <c r="C222" s="32" t="s">
        <v>209</v>
      </c>
      <c r="D222" s="33" t="s">
        <v>130</v>
      </c>
      <c r="E222" s="33" t="s">
        <v>237</v>
      </c>
      <c r="F222" s="32" t="s">
        <v>486</v>
      </c>
      <c r="G222" s="15">
        <f>G223</f>
        <v>2502.6</v>
      </c>
      <c r="H222" s="15">
        <f>H223</f>
        <v>0</v>
      </c>
      <c r="I222" s="15">
        <f t="shared" si="20"/>
        <v>2502.6</v>
      </c>
    </row>
    <row r="223" spans="1:9" ht="17.25" hidden="1" customHeight="1" x14ac:dyDescent="0.25">
      <c r="A223" s="132"/>
      <c r="B223" s="132" t="s">
        <v>487</v>
      </c>
      <c r="C223" s="32" t="s">
        <v>209</v>
      </c>
      <c r="D223" s="33" t="s">
        <v>130</v>
      </c>
      <c r="E223" s="33" t="s">
        <v>237</v>
      </c>
      <c r="F223" s="32" t="s">
        <v>488</v>
      </c>
      <c r="G223" s="15">
        <v>2502.6</v>
      </c>
      <c r="H223" s="15"/>
      <c r="I223" s="15">
        <f t="shared" si="20"/>
        <v>2502.6</v>
      </c>
    </row>
    <row r="224" spans="1:9" ht="15" hidden="1" customHeight="1" x14ac:dyDescent="0.25">
      <c r="A224" s="132"/>
      <c r="B224" s="132" t="s">
        <v>458</v>
      </c>
      <c r="C224" s="32" t="s">
        <v>209</v>
      </c>
      <c r="D224" s="32" t="s">
        <v>130</v>
      </c>
      <c r="E224" s="33" t="s">
        <v>237</v>
      </c>
      <c r="F224" s="32" t="s">
        <v>460</v>
      </c>
      <c r="G224" s="15">
        <f>G225+G226</f>
        <v>108.5</v>
      </c>
      <c r="H224" s="15">
        <f>H225+H226</f>
        <v>0</v>
      </c>
      <c r="I224" s="15">
        <f t="shared" si="20"/>
        <v>108.5</v>
      </c>
    </row>
    <row r="225" spans="1:9" ht="17.25" hidden="1" customHeight="1" x14ac:dyDescent="0.25">
      <c r="A225" s="132"/>
      <c r="B225" s="132" t="s">
        <v>489</v>
      </c>
      <c r="C225" s="32" t="s">
        <v>209</v>
      </c>
      <c r="D225" s="32" t="s">
        <v>130</v>
      </c>
      <c r="E225" s="33" t="s">
        <v>237</v>
      </c>
      <c r="F225" s="32" t="s">
        <v>462</v>
      </c>
      <c r="G225" s="15">
        <v>68.2</v>
      </c>
      <c r="H225" s="15"/>
      <c r="I225" s="15">
        <f t="shared" si="20"/>
        <v>68.2</v>
      </c>
    </row>
    <row r="226" spans="1:9" ht="27" hidden="1" customHeight="1" x14ac:dyDescent="0.25">
      <c r="A226" s="132"/>
      <c r="B226" s="132" t="s">
        <v>463</v>
      </c>
      <c r="C226" s="32" t="s">
        <v>209</v>
      </c>
      <c r="D226" s="32" t="s">
        <v>130</v>
      </c>
      <c r="E226" s="33" t="s">
        <v>237</v>
      </c>
      <c r="F226" s="32" t="s">
        <v>464</v>
      </c>
      <c r="G226" s="15">
        <v>40.299999999999997</v>
      </c>
      <c r="H226" s="15"/>
      <c r="I226" s="15">
        <f t="shared" si="20"/>
        <v>40.299999999999997</v>
      </c>
    </row>
    <row r="227" spans="1:9" ht="17.25" hidden="1" customHeight="1" x14ac:dyDescent="0.25">
      <c r="A227" s="186" t="s">
        <v>524</v>
      </c>
      <c r="B227" s="186"/>
      <c r="C227" s="33" t="s">
        <v>209</v>
      </c>
      <c r="D227" s="33" t="s">
        <v>130</v>
      </c>
      <c r="E227" s="33" t="s">
        <v>525</v>
      </c>
      <c r="F227" s="32"/>
      <c r="G227" s="15">
        <f>G228+G230</f>
        <v>1359.1999999999998</v>
      </c>
      <c r="H227" s="15">
        <f>H228+H230</f>
        <v>0</v>
      </c>
      <c r="I227" s="15">
        <f t="shared" si="20"/>
        <v>1359.1999999999998</v>
      </c>
    </row>
    <row r="228" spans="1:9" ht="15.75" hidden="1" customHeight="1" x14ac:dyDescent="0.25">
      <c r="A228" s="132"/>
      <c r="B228" s="132" t="s">
        <v>485</v>
      </c>
      <c r="C228" s="32" t="s">
        <v>209</v>
      </c>
      <c r="D228" s="33" t="s">
        <v>130</v>
      </c>
      <c r="E228" s="33" t="s">
        <v>525</v>
      </c>
      <c r="F228" s="32" t="s">
        <v>486</v>
      </c>
      <c r="G228" s="15">
        <f>G229</f>
        <v>1356.6</v>
      </c>
      <c r="H228" s="15">
        <f>H229</f>
        <v>0</v>
      </c>
      <c r="I228" s="15">
        <f t="shared" si="20"/>
        <v>1356.6</v>
      </c>
    </row>
    <row r="229" spans="1:9" ht="17.25" hidden="1" customHeight="1" x14ac:dyDescent="0.25">
      <c r="A229" s="132"/>
      <c r="B229" s="132" t="s">
        <v>487</v>
      </c>
      <c r="C229" s="32" t="s">
        <v>209</v>
      </c>
      <c r="D229" s="33" t="s">
        <v>130</v>
      </c>
      <c r="E229" s="33" t="s">
        <v>525</v>
      </c>
      <c r="F229" s="32" t="s">
        <v>488</v>
      </c>
      <c r="G229" s="15">
        <v>1356.6</v>
      </c>
      <c r="H229" s="15"/>
      <c r="I229" s="15">
        <f t="shared" si="20"/>
        <v>1356.6</v>
      </c>
    </row>
    <row r="230" spans="1:9" ht="15.75" hidden="1" customHeight="1" x14ac:dyDescent="0.25">
      <c r="A230" s="132"/>
      <c r="B230" s="132" t="s">
        <v>458</v>
      </c>
      <c r="C230" s="32" t="s">
        <v>209</v>
      </c>
      <c r="D230" s="32" t="s">
        <v>130</v>
      </c>
      <c r="E230" s="33" t="s">
        <v>525</v>
      </c>
      <c r="F230" s="32" t="s">
        <v>460</v>
      </c>
      <c r="G230" s="15">
        <f>G231+G232</f>
        <v>2.6</v>
      </c>
      <c r="H230" s="15">
        <f>H231+H232</f>
        <v>0</v>
      </c>
      <c r="I230" s="15">
        <f t="shared" si="20"/>
        <v>2.6</v>
      </c>
    </row>
    <row r="231" spans="1:9" ht="17.25" hidden="1" customHeight="1" x14ac:dyDescent="0.25">
      <c r="A231" s="132"/>
      <c r="B231" s="132" t="s">
        <v>489</v>
      </c>
      <c r="C231" s="32" t="s">
        <v>209</v>
      </c>
      <c r="D231" s="32" t="s">
        <v>130</v>
      </c>
      <c r="E231" s="33" t="s">
        <v>525</v>
      </c>
      <c r="F231" s="32" t="s">
        <v>462</v>
      </c>
      <c r="G231" s="15">
        <v>2.6</v>
      </c>
      <c r="H231" s="15"/>
      <c r="I231" s="15">
        <f t="shared" si="20"/>
        <v>2.6</v>
      </c>
    </row>
    <row r="232" spans="1:9" ht="16.5" hidden="1" customHeight="1" x14ac:dyDescent="0.25">
      <c r="A232" s="132"/>
      <c r="B232" s="132" t="s">
        <v>463</v>
      </c>
      <c r="C232" s="32" t="s">
        <v>209</v>
      </c>
      <c r="D232" s="32" t="s">
        <v>130</v>
      </c>
      <c r="E232" s="33" t="s">
        <v>525</v>
      </c>
      <c r="F232" s="32" t="s">
        <v>464</v>
      </c>
      <c r="G232" s="15">
        <v>0</v>
      </c>
      <c r="H232" s="15"/>
      <c r="I232" s="15">
        <f t="shared" si="20"/>
        <v>0</v>
      </c>
    </row>
    <row r="233" spans="1:9" ht="16.5" hidden="1" customHeight="1" x14ac:dyDescent="0.25">
      <c r="A233" s="186" t="s">
        <v>526</v>
      </c>
      <c r="B233" s="186"/>
      <c r="C233" s="33" t="s">
        <v>209</v>
      </c>
      <c r="D233" s="33" t="s">
        <v>130</v>
      </c>
      <c r="E233" s="33" t="s">
        <v>527</v>
      </c>
      <c r="F233" s="32"/>
      <c r="G233" s="15">
        <f>G234+G236</f>
        <v>1680.9</v>
      </c>
      <c r="H233" s="15">
        <f>H234+H236</f>
        <v>0</v>
      </c>
      <c r="I233" s="15">
        <f t="shared" si="20"/>
        <v>1680.9</v>
      </c>
    </row>
    <row r="234" spans="1:9" ht="27.75" hidden="1" customHeight="1" x14ac:dyDescent="0.25">
      <c r="A234" s="132"/>
      <c r="B234" s="132" t="s">
        <v>485</v>
      </c>
      <c r="C234" s="32" t="s">
        <v>209</v>
      </c>
      <c r="D234" s="33" t="s">
        <v>130</v>
      </c>
      <c r="E234" s="33" t="s">
        <v>527</v>
      </c>
      <c r="F234" s="32" t="s">
        <v>486</v>
      </c>
      <c r="G234" s="15">
        <f>G235</f>
        <v>1648.7</v>
      </c>
      <c r="H234" s="15">
        <f>H235</f>
        <v>0</v>
      </c>
      <c r="I234" s="15">
        <f t="shared" si="20"/>
        <v>1648.7</v>
      </c>
    </row>
    <row r="235" spans="1:9" ht="18.75" hidden="1" customHeight="1" x14ac:dyDescent="0.25">
      <c r="A235" s="132"/>
      <c r="B235" s="132" t="s">
        <v>506</v>
      </c>
      <c r="C235" s="32" t="s">
        <v>209</v>
      </c>
      <c r="D235" s="33" t="s">
        <v>130</v>
      </c>
      <c r="E235" s="33" t="s">
        <v>527</v>
      </c>
      <c r="F235" s="32" t="s">
        <v>507</v>
      </c>
      <c r="G235" s="15">
        <v>1648.7</v>
      </c>
      <c r="H235" s="15"/>
      <c r="I235" s="15">
        <f t="shared" si="20"/>
        <v>1648.7</v>
      </c>
    </row>
    <row r="236" spans="1:9" ht="29.25" hidden="1" customHeight="1" x14ac:dyDescent="0.25">
      <c r="A236" s="132"/>
      <c r="B236" s="132" t="s">
        <v>458</v>
      </c>
      <c r="C236" s="32" t="s">
        <v>209</v>
      </c>
      <c r="D236" s="32" t="s">
        <v>130</v>
      </c>
      <c r="E236" s="33" t="s">
        <v>527</v>
      </c>
      <c r="F236" s="32" t="s">
        <v>460</v>
      </c>
      <c r="G236" s="15">
        <f>G237+G238</f>
        <v>32.200000000000003</v>
      </c>
      <c r="H236" s="15">
        <f>H237+H238</f>
        <v>0</v>
      </c>
      <c r="I236" s="15">
        <f t="shared" si="20"/>
        <v>32.200000000000003</v>
      </c>
    </row>
    <row r="237" spans="1:9" ht="18.75" hidden="1" customHeight="1" x14ac:dyDescent="0.25">
      <c r="A237" s="132"/>
      <c r="B237" s="132" t="s">
        <v>489</v>
      </c>
      <c r="C237" s="32" t="s">
        <v>209</v>
      </c>
      <c r="D237" s="32" t="s">
        <v>130</v>
      </c>
      <c r="E237" s="33" t="s">
        <v>527</v>
      </c>
      <c r="F237" s="32" t="s">
        <v>462</v>
      </c>
      <c r="G237" s="15">
        <v>32.200000000000003</v>
      </c>
      <c r="H237" s="15"/>
      <c r="I237" s="15">
        <f t="shared" si="20"/>
        <v>32.200000000000003</v>
      </c>
    </row>
    <row r="238" spans="1:9" ht="30" hidden="1" customHeight="1" x14ac:dyDescent="0.25">
      <c r="A238" s="132"/>
      <c r="B238" s="132" t="s">
        <v>463</v>
      </c>
      <c r="C238" s="32" t="s">
        <v>209</v>
      </c>
      <c r="D238" s="32" t="s">
        <v>130</v>
      </c>
      <c r="E238" s="33" t="s">
        <v>527</v>
      </c>
      <c r="F238" s="32" t="s">
        <v>464</v>
      </c>
      <c r="G238" s="15">
        <v>0</v>
      </c>
      <c r="H238" s="15"/>
      <c r="I238" s="15">
        <f t="shared" si="20"/>
        <v>0</v>
      </c>
    </row>
    <row r="239" spans="1:9" ht="17.25" hidden="1" customHeight="1" x14ac:dyDescent="0.25">
      <c r="A239" s="186" t="s">
        <v>142</v>
      </c>
      <c r="B239" s="186"/>
      <c r="C239" s="32" t="s">
        <v>209</v>
      </c>
      <c r="D239" s="32" t="s">
        <v>130</v>
      </c>
      <c r="E239" s="32" t="s">
        <v>238</v>
      </c>
      <c r="F239" s="32"/>
      <c r="G239" s="15">
        <f t="shared" ref="G239:H241" si="21">G240</f>
        <v>1329.3</v>
      </c>
      <c r="H239" s="15">
        <f t="shared" si="21"/>
        <v>0</v>
      </c>
      <c r="I239" s="15">
        <f t="shared" si="20"/>
        <v>1329.3</v>
      </c>
    </row>
    <row r="240" spans="1:9" ht="18" hidden="1" customHeight="1" x14ac:dyDescent="0.25">
      <c r="A240" s="186" t="s">
        <v>239</v>
      </c>
      <c r="B240" s="186"/>
      <c r="C240" s="32" t="s">
        <v>209</v>
      </c>
      <c r="D240" s="32" t="s">
        <v>130</v>
      </c>
      <c r="E240" s="32" t="s">
        <v>240</v>
      </c>
      <c r="F240" s="32"/>
      <c r="G240" s="15">
        <f t="shared" si="21"/>
        <v>1329.3</v>
      </c>
      <c r="H240" s="15">
        <f t="shared" si="21"/>
        <v>0</v>
      </c>
      <c r="I240" s="15">
        <f t="shared" si="20"/>
        <v>1329.3</v>
      </c>
    </row>
    <row r="241" spans="1:9" ht="18.75" hidden="1" customHeight="1" x14ac:dyDescent="0.25">
      <c r="A241" s="133"/>
      <c r="B241" s="132" t="s">
        <v>485</v>
      </c>
      <c r="C241" s="32" t="s">
        <v>209</v>
      </c>
      <c r="D241" s="32" t="s">
        <v>130</v>
      </c>
      <c r="E241" s="32" t="s">
        <v>240</v>
      </c>
      <c r="F241" s="32" t="s">
        <v>486</v>
      </c>
      <c r="G241" s="15">
        <f t="shared" si="21"/>
        <v>1329.3</v>
      </c>
      <c r="H241" s="15">
        <f t="shared" si="21"/>
        <v>0</v>
      </c>
      <c r="I241" s="15">
        <f t="shared" si="20"/>
        <v>1329.3</v>
      </c>
    </row>
    <row r="242" spans="1:9" ht="17.25" hidden="1" customHeight="1" x14ac:dyDescent="0.25">
      <c r="A242" s="133"/>
      <c r="B242" s="133" t="s">
        <v>528</v>
      </c>
      <c r="C242" s="32" t="s">
        <v>209</v>
      </c>
      <c r="D242" s="32" t="s">
        <v>130</v>
      </c>
      <c r="E242" s="32" t="s">
        <v>240</v>
      </c>
      <c r="F242" s="32" t="s">
        <v>529</v>
      </c>
      <c r="G242" s="15">
        <v>1329.3</v>
      </c>
      <c r="H242" s="15"/>
      <c r="I242" s="15">
        <f t="shared" si="20"/>
        <v>1329.3</v>
      </c>
    </row>
    <row r="243" spans="1:9" ht="18.75" hidden="1" customHeight="1" x14ac:dyDescent="0.25">
      <c r="A243" s="186" t="s">
        <v>164</v>
      </c>
      <c r="B243" s="186"/>
      <c r="C243" s="33" t="s">
        <v>209</v>
      </c>
      <c r="D243" s="33" t="s">
        <v>130</v>
      </c>
      <c r="E243" s="33" t="s">
        <v>165</v>
      </c>
      <c r="F243" s="33"/>
      <c r="G243" s="18">
        <f>G244</f>
        <v>62677.36</v>
      </c>
      <c r="H243" s="18">
        <f>H244</f>
        <v>0</v>
      </c>
      <c r="I243" s="15">
        <f t="shared" si="20"/>
        <v>62677.36</v>
      </c>
    </row>
    <row r="244" spans="1:9" ht="17.25" hidden="1" customHeight="1" x14ac:dyDescent="0.25">
      <c r="A244" s="186" t="s">
        <v>471</v>
      </c>
      <c r="B244" s="186"/>
      <c r="C244" s="32" t="s">
        <v>209</v>
      </c>
      <c r="D244" s="32" t="s">
        <v>130</v>
      </c>
      <c r="E244" s="32" t="s">
        <v>166</v>
      </c>
      <c r="F244" s="32"/>
      <c r="G244" s="15">
        <f>G245+G248+G251</f>
        <v>62677.36</v>
      </c>
      <c r="H244" s="15">
        <f>H245+H248+H251</f>
        <v>0</v>
      </c>
      <c r="I244" s="15">
        <f t="shared" si="20"/>
        <v>62677.36</v>
      </c>
    </row>
    <row r="245" spans="1:9" ht="17.25" hidden="1" customHeight="1" x14ac:dyDescent="0.25">
      <c r="A245" s="186" t="s">
        <v>241</v>
      </c>
      <c r="B245" s="186"/>
      <c r="C245" s="32" t="s">
        <v>209</v>
      </c>
      <c r="D245" s="32" t="s">
        <v>130</v>
      </c>
      <c r="E245" s="32" t="s">
        <v>242</v>
      </c>
      <c r="F245" s="32"/>
      <c r="G245" s="15">
        <f>G246</f>
        <v>58347</v>
      </c>
      <c r="H245" s="15">
        <f>H246</f>
        <v>0</v>
      </c>
      <c r="I245" s="15">
        <f t="shared" si="20"/>
        <v>58347</v>
      </c>
    </row>
    <row r="246" spans="1:9" ht="17.25" hidden="1" customHeight="1" x14ac:dyDescent="0.25">
      <c r="A246" s="133"/>
      <c r="B246" s="132" t="s">
        <v>485</v>
      </c>
      <c r="C246" s="32" t="s">
        <v>209</v>
      </c>
      <c r="D246" s="32" t="s">
        <v>130</v>
      </c>
      <c r="E246" s="32" t="s">
        <v>242</v>
      </c>
      <c r="F246" s="32" t="s">
        <v>486</v>
      </c>
      <c r="G246" s="15">
        <f>G247</f>
        <v>58347</v>
      </c>
      <c r="H246" s="15">
        <f>H247</f>
        <v>0</v>
      </c>
      <c r="I246" s="15">
        <f t="shared" si="20"/>
        <v>58347</v>
      </c>
    </row>
    <row r="247" spans="1:9" ht="17.25" hidden="1" customHeight="1" x14ac:dyDescent="0.25">
      <c r="A247" s="133"/>
      <c r="B247" s="133" t="s">
        <v>528</v>
      </c>
      <c r="C247" s="32" t="s">
        <v>209</v>
      </c>
      <c r="D247" s="32" t="s">
        <v>130</v>
      </c>
      <c r="E247" s="32" t="s">
        <v>242</v>
      </c>
      <c r="F247" s="32" t="s">
        <v>529</v>
      </c>
      <c r="G247" s="15">
        <v>58347</v>
      </c>
      <c r="H247" s="15"/>
      <c r="I247" s="15">
        <f t="shared" si="20"/>
        <v>58347</v>
      </c>
    </row>
    <row r="248" spans="1:9" ht="17.25" hidden="1" customHeight="1" x14ac:dyDescent="0.25">
      <c r="A248" s="186" t="s">
        <v>216</v>
      </c>
      <c r="B248" s="186"/>
      <c r="C248" s="32" t="s">
        <v>209</v>
      </c>
      <c r="D248" s="32" t="s">
        <v>130</v>
      </c>
      <c r="E248" s="32" t="s">
        <v>217</v>
      </c>
      <c r="F248" s="32"/>
      <c r="G248" s="15">
        <f>G249</f>
        <v>22.26</v>
      </c>
      <c r="H248" s="15">
        <f>H249</f>
        <v>0</v>
      </c>
      <c r="I248" s="15">
        <f t="shared" si="20"/>
        <v>22.26</v>
      </c>
    </row>
    <row r="249" spans="1:9" ht="18.75" hidden="1" customHeight="1" x14ac:dyDescent="0.25">
      <c r="A249" s="14"/>
      <c r="B249" s="133" t="s">
        <v>490</v>
      </c>
      <c r="C249" s="32" t="s">
        <v>209</v>
      </c>
      <c r="D249" s="32" t="s">
        <v>130</v>
      </c>
      <c r="E249" s="32" t="s">
        <v>217</v>
      </c>
      <c r="F249" s="32" t="s">
        <v>491</v>
      </c>
      <c r="G249" s="15">
        <f>G250</f>
        <v>22.26</v>
      </c>
      <c r="H249" s="15">
        <f>H250</f>
        <v>0</v>
      </c>
      <c r="I249" s="15">
        <f t="shared" si="20"/>
        <v>22.26</v>
      </c>
    </row>
    <row r="250" spans="1:9" ht="17.25" hidden="1" customHeight="1" x14ac:dyDescent="0.25">
      <c r="A250" s="14"/>
      <c r="B250" s="133" t="s">
        <v>492</v>
      </c>
      <c r="C250" s="32" t="s">
        <v>209</v>
      </c>
      <c r="D250" s="32" t="s">
        <v>130</v>
      </c>
      <c r="E250" s="32" t="s">
        <v>217</v>
      </c>
      <c r="F250" s="32" t="s">
        <v>493</v>
      </c>
      <c r="G250" s="15">
        <v>22.26</v>
      </c>
      <c r="H250" s="15"/>
      <c r="I250" s="15">
        <f t="shared" si="20"/>
        <v>22.26</v>
      </c>
    </row>
    <row r="251" spans="1:9" ht="18.75" hidden="1" customHeight="1" x14ac:dyDescent="0.25">
      <c r="A251" s="186" t="s">
        <v>218</v>
      </c>
      <c r="B251" s="186"/>
      <c r="C251" s="32" t="s">
        <v>209</v>
      </c>
      <c r="D251" s="32" t="s">
        <v>130</v>
      </c>
      <c r="E251" s="32" t="s">
        <v>219</v>
      </c>
      <c r="F251" s="32"/>
      <c r="G251" s="15">
        <f>G252</f>
        <v>4308.1000000000004</v>
      </c>
      <c r="H251" s="15">
        <f>H252</f>
        <v>0</v>
      </c>
      <c r="I251" s="15">
        <f t="shared" si="20"/>
        <v>4308.1000000000004</v>
      </c>
    </row>
    <row r="252" spans="1:9" ht="17.25" hidden="1" customHeight="1" x14ac:dyDescent="0.25">
      <c r="A252" s="14"/>
      <c r="B252" s="133" t="s">
        <v>490</v>
      </c>
      <c r="C252" s="32" t="s">
        <v>209</v>
      </c>
      <c r="D252" s="32" t="s">
        <v>130</v>
      </c>
      <c r="E252" s="32" t="s">
        <v>219</v>
      </c>
      <c r="F252" s="32" t="s">
        <v>491</v>
      </c>
      <c r="G252" s="15">
        <f>G253</f>
        <v>4308.1000000000004</v>
      </c>
      <c r="H252" s="15">
        <f>H253</f>
        <v>0</v>
      </c>
      <c r="I252" s="15">
        <f t="shared" si="20"/>
        <v>4308.1000000000004</v>
      </c>
    </row>
    <row r="253" spans="1:9" ht="18.75" hidden="1" customHeight="1" x14ac:dyDescent="0.25">
      <c r="A253" s="14"/>
      <c r="B253" s="133" t="s">
        <v>492</v>
      </c>
      <c r="C253" s="32" t="s">
        <v>209</v>
      </c>
      <c r="D253" s="32" t="s">
        <v>130</v>
      </c>
      <c r="E253" s="32" t="s">
        <v>219</v>
      </c>
      <c r="F253" s="32" t="s">
        <v>493</v>
      </c>
      <c r="G253" s="15">
        <v>4308.1000000000004</v>
      </c>
      <c r="H253" s="15"/>
      <c r="I253" s="15">
        <f t="shared" si="20"/>
        <v>4308.1000000000004</v>
      </c>
    </row>
    <row r="254" spans="1:9" ht="17.25" hidden="1" customHeight="1" x14ac:dyDescent="0.25">
      <c r="A254" s="190" t="s">
        <v>243</v>
      </c>
      <c r="B254" s="190"/>
      <c r="C254" s="31" t="s">
        <v>209</v>
      </c>
      <c r="D254" s="31" t="s">
        <v>209</v>
      </c>
      <c r="E254" s="31"/>
      <c r="F254" s="31"/>
      <c r="G254" s="11">
        <f t="shared" ref="G254:H257" si="22">G255</f>
        <v>106.2</v>
      </c>
      <c r="H254" s="11">
        <f t="shared" si="22"/>
        <v>0</v>
      </c>
      <c r="I254" s="15">
        <f t="shared" si="20"/>
        <v>106.2</v>
      </c>
    </row>
    <row r="255" spans="1:9" ht="18.75" hidden="1" customHeight="1" x14ac:dyDescent="0.25">
      <c r="A255" s="186" t="s">
        <v>244</v>
      </c>
      <c r="B255" s="186"/>
      <c r="C255" s="32" t="s">
        <v>209</v>
      </c>
      <c r="D255" s="32" t="s">
        <v>209</v>
      </c>
      <c r="E255" s="32" t="s">
        <v>175</v>
      </c>
      <c r="F255" s="32"/>
      <c r="G255" s="15">
        <f t="shared" si="22"/>
        <v>106.2</v>
      </c>
      <c r="H255" s="15">
        <f t="shared" si="22"/>
        <v>0</v>
      </c>
      <c r="I255" s="15">
        <f t="shared" si="20"/>
        <v>106.2</v>
      </c>
    </row>
    <row r="256" spans="1:9" ht="17.25" hidden="1" customHeight="1" x14ac:dyDescent="0.25">
      <c r="A256" s="186" t="s">
        <v>245</v>
      </c>
      <c r="B256" s="186"/>
      <c r="C256" s="32" t="s">
        <v>209</v>
      </c>
      <c r="D256" s="32" t="s">
        <v>209</v>
      </c>
      <c r="E256" s="32" t="s">
        <v>246</v>
      </c>
      <c r="F256" s="32"/>
      <c r="G256" s="15">
        <f t="shared" si="22"/>
        <v>106.2</v>
      </c>
      <c r="H256" s="15">
        <f t="shared" si="22"/>
        <v>0</v>
      </c>
      <c r="I256" s="15">
        <f t="shared" si="20"/>
        <v>106.2</v>
      </c>
    </row>
    <row r="257" spans="1:9" ht="18.75" hidden="1" customHeight="1" x14ac:dyDescent="0.25">
      <c r="A257" s="14"/>
      <c r="B257" s="133" t="s">
        <v>454</v>
      </c>
      <c r="C257" s="32" t="s">
        <v>209</v>
      </c>
      <c r="D257" s="32" t="s">
        <v>209</v>
      </c>
      <c r="E257" s="32" t="s">
        <v>246</v>
      </c>
      <c r="F257" s="32" t="s">
        <v>455</v>
      </c>
      <c r="G257" s="15">
        <f t="shared" si="22"/>
        <v>106.2</v>
      </c>
      <c r="H257" s="15">
        <f t="shared" si="22"/>
        <v>0</v>
      </c>
      <c r="I257" s="15">
        <f t="shared" si="20"/>
        <v>106.2</v>
      </c>
    </row>
    <row r="258" spans="1:9" ht="15.75" hidden="1" customHeight="1" x14ac:dyDescent="0.25">
      <c r="A258" s="14"/>
      <c r="B258" s="132" t="s">
        <v>456</v>
      </c>
      <c r="C258" s="32" t="s">
        <v>209</v>
      </c>
      <c r="D258" s="32" t="s">
        <v>209</v>
      </c>
      <c r="E258" s="32" t="s">
        <v>246</v>
      </c>
      <c r="F258" s="32" t="s">
        <v>457</v>
      </c>
      <c r="G258" s="15">
        <v>106.2</v>
      </c>
      <c r="H258" s="15"/>
      <c r="I258" s="15">
        <f t="shared" si="20"/>
        <v>106.2</v>
      </c>
    </row>
    <row r="259" spans="1:9" ht="15.75" hidden="1" customHeight="1" x14ac:dyDescent="0.25">
      <c r="A259" s="190" t="s">
        <v>247</v>
      </c>
      <c r="B259" s="190"/>
      <c r="C259" s="31" t="s">
        <v>209</v>
      </c>
      <c r="D259" s="31" t="s">
        <v>190</v>
      </c>
      <c r="E259" s="31"/>
      <c r="F259" s="31"/>
      <c r="G259" s="11">
        <f>G260+G265+G270+G285+G290+G299</f>
        <v>12599.8</v>
      </c>
      <c r="H259" s="11">
        <f>H260+H265+H270+H285+H290+H299</f>
        <v>0</v>
      </c>
      <c r="I259" s="15">
        <f t="shared" si="20"/>
        <v>12599.8</v>
      </c>
    </row>
    <row r="260" spans="1:9" ht="17.25" hidden="1" customHeight="1" x14ac:dyDescent="0.25">
      <c r="A260" s="186" t="s">
        <v>131</v>
      </c>
      <c r="B260" s="186"/>
      <c r="C260" s="32" t="s">
        <v>209</v>
      </c>
      <c r="D260" s="32" t="s">
        <v>190</v>
      </c>
      <c r="E260" s="32" t="s">
        <v>132</v>
      </c>
      <c r="F260" s="32"/>
      <c r="G260" s="15">
        <f t="shared" ref="G260:H263" si="23">G261</f>
        <v>1068.4000000000001</v>
      </c>
      <c r="H260" s="15">
        <f t="shared" si="23"/>
        <v>0</v>
      </c>
      <c r="I260" s="15">
        <f t="shared" si="20"/>
        <v>1068.4000000000001</v>
      </c>
    </row>
    <row r="261" spans="1:9" ht="17.25" hidden="1" customHeight="1" x14ac:dyDescent="0.25">
      <c r="A261" s="186" t="s">
        <v>137</v>
      </c>
      <c r="B261" s="186"/>
      <c r="C261" s="32" t="s">
        <v>209</v>
      </c>
      <c r="D261" s="32" t="s">
        <v>190</v>
      </c>
      <c r="E261" s="32" t="s">
        <v>138</v>
      </c>
      <c r="F261" s="32"/>
      <c r="G261" s="15">
        <f t="shared" si="23"/>
        <v>1068.4000000000001</v>
      </c>
      <c r="H261" s="15">
        <f t="shared" si="23"/>
        <v>0</v>
      </c>
      <c r="I261" s="15">
        <f t="shared" si="20"/>
        <v>1068.4000000000001</v>
      </c>
    </row>
    <row r="262" spans="1:9" ht="17.25" hidden="1" customHeight="1" x14ac:dyDescent="0.25">
      <c r="A262" s="186" t="s">
        <v>248</v>
      </c>
      <c r="B262" s="186"/>
      <c r="C262" s="32" t="s">
        <v>209</v>
      </c>
      <c r="D262" s="32" t="s">
        <v>190</v>
      </c>
      <c r="E262" s="32" t="s">
        <v>249</v>
      </c>
      <c r="F262" s="32"/>
      <c r="G262" s="15">
        <f t="shared" si="23"/>
        <v>1068.4000000000001</v>
      </c>
      <c r="H262" s="15">
        <f t="shared" si="23"/>
        <v>0</v>
      </c>
      <c r="I262" s="15">
        <f t="shared" si="20"/>
        <v>1068.4000000000001</v>
      </c>
    </row>
    <row r="263" spans="1:9" ht="17.25" hidden="1" customHeight="1" x14ac:dyDescent="0.25">
      <c r="A263" s="132"/>
      <c r="B263" s="132" t="s">
        <v>450</v>
      </c>
      <c r="C263" s="32" t="s">
        <v>209</v>
      </c>
      <c r="D263" s="32" t="s">
        <v>190</v>
      </c>
      <c r="E263" s="32" t="s">
        <v>249</v>
      </c>
      <c r="F263" s="32" t="s">
        <v>451</v>
      </c>
      <c r="G263" s="15">
        <f t="shared" si="23"/>
        <v>1068.4000000000001</v>
      </c>
      <c r="H263" s="15">
        <f t="shared" si="23"/>
        <v>0</v>
      </c>
      <c r="I263" s="15">
        <f t="shared" si="20"/>
        <v>1068.4000000000001</v>
      </c>
    </row>
    <row r="264" spans="1:9" ht="17.25" hidden="1" customHeight="1" x14ac:dyDescent="0.25">
      <c r="A264" s="14"/>
      <c r="B264" s="133" t="s">
        <v>452</v>
      </c>
      <c r="C264" s="32" t="s">
        <v>209</v>
      </c>
      <c r="D264" s="32" t="s">
        <v>190</v>
      </c>
      <c r="E264" s="32" t="s">
        <v>249</v>
      </c>
      <c r="F264" s="32" t="s">
        <v>453</v>
      </c>
      <c r="G264" s="15">
        <v>1068.4000000000001</v>
      </c>
      <c r="H264" s="15"/>
      <c r="I264" s="15">
        <f t="shared" si="20"/>
        <v>1068.4000000000001</v>
      </c>
    </row>
    <row r="265" spans="1:9" ht="17.25" hidden="1" customHeight="1" x14ac:dyDescent="0.25">
      <c r="A265" s="186" t="s">
        <v>250</v>
      </c>
      <c r="B265" s="186"/>
      <c r="C265" s="32" t="s">
        <v>209</v>
      </c>
      <c r="D265" s="32" t="s">
        <v>190</v>
      </c>
      <c r="E265" s="32" t="s">
        <v>251</v>
      </c>
      <c r="F265" s="32"/>
      <c r="G265" s="15">
        <f t="shared" ref="G265:H268" si="24">G266</f>
        <v>368.5</v>
      </c>
      <c r="H265" s="15">
        <f t="shared" si="24"/>
        <v>0</v>
      </c>
      <c r="I265" s="15">
        <f t="shared" si="20"/>
        <v>368.5</v>
      </c>
    </row>
    <row r="266" spans="1:9" ht="17.25" hidden="1" customHeight="1" x14ac:dyDescent="0.25">
      <c r="A266" s="186" t="s">
        <v>213</v>
      </c>
      <c r="B266" s="186"/>
      <c r="C266" s="32" t="s">
        <v>209</v>
      </c>
      <c r="D266" s="32" t="s">
        <v>190</v>
      </c>
      <c r="E266" s="32" t="s">
        <v>1</v>
      </c>
      <c r="F266" s="32"/>
      <c r="G266" s="15">
        <f t="shared" si="24"/>
        <v>368.5</v>
      </c>
      <c r="H266" s="15">
        <f t="shared" si="24"/>
        <v>0</v>
      </c>
      <c r="I266" s="15">
        <f t="shared" si="20"/>
        <v>368.5</v>
      </c>
    </row>
    <row r="267" spans="1:9" ht="15" hidden="1" customHeight="1" x14ac:dyDescent="0.25">
      <c r="A267" s="186" t="s">
        <v>253</v>
      </c>
      <c r="B267" s="186"/>
      <c r="C267" s="32" t="s">
        <v>209</v>
      </c>
      <c r="D267" s="32" t="s">
        <v>190</v>
      </c>
      <c r="E267" s="32" t="s">
        <v>254</v>
      </c>
      <c r="F267" s="32"/>
      <c r="G267" s="15">
        <f t="shared" si="24"/>
        <v>368.5</v>
      </c>
      <c r="H267" s="15">
        <f t="shared" si="24"/>
        <v>0</v>
      </c>
      <c r="I267" s="15">
        <f t="shared" si="20"/>
        <v>368.5</v>
      </c>
    </row>
    <row r="268" spans="1:9" ht="52.5" hidden="1" customHeight="1" x14ac:dyDescent="0.25">
      <c r="A268" s="132"/>
      <c r="B268" s="132" t="s">
        <v>485</v>
      </c>
      <c r="C268" s="32" t="s">
        <v>209</v>
      </c>
      <c r="D268" s="32" t="s">
        <v>190</v>
      </c>
      <c r="E268" s="32" t="s">
        <v>254</v>
      </c>
      <c r="F268" s="32" t="s">
        <v>486</v>
      </c>
      <c r="G268" s="15">
        <f t="shared" si="24"/>
        <v>368.5</v>
      </c>
      <c r="H268" s="15">
        <f t="shared" si="24"/>
        <v>0</v>
      </c>
      <c r="I268" s="15">
        <f t="shared" si="20"/>
        <v>368.5</v>
      </c>
    </row>
    <row r="269" spans="1:9" ht="50.25" hidden="1" customHeight="1" x14ac:dyDescent="0.25">
      <c r="A269" s="132"/>
      <c r="B269" s="132" t="s">
        <v>487</v>
      </c>
      <c r="C269" s="32" t="s">
        <v>209</v>
      </c>
      <c r="D269" s="32" t="s">
        <v>190</v>
      </c>
      <c r="E269" s="32" t="s">
        <v>254</v>
      </c>
      <c r="F269" s="32" t="s">
        <v>488</v>
      </c>
      <c r="G269" s="15">
        <v>368.5</v>
      </c>
      <c r="H269" s="15"/>
      <c r="I269" s="15">
        <f t="shared" si="20"/>
        <v>368.5</v>
      </c>
    </row>
    <row r="270" spans="1:9" s="27" customFormat="1" ht="15.75" hidden="1" customHeight="1" x14ac:dyDescent="0.25">
      <c r="A270" s="186" t="s">
        <v>255</v>
      </c>
      <c r="B270" s="186"/>
      <c r="C270" s="32" t="s">
        <v>209</v>
      </c>
      <c r="D270" s="32" t="s">
        <v>190</v>
      </c>
      <c r="E270" s="32" t="s">
        <v>256</v>
      </c>
      <c r="F270" s="32"/>
      <c r="G270" s="15">
        <f>G271</f>
        <v>7844</v>
      </c>
      <c r="H270" s="15">
        <f>H271</f>
        <v>0</v>
      </c>
      <c r="I270" s="15">
        <f t="shared" si="20"/>
        <v>7844</v>
      </c>
    </row>
    <row r="271" spans="1:9" ht="55.5" hidden="1" customHeight="1" x14ac:dyDescent="0.25">
      <c r="A271" s="186" t="s">
        <v>213</v>
      </c>
      <c r="B271" s="186"/>
      <c r="C271" s="32" t="s">
        <v>209</v>
      </c>
      <c r="D271" s="32" t="s">
        <v>190</v>
      </c>
      <c r="E271" s="32" t="s">
        <v>257</v>
      </c>
      <c r="F271" s="32"/>
      <c r="G271" s="15">
        <f>G272+G280</f>
        <v>7844</v>
      </c>
      <c r="H271" s="15">
        <f>H272+H280</f>
        <v>0</v>
      </c>
      <c r="I271" s="15">
        <f t="shared" ref="I271:I334" si="25">G271+H271</f>
        <v>7844</v>
      </c>
    </row>
    <row r="272" spans="1:9" ht="27.75" hidden="1" customHeight="1" x14ac:dyDescent="0.25">
      <c r="A272" s="186" t="s">
        <v>530</v>
      </c>
      <c r="B272" s="186"/>
      <c r="C272" s="33" t="s">
        <v>209</v>
      </c>
      <c r="D272" s="33" t="s">
        <v>190</v>
      </c>
      <c r="E272" s="32" t="s">
        <v>258</v>
      </c>
      <c r="F272" s="32"/>
      <c r="G272" s="15">
        <f>G273+G275+G277</f>
        <v>6413.4</v>
      </c>
      <c r="H272" s="15">
        <f>H273+H275+H277</f>
        <v>0</v>
      </c>
      <c r="I272" s="15">
        <f t="shared" si="25"/>
        <v>6413.4</v>
      </c>
    </row>
    <row r="273" spans="1:9" ht="16.5" hidden="1" customHeight="1" x14ac:dyDescent="0.25">
      <c r="A273" s="132"/>
      <c r="B273" s="132" t="s">
        <v>450</v>
      </c>
      <c r="C273" s="32" t="s">
        <v>209</v>
      </c>
      <c r="D273" s="32" t="s">
        <v>190</v>
      </c>
      <c r="E273" s="32" t="s">
        <v>258</v>
      </c>
      <c r="F273" s="32" t="s">
        <v>451</v>
      </c>
      <c r="G273" s="15">
        <f>G274</f>
        <v>6108.2</v>
      </c>
      <c r="H273" s="15">
        <f>H274</f>
        <v>0</v>
      </c>
      <c r="I273" s="15">
        <f t="shared" si="25"/>
        <v>6108.2</v>
      </c>
    </row>
    <row r="274" spans="1:9" ht="41.25" hidden="1" customHeight="1" x14ac:dyDescent="0.25">
      <c r="A274" s="14"/>
      <c r="B274" s="133" t="s">
        <v>452</v>
      </c>
      <c r="C274" s="32" t="s">
        <v>209</v>
      </c>
      <c r="D274" s="32" t="s">
        <v>190</v>
      </c>
      <c r="E274" s="32" t="s">
        <v>258</v>
      </c>
      <c r="F274" s="32" t="s">
        <v>453</v>
      </c>
      <c r="G274" s="15">
        <v>6108.2</v>
      </c>
      <c r="H274" s="15"/>
      <c r="I274" s="15">
        <f t="shared" si="25"/>
        <v>6108.2</v>
      </c>
    </row>
    <row r="275" spans="1:9" ht="16.5" hidden="1" customHeight="1" x14ac:dyDescent="0.25">
      <c r="A275" s="14"/>
      <c r="B275" s="133" t="s">
        <v>454</v>
      </c>
      <c r="C275" s="32" t="s">
        <v>209</v>
      </c>
      <c r="D275" s="32" t="s">
        <v>190</v>
      </c>
      <c r="E275" s="32" t="s">
        <v>258</v>
      </c>
      <c r="F275" s="32" t="s">
        <v>455</v>
      </c>
      <c r="G275" s="15">
        <f>G276</f>
        <v>287.89999999999998</v>
      </c>
      <c r="H275" s="15">
        <f>H276</f>
        <v>0</v>
      </c>
      <c r="I275" s="15">
        <f t="shared" si="25"/>
        <v>287.89999999999998</v>
      </c>
    </row>
    <row r="276" spans="1:9" ht="78.75" hidden="1" customHeight="1" x14ac:dyDescent="0.25">
      <c r="A276" s="14"/>
      <c r="B276" s="132" t="s">
        <v>456</v>
      </c>
      <c r="C276" s="32" t="s">
        <v>209</v>
      </c>
      <c r="D276" s="32" t="s">
        <v>209</v>
      </c>
      <c r="E276" s="32" t="s">
        <v>258</v>
      </c>
      <c r="F276" s="32" t="s">
        <v>457</v>
      </c>
      <c r="G276" s="15">
        <v>287.89999999999998</v>
      </c>
      <c r="H276" s="15"/>
      <c r="I276" s="15">
        <f t="shared" si="25"/>
        <v>287.89999999999998</v>
      </c>
    </row>
    <row r="277" spans="1:9" ht="18" hidden="1" customHeight="1" x14ac:dyDescent="0.25">
      <c r="A277" s="132"/>
      <c r="B277" s="132" t="s">
        <v>458</v>
      </c>
      <c r="C277" s="32" t="s">
        <v>209</v>
      </c>
      <c r="D277" s="33" t="s">
        <v>190</v>
      </c>
      <c r="E277" s="32" t="s">
        <v>258</v>
      </c>
      <c r="F277" s="32" t="s">
        <v>460</v>
      </c>
      <c r="G277" s="15">
        <f>G278+G279</f>
        <v>17.3</v>
      </c>
      <c r="H277" s="15">
        <f>H278+H279</f>
        <v>0</v>
      </c>
      <c r="I277" s="15">
        <f t="shared" si="25"/>
        <v>17.3</v>
      </c>
    </row>
    <row r="278" spans="1:9" ht="27" hidden="1" customHeight="1" x14ac:dyDescent="0.25">
      <c r="A278" s="132"/>
      <c r="B278" s="132" t="s">
        <v>489</v>
      </c>
      <c r="C278" s="32" t="s">
        <v>209</v>
      </c>
      <c r="D278" s="33" t="s">
        <v>190</v>
      </c>
      <c r="E278" s="32" t="s">
        <v>258</v>
      </c>
      <c r="F278" s="32" t="s">
        <v>462</v>
      </c>
      <c r="G278" s="15">
        <v>12.3</v>
      </c>
      <c r="H278" s="15"/>
      <c r="I278" s="15">
        <f t="shared" si="25"/>
        <v>12.3</v>
      </c>
    </row>
    <row r="279" spans="1:9" ht="18" hidden="1" customHeight="1" x14ac:dyDescent="0.25">
      <c r="A279" s="132"/>
      <c r="B279" s="132" t="s">
        <v>463</v>
      </c>
      <c r="C279" s="32" t="s">
        <v>209</v>
      </c>
      <c r="D279" s="33" t="s">
        <v>190</v>
      </c>
      <c r="E279" s="32" t="s">
        <v>258</v>
      </c>
      <c r="F279" s="32" t="s">
        <v>464</v>
      </c>
      <c r="G279" s="15">
        <v>5</v>
      </c>
      <c r="H279" s="15"/>
      <c r="I279" s="15">
        <f t="shared" si="25"/>
        <v>5</v>
      </c>
    </row>
    <row r="280" spans="1:9" ht="42" hidden="1" customHeight="1" x14ac:dyDescent="0.25">
      <c r="A280" s="186" t="s">
        <v>531</v>
      </c>
      <c r="B280" s="186"/>
      <c r="C280" s="33" t="s">
        <v>209</v>
      </c>
      <c r="D280" s="33" t="s">
        <v>190</v>
      </c>
      <c r="E280" s="32" t="s">
        <v>259</v>
      </c>
      <c r="F280" s="32"/>
      <c r="G280" s="15">
        <f>G281+G283</f>
        <v>1430.6000000000001</v>
      </c>
      <c r="H280" s="15">
        <f>H281+H283</f>
        <v>0</v>
      </c>
      <c r="I280" s="15">
        <f t="shared" si="25"/>
        <v>1430.6000000000001</v>
      </c>
    </row>
    <row r="281" spans="1:9" ht="18" hidden="1" customHeight="1" x14ac:dyDescent="0.25">
      <c r="A281" s="132"/>
      <c r="B281" s="132" t="s">
        <v>450</v>
      </c>
      <c r="C281" s="32" t="s">
        <v>209</v>
      </c>
      <c r="D281" s="32" t="s">
        <v>190</v>
      </c>
      <c r="E281" s="32" t="s">
        <v>259</v>
      </c>
      <c r="F281" s="32" t="s">
        <v>451</v>
      </c>
      <c r="G281" s="15">
        <f>G282</f>
        <v>1255.7</v>
      </c>
      <c r="H281" s="15">
        <f>H282</f>
        <v>0</v>
      </c>
      <c r="I281" s="15">
        <f t="shared" si="25"/>
        <v>1255.7</v>
      </c>
    </row>
    <row r="282" spans="1:9" ht="17.25" hidden="1" customHeight="1" x14ac:dyDescent="0.25">
      <c r="A282" s="14"/>
      <c r="B282" s="133" t="s">
        <v>452</v>
      </c>
      <c r="C282" s="32" t="s">
        <v>209</v>
      </c>
      <c r="D282" s="32" t="s">
        <v>190</v>
      </c>
      <c r="E282" s="32" t="s">
        <v>259</v>
      </c>
      <c r="F282" s="32" t="s">
        <v>453</v>
      </c>
      <c r="G282" s="15">
        <v>1255.7</v>
      </c>
      <c r="H282" s="15"/>
      <c r="I282" s="15">
        <f t="shared" si="25"/>
        <v>1255.7</v>
      </c>
    </row>
    <row r="283" spans="1:9" ht="18" hidden="1" customHeight="1" x14ac:dyDescent="0.25">
      <c r="A283" s="14"/>
      <c r="B283" s="133" t="s">
        <v>454</v>
      </c>
      <c r="C283" s="32" t="s">
        <v>209</v>
      </c>
      <c r="D283" s="32" t="s">
        <v>190</v>
      </c>
      <c r="E283" s="32" t="s">
        <v>259</v>
      </c>
      <c r="F283" s="32" t="s">
        <v>455</v>
      </c>
      <c r="G283" s="15">
        <f>G284</f>
        <v>174.9</v>
      </c>
      <c r="H283" s="15">
        <f>H284</f>
        <v>0</v>
      </c>
      <c r="I283" s="15">
        <f t="shared" si="25"/>
        <v>174.9</v>
      </c>
    </row>
    <row r="284" spans="1:9" ht="26.25" hidden="1" customHeight="1" x14ac:dyDescent="0.25">
      <c r="A284" s="14"/>
      <c r="B284" s="132" t="s">
        <v>456</v>
      </c>
      <c r="C284" s="32" t="s">
        <v>209</v>
      </c>
      <c r="D284" s="32" t="s">
        <v>209</v>
      </c>
      <c r="E284" s="32" t="s">
        <v>259</v>
      </c>
      <c r="F284" s="32" t="s">
        <v>457</v>
      </c>
      <c r="G284" s="15">
        <v>174.9</v>
      </c>
      <c r="H284" s="15"/>
      <c r="I284" s="15">
        <f t="shared" si="25"/>
        <v>174.9</v>
      </c>
    </row>
    <row r="285" spans="1:9" ht="17.25" hidden="1" customHeight="1" x14ac:dyDescent="0.25">
      <c r="A285" s="186" t="s">
        <v>164</v>
      </c>
      <c r="B285" s="186"/>
      <c r="C285" s="33" t="s">
        <v>209</v>
      </c>
      <c r="D285" s="33" t="s">
        <v>190</v>
      </c>
      <c r="E285" s="33" t="s">
        <v>165</v>
      </c>
      <c r="F285" s="33"/>
      <c r="G285" s="18">
        <f t="shared" ref="G285:H288" si="26">G286</f>
        <v>82.9</v>
      </c>
      <c r="H285" s="18">
        <f t="shared" si="26"/>
        <v>0</v>
      </c>
      <c r="I285" s="15">
        <f t="shared" si="25"/>
        <v>82.9</v>
      </c>
    </row>
    <row r="286" spans="1:9" ht="15.75" hidden="1" customHeight="1" x14ac:dyDescent="0.25">
      <c r="A286" s="186" t="s">
        <v>471</v>
      </c>
      <c r="B286" s="186"/>
      <c r="C286" s="32" t="s">
        <v>209</v>
      </c>
      <c r="D286" s="32" t="s">
        <v>190</v>
      </c>
      <c r="E286" s="32" t="s">
        <v>166</v>
      </c>
      <c r="F286" s="32"/>
      <c r="G286" s="15">
        <f t="shared" si="26"/>
        <v>82.9</v>
      </c>
      <c r="H286" s="15">
        <f t="shared" si="26"/>
        <v>0</v>
      </c>
      <c r="I286" s="15">
        <f t="shared" si="25"/>
        <v>82.9</v>
      </c>
    </row>
    <row r="287" spans="1:9" ht="42" hidden="1" customHeight="1" x14ac:dyDescent="0.25">
      <c r="A287" s="186" t="s">
        <v>218</v>
      </c>
      <c r="B287" s="186"/>
      <c r="C287" s="32" t="s">
        <v>209</v>
      </c>
      <c r="D287" s="32" t="s">
        <v>190</v>
      </c>
      <c r="E287" s="32" t="s">
        <v>219</v>
      </c>
      <c r="F287" s="32"/>
      <c r="G287" s="15">
        <f t="shared" si="26"/>
        <v>82.9</v>
      </c>
      <c r="H287" s="15">
        <f t="shared" si="26"/>
        <v>0</v>
      </c>
      <c r="I287" s="15">
        <f t="shared" si="25"/>
        <v>82.9</v>
      </c>
    </row>
    <row r="288" spans="1:9" ht="12.75" hidden="1" customHeight="1" x14ac:dyDescent="0.25">
      <c r="A288" s="14"/>
      <c r="B288" s="133" t="s">
        <v>490</v>
      </c>
      <c r="C288" s="32" t="s">
        <v>209</v>
      </c>
      <c r="D288" s="32" t="s">
        <v>190</v>
      </c>
      <c r="E288" s="32" t="s">
        <v>219</v>
      </c>
      <c r="F288" s="32" t="s">
        <v>491</v>
      </c>
      <c r="G288" s="15">
        <f t="shared" si="26"/>
        <v>82.9</v>
      </c>
      <c r="H288" s="15">
        <f t="shared" si="26"/>
        <v>0</v>
      </c>
      <c r="I288" s="15">
        <f t="shared" si="25"/>
        <v>82.9</v>
      </c>
    </row>
    <row r="289" spans="1:9" ht="15.75" hidden="1" customHeight="1" x14ac:dyDescent="0.25">
      <c r="A289" s="14"/>
      <c r="B289" s="133" t="s">
        <v>492</v>
      </c>
      <c r="C289" s="32" t="s">
        <v>209</v>
      </c>
      <c r="D289" s="32" t="s">
        <v>190</v>
      </c>
      <c r="E289" s="32" t="s">
        <v>219</v>
      </c>
      <c r="F289" s="32" t="s">
        <v>493</v>
      </c>
      <c r="G289" s="15">
        <v>82.9</v>
      </c>
      <c r="H289" s="15"/>
      <c r="I289" s="15">
        <f t="shared" si="25"/>
        <v>82.9</v>
      </c>
    </row>
    <row r="290" spans="1:9" s="12" customFormat="1" ht="15.75" hidden="1" customHeight="1" x14ac:dyDescent="0.25">
      <c r="A290" s="186" t="s">
        <v>260</v>
      </c>
      <c r="B290" s="186"/>
      <c r="C290" s="32" t="s">
        <v>209</v>
      </c>
      <c r="D290" s="32" t="s">
        <v>190</v>
      </c>
      <c r="E290" s="32" t="s">
        <v>171</v>
      </c>
      <c r="F290" s="32"/>
      <c r="G290" s="15">
        <f>G291+G296</f>
        <v>3231</v>
      </c>
      <c r="H290" s="15">
        <f>H291+H296</f>
        <v>0</v>
      </c>
      <c r="I290" s="15">
        <f t="shared" si="25"/>
        <v>3231</v>
      </c>
    </row>
    <row r="291" spans="1:9" ht="15.75" hidden="1" customHeight="1" x14ac:dyDescent="0.25">
      <c r="A291" s="186" t="s">
        <v>261</v>
      </c>
      <c r="B291" s="186"/>
      <c r="C291" s="33" t="s">
        <v>209</v>
      </c>
      <c r="D291" s="33" t="s">
        <v>190</v>
      </c>
      <c r="E291" s="33" t="s">
        <v>262</v>
      </c>
      <c r="F291" s="32"/>
      <c r="G291" s="15">
        <f>G292+G294</f>
        <v>3081</v>
      </c>
      <c r="H291" s="15">
        <f>H292+H294</f>
        <v>0</v>
      </c>
      <c r="I291" s="15">
        <f t="shared" si="25"/>
        <v>3081</v>
      </c>
    </row>
    <row r="292" spans="1:9" ht="15.75" hidden="1" customHeight="1" x14ac:dyDescent="0.25">
      <c r="A292" s="14"/>
      <c r="B292" s="133" t="s">
        <v>454</v>
      </c>
      <c r="C292" s="32" t="s">
        <v>209</v>
      </c>
      <c r="D292" s="33" t="s">
        <v>190</v>
      </c>
      <c r="E292" s="33" t="s">
        <v>262</v>
      </c>
      <c r="F292" s="32" t="s">
        <v>455</v>
      </c>
      <c r="G292" s="15">
        <f>G293</f>
        <v>1681</v>
      </c>
      <c r="H292" s="15">
        <f>H293</f>
        <v>0</v>
      </c>
      <c r="I292" s="15">
        <f t="shared" si="25"/>
        <v>1681</v>
      </c>
    </row>
    <row r="293" spans="1:9" ht="15.75" hidden="1" customHeight="1" x14ac:dyDescent="0.25">
      <c r="A293" s="14"/>
      <c r="B293" s="132" t="s">
        <v>456</v>
      </c>
      <c r="C293" s="32" t="s">
        <v>209</v>
      </c>
      <c r="D293" s="33" t="s">
        <v>190</v>
      </c>
      <c r="E293" s="33" t="s">
        <v>262</v>
      </c>
      <c r="F293" s="32" t="s">
        <v>457</v>
      </c>
      <c r="G293" s="15">
        <f>1681</f>
        <v>1681</v>
      </c>
      <c r="H293" s="15"/>
      <c r="I293" s="15">
        <f t="shared" si="25"/>
        <v>1681</v>
      </c>
    </row>
    <row r="294" spans="1:9" ht="17.25" hidden="1" customHeight="1" x14ac:dyDescent="0.25">
      <c r="A294" s="132"/>
      <c r="B294" s="132" t="s">
        <v>207</v>
      </c>
      <c r="C294" s="33" t="s">
        <v>209</v>
      </c>
      <c r="D294" s="33" t="s">
        <v>190</v>
      </c>
      <c r="E294" s="33" t="s">
        <v>262</v>
      </c>
      <c r="F294" s="33" t="s">
        <v>481</v>
      </c>
      <c r="G294" s="15">
        <f>G295</f>
        <v>1400</v>
      </c>
      <c r="H294" s="15">
        <f>H295</f>
        <v>0</v>
      </c>
      <c r="I294" s="15">
        <f t="shared" si="25"/>
        <v>1400</v>
      </c>
    </row>
    <row r="295" spans="1:9" ht="16.5" hidden="1" customHeight="1" x14ac:dyDescent="0.25">
      <c r="A295" s="132"/>
      <c r="B295" s="132" t="s">
        <v>482</v>
      </c>
      <c r="C295" s="33" t="s">
        <v>209</v>
      </c>
      <c r="D295" s="33" t="s">
        <v>190</v>
      </c>
      <c r="E295" s="33" t="s">
        <v>262</v>
      </c>
      <c r="F295" s="33" t="s">
        <v>483</v>
      </c>
      <c r="G295" s="15">
        <v>1400</v>
      </c>
      <c r="H295" s="15"/>
      <c r="I295" s="15">
        <f t="shared" si="25"/>
        <v>1400</v>
      </c>
    </row>
    <row r="296" spans="1:9" ht="28.5" hidden="1" customHeight="1" x14ac:dyDescent="0.25">
      <c r="A296" s="186" t="s">
        <v>263</v>
      </c>
      <c r="B296" s="186"/>
      <c r="C296" s="33" t="s">
        <v>209</v>
      </c>
      <c r="D296" s="33" t="s">
        <v>190</v>
      </c>
      <c r="E296" s="33" t="s">
        <v>264</v>
      </c>
      <c r="F296" s="32"/>
      <c r="G296" s="15">
        <f>G297</f>
        <v>150</v>
      </c>
      <c r="H296" s="15">
        <f>H297</f>
        <v>0</v>
      </c>
      <c r="I296" s="15">
        <f t="shared" si="25"/>
        <v>150</v>
      </c>
    </row>
    <row r="297" spans="1:9" ht="15.75" hidden="1" customHeight="1" x14ac:dyDescent="0.25">
      <c r="A297" s="14"/>
      <c r="B297" s="133" t="s">
        <v>454</v>
      </c>
      <c r="C297" s="32" t="s">
        <v>209</v>
      </c>
      <c r="D297" s="33" t="s">
        <v>190</v>
      </c>
      <c r="E297" s="33" t="s">
        <v>264</v>
      </c>
      <c r="F297" s="32" t="s">
        <v>455</v>
      </c>
      <c r="G297" s="15">
        <f>G298</f>
        <v>150</v>
      </c>
      <c r="H297" s="15">
        <f>H298</f>
        <v>0</v>
      </c>
      <c r="I297" s="15">
        <f t="shared" si="25"/>
        <v>150</v>
      </c>
    </row>
    <row r="298" spans="1:9" ht="29.25" hidden="1" customHeight="1" x14ac:dyDescent="0.25">
      <c r="A298" s="14"/>
      <c r="B298" s="132" t="s">
        <v>456</v>
      </c>
      <c r="C298" s="32" t="s">
        <v>209</v>
      </c>
      <c r="D298" s="33" t="s">
        <v>190</v>
      </c>
      <c r="E298" s="33" t="s">
        <v>264</v>
      </c>
      <c r="F298" s="32" t="s">
        <v>457</v>
      </c>
      <c r="G298" s="15">
        <v>150</v>
      </c>
      <c r="H298" s="15"/>
      <c r="I298" s="15">
        <f t="shared" si="25"/>
        <v>150</v>
      </c>
    </row>
    <row r="299" spans="1:9" s="27" customFormat="1" ht="17.25" hidden="1" customHeight="1" x14ac:dyDescent="0.25">
      <c r="A299" s="186" t="s">
        <v>244</v>
      </c>
      <c r="B299" s="186"/>
      <c r="C299" s="32" t="s">
        <v>209</v>
      </c>
      <c r="D299" s="32" t="s">
        <v>190</v>
      </c>
      <c r="E299" s="32" t="s">
        <v>175</v>
      </c>
      <c r="F299" s="32"/>
      <c r="G299" s="15">
        <f>G300+G303</f>
        <v>5</v>
      </c>
      <c r="H299" s="15">
        <f>H300+H303</f>
        <v>0</v>
      </c>
      <c r="I299" s="15">
        <f t="shared" si="25"/>
        <v>5</v>
      </c>
    </row>
    <row r="300" spans="1:9" ht="41.25" hidden="1" customHeight="1" x14ac:dyDescent="0.25">
      <c r="A300" s="186" t="s">
        <v>265</v>
      </c>
      <c r="B300" s="186"/>
      <c r="C300" s="33" t="s">
        <v>209</v>
      </c>
      <c r="D300" s="33" t="s">
        <v>190</v>
      </c>
      <c r="E300" s="33" t="s">
        <v>266</v>
      </c>
      <c r="F300" s="32"/>
      <c r="G300" s="15">
        <f>G301</f>
        <v>5</v>
      </c>
      <c r="H300" s="15">
        <f>H301</f>
        <v>0</v>
      </c>
      <c r="I300" s="15">
        <f t="shared" si="25"/>
        <v>5</v>
      </c>
    </row>
    <row r="301" spans="1:9" ht="15" hidden="1" customHeight="1" x14ac:dyDescent="0.25">
      <c r="A301" s="14"/>
      <c r="B301" s="133" t="s">
        <v>454</v>
      </c>
      <c r="C301" s="32" t="s">
        <v>209</v>
      </c>
      <c r="D301" s="33" t="s">
        <v>190</v>
      </c>
      <c r="E301" s="33" t="s">
        <v>266</v>
      </c>
      <c r="F301" s="32" t="s">
        <v>455</v>
      </c>
      <c r="G301" s="15">
        <f>G302</f>
        <v>5</v>
      </c>
      <c r="H301" s="15">
        <f>H302</f>
        <v>0</v>
      </c>
      <c r="I301" s="15">
        <f t="shared" si="25"/>
        <v>5</v>
      </c>
    </row>
    <row r="302" spans="1:9" ht="15.75" hidden="1" customHeight="1" x14ac:dyDescent="0.25">
      <c r="A302" s="14"/>
      <c r="B302" s="132" t="s">
        <v>456</v>
      </c>
      <c r="C302" s="32" t="s">
        <v>209</v>
      </c>
      <c r="D302" s="33" t="s">
        <v>190</v>
      </c>
      <c r="E302" s="33" t="s">
        <v>266</v>
      </c>
      <c r="F302" s="32" t="s">
        <v>457</v>
      </c>
      <c r="G302" s="15">
        <v>5</v>
      </c>
      <c r="H302" s="15"/>
      <c r="I302" s="15">
        <f t="shared" si="25"/>
        <v>5</v>
      </c>
    </row>
    <row r="303" spans="1:9" ht="15.75" hidden="1" customHeight="1" x14ac:dyDescent="0.25">
      <c r="A303" s="186" t="s">
        <v>532</v>
      </c>
      <c r="B303" s="186"/>
      <c r="C303" s="32" t="s">
        <v>209</v>
      </c>
      <c r="D303" s="33" t="s">
        <v>190</v>
      </c>
      <c r="E303" s="33" t="s">
        <v>533</v>
      </c>
      <c r="F303" s="32"/>
      <c r="G303" s="15">
        <f>G304</f>
        <v>0</v>
      </c>
      <c r="H303" s="15">
        <f>H304</f>
        <v>0</v>
      </c>
      <c r="I303" s="15">
        <f t="shared" si="25"/>
        <v>0</v>
      </c>
    </row>
    <row r="304" spans="1:9" ht="15.75" hidden="1" customHeight="1" x14ac:dyDescent="0.25">
      <c r="A304" s="14"/>
      <c r="B304" s="133" t="s">
        <v>454</v>
      </c>
      <c r="C304" s="32" t="s">
        <v>209</v>
      </c>
      <c r="D304" s="33" t="s">
        <v>190</v>
      </c>
      <c r="E304" s="33" t="s">
        <v>266</v>
      </c>
      <c r="F304" s="32" t="s">
        <v>455</v>
      </c>
      <c r="G304" s="15">
        <f>G305</f>
        <v>0</v>
      </c>
      <c r="H304" s="15">
        <f>H305</f>
        <v>0</v>
      </c>
      <c r="I304" s="15">
        <f t="shared" si="25"/>
        <v>0</v>
      </c>
    </row>
    <row r="305" spans="1:9" ht="16.5" hidden="1" customHeight="1" x14ac:dyDescent="0.25">
      <c r="A305" s="14"/>
      <c r="B305" s="132" t="s">
        <v>456</v>
      </c>
      <c r="C305" s="32" t="s">
        <v>209</v>
      </c>
      <c r="D305" s="33" t="s">
        <v>190</v>
      </c>
      <c r="E305" s="33" t="s">
        <v>266</v>
      </c>
      <c r="F305" s="32" t="s">
        <v>457</v>
      </c>
      <c r="G305" s="15"/>
      <c r="H305" s="15"/>
      <c r="I305" s="15">
        <f t="shared" si="25"/>
        <v>0</v>
      </c>
    </row>
    <row r="306" spans="1:9" ht="24.75" customHeight="1" x14ac:dyDescent="0.25">
      <c r="A306" s="189" t="s">
        <v>267</v>
      </c>
      <c r="B306" s="189"/>
      <c r="C306" s="29" t="s">
        <v>268</v>
      </c>
      <c r="D306" s="29"/>
      <c r="E306" s="29"/>
      <c r="F306" s="29"/>
      <c r="G306" s="146">
        <f>G307+G344</f>
        <v>1369.82</v>
      </c>
      <c r="H306" s="146">
        <f>H307+H344</f>
        <v>3298</v>
      </c>
      <c r="I306" s="11">
        <f t="shared" si="25"/>
        <v>4667.82</v>
      </c>
    </row>
    <row r="307" spans="1:9" ht="17.25" customHeight="1" x14ac:dyDescent="0.25">
      <c r="A307" s="190" t="s">
        <v>269</v>
      </c>
      <c r="B307" s="190"/>
      <c r="C307" s="31" t="s">
        <v>268</v>
      </c>
      <c r="D307" s="31" t="s">
        <v>129</v>
      </c>
      <c r="E307" s="31"/>
      <c r="F307" s="31"/>
      <c r="G307" s="11">
        <f>G308+G319+G332+G337</f>
        <v>864.02</v>
      </c>
      <c r="H307" s="11">
        <f>H308+H319+H332+H337</f>
        <v>3298</v>
      </c>
      <c r="I307" s="11">
        <f t="shared" si="25"/>
        <v>4162.0200000000004</v>
      </c>
    </row>
    <row r="308" spans="1:9" ht="17.25" customHeight="1" x14ac:dyDescent="0.25">
      <c r="A308" s="186" t="s">
        <v>270</v>
      </c>
      <c r="B308" s="186"/>
      <c r="C308" s="32" t="s">
        <v>268</v>
      </c>
      <c r="D308" s="32" t="s">
        <v>129</v>
      </c>
      <c r="E308" s="32" t="s">
        <v>271</v>
      </c>
      <c r="F308" s="32"/>
      <c r="G308" s="15">
        <f>G309</f>
        <v>327.39999999999998</v>
      </c>
      <c r="H308" s="15">
        <f>H309</f>
        <v>1000</v>
      </c>
      <c r="I308" s="15">
        <f t="shared" si="25"/>
        <v>1327.4</v>
      </c>
    </row>
    <row r="309" spans="1:9" ht="17.25" customHeight="1" x14ac:dyDescent="0.25">
      <c r="A309" s="186" t="s">
        <v>213</v>
      </c>
      <c r="B309" s="186"/>
      <c r="C309" s="32" t="s">
        <v>268</v>
      </c>
      <c r="D309" s="32" t="s">
        <v>129</v>
      </c>
      <c r="E309" s="32" t="s">
        <v>272</v>
      </c>
      <c r="F309" s="32"/>
      <c r="G309" s="15">
        <f>G310+G316</f>
        <v>327.39999999999998</v>
      </c>
      <c r="H309" s="15">
        <f>H310+H316</f>
        <v>1000</v>
      </c>
      <c r="I309" s="15">
        <f t="shared" si="25"/>
        <v>1327.4</v>
      </c>
    </row>
    <row r="310" spans="1:9" s="27" customFormat="1" ht="17.25" hidden="1" customHeight="1" x14ac:dyDescent="0.25">
      <c r="A310" s="186" t="s">
        <v>484</v>
      </c>
      <c r="B310" s="186"/>
      <c r="C310" s="33" t="s">
        <v>268</v>
      </c>
      <c r="D310" s="33" t="s">
        <v>129</v>
      </c>
      <c r="E310" s="33" t="s">
        <v>273</v>
      </c>
      <c r="F310" s="33"/>
      <c r="G310" s="18">
        <f>G311+G313</f>
        <v>327.39999999999998</v>
      </c>
      <c r="H310" s="18">
        <f>H311+H313</f>
        <v>0</v>
      </c>
      <c r="I310" s="15">
        <f t="shared" si="25"/>
        <v>327.39999999999998</v>
      </c>
    </row>
    <row r="311" spans="1:9" ht="17.25" hidden="1" customHeight="1" x14ac:dyDescent="0.25">
      <c r="A311" s="132"/>
      <c r="B311" s="132" t="s">
        <v>485</v>
      </c>
      <c r="C311" s="32" t="s">
        <v>268</v>
      </c>
      <c r="D311" s="32" t="s">
        <v>129</v>
      </c>
      <c r="E311" s="32" t="s">
        <v>273</v>
      </c>
      <c r="F311" s="32" t="s">
        <v>486</v>
      </c>
      <c r="G311" s="15">
        <f>G312</f>
        <v>117.4</v>
      </c>
      <c r="H311" s="15">
        <f>H312</f>
        <v>0</v>
      </c>
      <c r="I311" s="15">
        <f t="shared" si="25"/>
        <v>117.4</v>
      </c>
    </row>
    <row r="312" spans="1:9" ht="17.25" hidden="1" customHeight="1" x14ac:dyDescent="0.25">
      <c r="A312" s="132"/>
      <c r="B312" s="132" t="s">
        <v>487</v>
      </c>
      <c r="C312" s="32" t="s">
        <v>268</v>
      </c>
      <c r="D312" s="32" t="s">
        <v>129</v>
      </c>
      <c r="E312" s="32" t="s">
        <v>273</v>
      </c>
      <c r="F312" s="32" t="s">
        <v>488</v>
      </c>
      <c r="G312" s="15">
        <v>117.4</v>
      </c>
      <c r="H312" s="15"/>
      <c r="I312" s="15">
        <f t="shared" si="25"/>
        <v>117.4</v>
      </c>
    </row>
    <row r="313" spans="1:9" ht="17.25" hidden="1" customHeight="1" x14ac:dyDescent="0.25">
      <c r="A313" s="147"/>
      <c r="B313" s="132" t="s">
        <v>458</v>
      </c>
      <c r="C313" s="32" t="s">
        <v>268</v>
      </c>
      <c r="D313" s="32" t="s">
        <v>129</v>
      </c>
      <c r="E313" s="32" t="s">
        <v>273</v>
      </c>
      <c r="F313" s="32" t="s">
        <v>460</v>
      </c>
      <c r="G313" s="15">
        <f>G314+G315</f>
        <v>210</v>
      </c>
      <c r="H313" s="15">
        <f>H314+H315</f>
        <v>0</v>
      </c>
      <c r="I313" s="15">
        <f t="shared" si="25"/>
        <v>210</v>
      </c>
    </row>
    <row r="314" spans="1:9" ht="17.25" hidden="1" customHeight="1" x14ac:dyDescent="0.25">
      <c r="A314" s="147"/>
      <c r="B314" s="132" t="s">
        <v>489</v>
      </c>
      <c r="C314" s="32" t="s">
        <v>268</v>
      </c>
      <c r="D314" s="32" t="s">
        <v>129</v>
      </c>
      <c r="E314" s="32" t="s">
        <v>273</v>
      </c>
      <c r="F314" s="32" t="s">
        <v>462</v>
      </c>
      <c r="G314" s="15">
        <v>210</v>
      </c>
      <c r="H314" s="15"/>
      <c r="I314" s="15">
        <f t="shared" si="25"/>
        <v>210</v>
      </c>
    </row>
    <row r="315" spans="1:9" ht="15" hidden="1" customHeight="1" x14ac:dyDescent="0.25">
      <c r="A315" s="147"/>
      <c r="B315" s="132" t="s">
        <v>463</v>
      </c>
      <c r="C315" s="32" t="s">
        <v>268</v>
      </c>
      <c r="D315" s="32" t="s">
        <v>129</v>
      </c>
      <c r="E315" s="32" t="s">
        <v>273</v>
      </c>
      <c r="F315" s="32" t="s">
        <v>464</v>
      </c>
      <c r="G315" s="15"/>
      <c r="H315" s="15"/>
      <c r="I315" s="15">
        <f t="shared" si="25"/>
        <v>0</v>
      </c>
    </row>
    <row r="316" spans="1:9" ht="34.5" customHeight="1" x14ac:dyDescent="0.25">
      <c r="A316" s="186" t="s">
        <v>275</v>
      </c>
      <c r="B316" s="186"/>
      <c r="C316" s="33" t="s">
        <v>268</v>
      </c>
      <c r="D316" s="33" t="s">
        <v>129</v>
      </c>
      <c r="E316" s="33" t="s">
        <v>274</v>
      </c>
      <c r="F316" s="33"/>
      <c r="G316" s="18">
        <f>G317</f>
        <v>0</v>
      </c>
      <c r="H316" s="18">
        <f>H317</f>
        <v>1000</v>
      </c>
      <c r="I316" s="15">
        <f t="shared" si="25"/>
        <v>1000</v>
      </c>
    </row>
    <row r="317" spans="1:9" ht="37.5" customHeight="1" x14ac:dyDescent="0.25">
      <c r="A317" s="132"/>
      <c r="B317" s="132" t="s">
        <v>485</v>
      </c>
      <c r="C317" s="32" t="s">
        <v>268</v>
      </c>
      <c r="D317" s="32" t="s">
        <v>129</v>
      </c>
      <c r="E317" s="32" t="s">
        <v>274</v>
      </c>
      <c r="F317" s="32" t="s">
        <v>486</v>
      </c>
      <c r="G317" s="15">
        <f>G318</f>
        <v>0</v>
      </c>
      <c r="H317" s="15">
        <f>H318</f>
        <v>1000</v>
      </c>
      <c r="I317" s="15">
        <f t="shared" si="25"/>
        <v>1000</v>
      </c>
    </row>
    <row r="318" spans="1:9" ht="16.5" customHeight="1" x14ac:dyDescent="0.25">
      <c r="A318" s="132"/>
      <c r="B318" s="132" t="s">
        <v>487</v>
      </c>
      <c r="C318" s="32" t="s">
        <v>268</v>
      </c>
      <c r="D318" s="32" t="s">
        <v>129</v>
      </c>
      <c r="E318" s="32" t="s">
        <v>274</v>
      </c>
      <c r="F318" s="32" t="s">
        <v>488</v>
      </c>
      <c r="G318" s="15"/>
      <c r="H318" s="15">
        <v>1000</v>
      </c>
      <c r="I318" s="15">
        <f t="shared" si="25"/>
        <v>1000</v>
      </c>
    </row>
    <row r="319" spans="1:9" ht="16.5" customHeight="1" x14ac:dyDescent="0.25">
      <c r="A319" s="186" t="s">
        <v>276</v>
      </c>
      <c r="B319" s="186"/>
      <c r="C319" s="32" t="s">
        <v>268</v>
      </c>
      <c r="D319" s="32" t="s">
        <v>129</v>
      </c>
      <c r="E319" s="32" t="s">
        <v>277</v>
      </c>
      <c r="F319" s="32"/>
      <c r="G319" s="15">
        <f>G320</f>
        <v>483.9</v>
      </c>
      <c r="H319" s="15">
        <f>H320</f>
        <v>2298</v>
      </c>
      <c r="I319" s="15">
        <f t="shared" si="25"/>
        <v>2781.9</v>
      </c>
    </row>
    <row r="320" spans="1:9" ht="26.25" customHeight="1" x14ac:dyDescent="0.25">
      <c r="A320" s="186" t="s">
        <v>213</v>
      </c>
      <c r="B320" s="186"/>
      <c r="C320" s="32" t="s">
        <v>268</v>
      </c>
      <c r="D320" s="32" t="s">
        <v>129</v>
      </c>
      <c r="E320" s="32" t="s">
        <v>278</v>
      </c>
      <c r="F320" s="32"/>
      <c r="G320" s="15">
        <f>G321+G327</f>
        <v>483.9</v>
      </c>
      <c r="H320" s="15">
        <f>H321+H327</f>
        <v>2298</v>
      </c>
      <c r="I320" s="15">
        <f t="shared" si="25"/>
        <v>2781.9</v>
      </c>
    </row>
    <row r="321" spans="1:9" s="27" customFormat="1" ht="17.25" hidden="1" customHeight="1" x14ac:dyDescent="0.25">
      <c r="A321" s="186" t="s">
        <v>279</v>
      </c>
      <c r="B321" s="186"/>
      <c r="C321" s="32" t="s">
        <v>268</v>
      </c>
      <c r="D321" s="32" t="s">
        <v>129</v>
      </c>
      <c r="E321" s="32" t="s">
        <v>280</v>
      </c>
      <c r="F321" s="32"/>
      <c r="G321" s="15">
        <f>G322+G324</f>
        <v>483.9</v>
      </c>
      <c r="H321" s="15">
        <f>H322+H324</f>
        <v>0</v>
      </c>
      <c r="I321" s="15">
        <f t="shared" si="25"/>
        <v>483.9</v>
      </c>
    </row>
    <row r="322" spans="1:9" ht="27" hidden="1" customHeight="1" x14ac:dyDescent="0.25">
      <c r="A322" s="132"/>
      <c r="B322" s="132" t="s">
        <v>485</v>
      </c>
      <c r="C322" s="32" t="s">
        <v>268</v>
      </c>
      <c r="D322" s="32" t="s">
        <v>129</v>
      </c>
      <c r="E322" s="32" t="s">
        <v>280</v>
      </c>
      <c r="F322" s="32" t="s">
        <v>486</v>
      </c>
      <c r="G322" s="15">
        <f>G323</f>
        <v>393.9</v>
      </c>
      <c r="H322" s="15">
        <f>H323</f>
        <v>0</v>
      </c>
      <c r="I322" s="15">
        <f t="shared" si="25"/>
        <v>393.9</v>
      </c>
    </row>
    <row r="323" spans="1:9" ht="17.25" hidden="1" customHeight="1" x14ac:dyDescent="0.25">
      <c r="A323" s="132"/>
      <c r="B323" s="132" t="s">
        <v>487</v>
      </c>
      <c r="C323" s="32" t="s">
        <v>268</v>
      </c>
      <c r="D323" s="32" t="s">
        <v>129</v>
      </c>
      <c r="E323" s="32" t="s">
        <v>280</v>
      </c>
      <c r="F323" s="32" t="s">
        <v>488</v>
      </c>
      <c r="G323" s="15">
        <v>393.9</v>
      </c>
      <c r="H323" s="15"/>
      <c r="I323" s="15">
        <f t="shared" si="25"/>
        <v>393.9</v>
      </c>
    </row>
    <row r="324" spans="1:9" ht="15.75" hidden="1" customHeight="1" x14ac:dyDescent="0.25">
      <c r="A324" s="147"/>
      <c r="B324" s="132" t="s">
        <v>458</v>
      </c>
      <c r="C324" s="32" t="s">
        <v>268</v>
      </c>
      <c r="D324" s="32" t="s">
        <v>129</v>
      </c>
      <c r="E324" s="32" t="s">
        <v>280</v>
      </c>
      <c r="F324" s="32" t="s">
        <v>460</v>
      </c>
      <c r="G324" s="15">
        <f>G325+G326</f>
        <v>90</v>
      </c>
      <c r="H324" s="15">
        <f>H325+H326</f>
        <v>0</v>
      </c>
      <c r="I324" s="15">
        <f t="shared" si="25"/>
        <v>90</v>
      </c>
    </row>
    <row r="325" spans="1:9" ht="15.75" hidden="1" customHeight="1" x14ac:dyDescent="0.25">
      <c r="A325" s="147"/>
      <c r="B325" s="132" t="s">
        <v>489</v>
      </c>
      <c r="C325" s="32" t="s">
        <v>268</v>
      </c>
      <c r="D325" s="32" t="s">
        <v>129</v>
      </c>
      <c r="E325" s="32" t="s">
        <v>280</v>
      </c>
      <c r="F325" s="32" t="s">
        <v>462</v>
      </c>
      <c r="G325" s="15">
        <v>90</v>
      </c>
      <c r="H325" s="15"/>
      <c r="I325" s="15">
        <f t="shared" si="25"/>
        <v>90</v>
      </c>
    </row>
    <row r="326" spans="1:9" ht="17.25" hidden="1" customHeight="1" x14ac:dyDescent="0.25">
      <c r="A326" s="147"/>
      <c r="B326" s="132" t="s">
        <v>463</v>
      </c>
      <c r="C326" s="32" t="s">
        <v>268</v>
      </c>
      <c r="D326" s="32" t="s">
        <v>129</v>
      </c>
      <c r="E326" s="32" t="s">
        <v>280</v>
      </c>
      <c r="F326" s="32" t="s">
        <v>464</v>
      </c>
      <c r="G326" s="15"/>
      <c r="H326" s="15"/>
      <c r="I326" s="15">
        <f t="shared" si="25"/>
        <v>0</v>
      </c>
    </row>
    <row r="327" spans="1:9" s="30" customFormat="1" ht="35.25" customHeight="1" x14ac:dyDescent="0.25">
      <c r="A327" s="186" t="s">
        <v>282</v>
      </c>
      <c r="B327" s="186"/>
      <c r="C327" s="32" t="s">
        <v>268</v>
      </c>
      <c r="D327" s="32" t="s">
        <v>129</v>
      </c>
      <c r="E327" s="32" t="s">
        <v>281</v>
      </c>
      <c r="F327" s="32"/>
      <c r="G327" s="15">
        <f>G328+G330</f>
        <v>0</v>
      </c>
      <c r="H327" s="15">
        <f>H328+H330</f>
        <v>2298</v>
      </c>
      <c r="I327" s="15">
        <f t="shared" si="25"/>
        <v>2298</v>
      </c>
    </row>
    <row r="328" spans="1:9" ht="42.75" customHeight="1" x14ac:dyDescent="0.25">
      <c r="A328" s="132"/>
      <c r="B328" s="132" t="s">
        <v>485</v>
      </c>
      <c r="C328" s="32" t="s">
        <v>268</v>
      </c>
      <c r="D328" s="32" t="s">
        <v>129</v>
      </c>
      <c r="E328" s="32" t="s">
        <v>281</v>
      </c>
      <c r="F328" s="32" t="s">
        <v>486</v>
      </c>
      <c r="G328" s="15">
        <f>G329</f>
        <v>0</v>
      </c>
      <c r="H328" s="15">
        <f>H329</f>
        <v>2298</v>
      </c>
      <c r="I328" s="15">
        <f t="shared" si="25"/>
        <v>2298</v>
      </c>
    </row>
    <row r="329" spans="1:9" ht="41.25" customHeight="1" x14ac:dyDescent="0.25">
      <c r="A329" s="132"/>
      <c r="B329" s="132" t="s">
        <v>487</v>
      </c>
      <c r="C329" s="32" t="s">
        <v>268</v>
      </c>
      <c r="D329" s="32" t="s">
        <v>129</v>
      </c>
      <c r="E329" s="32" t="s">
        <v>281</v>
      </c>
      <c r="F329" s="32" t="s">
        <v>488</v>
      </c>
      <c r="G329" s="15"/>
      <c r="H329" s="15">
        <v>2298</v>
      </c>
      <c r="I329" s="15">
        <f t="shared" si="25"/>
        <v>2298</v>
      </c>
    </row>
    <row r="330" spans="1:9" ht="17.25" hidden="1" customHeight="1" x14ac:dyDescent="0.25">
      <c r="A330" s="147"/>
      <c r="B330" s="132" t="s">
        <v>458</v>
      </c>
      <c r="C330" s="32" t="s">
        <v>268</v>
      </c>
      <c r="D330" s="32" t="s">
        <v>129</v>
      </c>
      <c r="E330" s="32" t="s">
        <v>281</v>
      </c>
      <c r="F330" s="32" t="s">
        <v>460</v>
      </c>
      <c r="G330" s="15">
        <f>G331</f>
        <v>0</v>
      </c>
      <c r="H330" s="15">
        <f>H331</f>
        <v>0</v>
      </c>
      <c r="I330" s="15">
        <f t="shared" si="25"/>
        <v>0</v>
      </c>
    </row>
    <row r="331" spans="1:9" ht="27" hidden="1" customHeight="1" x14ac:dyDescent="0.25">
      <c r="A331" s="147"/>
      <c r="B331" s="132" t="s">
        <v>463</v>
      </c>
      <c r="C331" s="32" t="s">
        <v>268</v>
      </c>
      <c r="D331" s="32" t="s">
        <v>129</v>
      </c>
      <c r="E331" s="32" t="s">
        <v>281</v>
      </c>
      <c r="F331" s="32" t="s">
        <v>464</v>
      </c>
      <c r="G331" s="15"/>
      <c r="H331" s="15"/>
      <c r="I331" s="15">
        <f t="shared" si="25"/>
        <v>0</v>
      </c>
    </row>
    <row r="332" spans="1:9" ht="17.25" hidden="1" customHeight="1" x14ac:dyDescent="0.25">
      <c r="A332" s="186" t="s">
        <v>283</v>
      </c>
      <c r="B332" s="186"/>
      <c r="C332" s="32" t="s">
        <v>268</v>
      </c>
      <c r="D332" s="32" t="s">
        <v>129</v>
      </c>
      <c r="E332" s="32" t="s">
        <v>284</v>
      </c>
      <c r="F332" s="32"/>
      <c r="G332" s="15">
        <f t="shared" ref="G332:H335" si="27">G333</f>
        <v>12.72</v>
      </c>
      <c r="H332" s="15">
        <f t="shared" si="27"/>
        <v>0</v>
      </c>
      <c r="I332" s="15">
        <f t="shared" si="25"/>
        <v>12.72</v>
      </c>
    </row>
    <row r="333" spans="1:9" s="12" customFormat="1" ht="18" hidden="1" customHeight="1" x14ac:dyDescent="0.25">
      <c r="A333" s="186" t="s">
        <v>285</v>
      </c>
      <c r="B333" s="186"/>
      <c r="C333" s="32" t="s">
        <v>268</v>
      </c>
      <c r="D333" s="32" t="s">
        <v>129</v>
      </c>
      <c r="E333" s="32" t="s">
        <v>286</v>
      </c>
      <c r="F333" s="32"/>
      <c r="G333" s="15">
        <f t="shared" si="27"/>
        <v>12.72</v>
      </c>
      <c r="H333" s="15">
        <f t="shared" si="27"/>
        <v>0</v>
      </c>
      <c r="I333" s="15">
        <f t="shared" si="25"/>
        <v>12.72</v>
      </c>
    </row>
    <row r="334" spans="1:9" ht="17.25" hidden="1" customHeight="1" x14ac:dyDescent="0.25">
      <c r="A334" s="186" t="s">
        <v>287</v>
      </c>
      <c r="B334" s="186"/>
      <c r="C334" s="32" t="s">
        <v>268</v>
      </c>
      <c r="D334" s="32" t="s">
        <v>129</v>
      </c>
      <c r="E334" s="32" t="s">
        <v>288</v>
      </c>
      <c r="F334" s="32"/>
      <c r="G334" s="15">
        <f t="shared" si="27"/>
        <v>12.72</v>
      </c>
      <c r="H334" s="15">
        <f t="shared" si="27"/>
        <v>0</v>
      </c>
      <c r="I334" s="15">
        <f t="shared" si="25"/>
        <v>12.72</v>
      </c>
    </row>
    <row r="335" spans="1:9" ht="27.75" hidden="1" customHeight="1" x14ac:dyDescent="0.25">
      <c r="A335" s="14"/>
      <c r="B335" s="133" t="s">
        <v>490</v>
      </c>
      <c r="C335" s="32" t="s">
        <v>268</v>
      </c>
      <c r="D335" s="32" t="s">
        <v>129</v>
      </c>
      <c r="E335" s="32" t="s">
        <v>288</v>
      </c>
      <c r="F335" s="32" t="s">
        <v>491</v>
      </c>
      <c r="G335" s="15">
        <f t="shared" si="27"/>
        <v>12.72</v>
      </c>
      <c r="H335" s="15">
        <f t="shared" si="27"/>
        <v>0</v>
      </c>
      <c r="I335" s="15">
        <f t="shared" ref="I335:I398" si="28">G335+H335</f>
        <v>12.72</v>
      </c>
    </row>
    <row r="336" spans="1:9" ht="18" hidden="1" customHeight="1" x14ac:dyDescent="0.25">
      <c r="A336" s="14"/>
      <c r="B336" s="133" t="s">
        <v>492</v>
      </c>
      <c r="C336" s="32" t="s">
        <v>268</v>
      </c>
      <c r="D336" s="32" t="s">
        <v>129</v>
      </c>
      <c r="E336" s="32" t="s">
        <v>288</v>
      </c>
      <c r="F336" s="32" t="s">
        <v>493</v>
      </c>
      <c r="G336" s="15">
        <v>12.72</v>
      </c>
      <c r="H336" s="15"/>
      <c r="I336" s="15">
        <f t="shared" si="28"/>
        <v>12.72</v>
      </c>
    </row>
    <row r="337" spans="1:9" ht="18" hidden="1" customHeight="1" x14ac:dyDescent="0.25">
      <c r="A337" s="186" t="s">
        <v>260</v>
      </c>
      <c r="B337" s="186"/>
      <c r="C337" s="32" t="s">
        <v>268</v>
      </c>
      <c r="D337" s="32" t="s">
        <v>129</v>
      </c>
      <c r="E337" s="32" t="s">
        <v>171</v>
      </c>
      <c r="F337" s="32"/>
      <c r="G337" s="15">
        <f>G341+G338</f>
        <v>40</v>
      </c>
      <c r="H337" s="15">
        <f>H341+H338</f>
        <v>0</v>
      </c>
      <c r="I337" s="15">
        <f t="shared" si="28"/>
        <v>40</v>
      </c>
    </row>
    <row r="338" spans="1:9" ht="18" hidden="1" customHeight="1" x14ac:dyDescent="0.25">
      <c r="A338" s="186" t="s">
        <v>289</v>
      </c>
      <c r="B338" s="186"/>
      <c r="C338" s="32" t="s">
        <v>268</v>
      </c>
      <c r="D338" s="32" t="s">
        <v>129</v>
      </c>
      <c r="E338" s="32" t="s">
        <v>290</v>
      </c>
      <c r="F338" s="32"/>
      <c r="G338" s="15">
        <f>G339</f>
        <v>20</v>
      </c>
      <c r="H338" s="15">
        <f>H339</f>
        <v>0</v>
      </c>
      <c r="I338" s="15">
        <f t="shared" si="28"/>
        <v>20</v>
      </c>
    </row>
    <row r="339" spans="1:9" ht="17.25" hidden="1" customHeight="1" x14ac:dyDescent="0.25">
      <c r="A339" s="14"/>
      <c r="B339" s="133" t="s">
        <v>454</v>
      </c>
      <c r="C339" s="32" t="s">
        <v>268</v>
      </c>
      <c r="D339" s="32" t="s">
        <v>129</v>
      </c>
      <c r="E339" s="32" t="s">
        <v>290</v>
      </c>
      <c r="F339" s="32" t="s">
        <v>455</v>
      </c>
      <c r="G339" s="15">
        <f>G340</f>
        <v>20</v>
      </c>
      <c r="H339" s="15">
        <f>H340</f>
        <v>0</v>
      </c>
      <c r="I339" s="15">
        <f t="shared" si="28"/>
        <v>20</v>
      </c>
    </row>
    <row r="340" spans="1:9" ht="18" hidden="1" customHeight="1" x14ac:dyDescent="0.25">
      <c r="A340" s="14"/>
      <c r="B340" s="132" t="s">
        <v>456</v>
      </c>
      <c r="C340" s="32" t="s">
        <v>268</v>
      </c>
      <c r="D340" s="32" t="s">
        <v>129</v>
      </c>
      <c r="E340" s="32" t="s">
        <v>290</v>
      </c>
      <c r="F340" s="32" t="s">
        <v>457</v>
      </c>
      <c r="G340" s="15">
        <v>20</v>
      </c>
      <c r="H340" s="15"/>
      <c r="I340" s="15">
        <f t="shared" si="28"/>
        <v>20</v>
      </c>
    </row>
    <row r="341" spans="1:9" ht="18" hidden="1" customHeight="1" x14ac:dyDescent="0.25">
      <c r="A341" s="186" t="s">
        <v>291</v>
      </c>
      <c r="B341" s="186"/>
      <c r="C341" s="32" t="s">
        <v>268</v>
      </c>
      <c r="D341" s="32" t="s">
        <v>129</v>
      </c>
      <c r="E341" s="32" t="s">
        <v>292</v>
      </c>
      <c r="F341" s="32"/>
      <c r="G341" s="15">
        <f>G342</f>
        <v>20</v>
      </c>
      <c r="H341" s="15">
        <f>H342</f>
        <v>0</v>
      </c>
      <c r="I341" s="15">
        <f t="shared" si="28"/>
        <v>20</v>
      </c>
    </row>
    <row r="342" spans="1:9" ht="18" hidden="1" customHeight="1" x14ac:dyDescent="0.25">
      <c r="A342" s="14"/>
      <c r="B342" s="133" t="s">
        <v>454</v>
      </c>
      <c r="C342" s="32" t="s">
        <v>268</v>
      </c>
      <c r="D342" s="32" t="s">
        <v>129</v>
      </c>
      <c r="E342" s="32" t="s">
        <v>292</v>
      </c>
      <c r="F342" s="32" t="s">
        <v>455</v>
      </c>
      <c r="G342" s="15">
        <f>G343</f>
        <v>20</v>
      </c>
      <c r="H342" s="15">
        <f>H343</f>
        <v>0</v>
      </c>
      <c r="I342" s="15">
        <f t="shared" si="28"/>
        <v>20</v>
      </c>
    </row>
    <row r="343" spans="1:9" ht="27" hidden="1" customHeight="1" x14ac:dyDescent="0.25">
      <c r="A343" s="14"/>
      <c r="B343" s="132" t="s">
        <v>456</v>
      </c>
      <c r="C343" s="32" t="s">
        <v>268</v>
      </c>
      <c r="D343" s="32" t="s">
        <v>129</v>
      </c>
      <c r="E343" s="32" t="s">
        <v>292</v>
      </c>
      <c r="F343" s="32" t="s">
        <v>457</v>
      </c>
      <c r="G343" s="15">
        <v>20</v>
      </c>
      <c r="H343" s="15"/>
      <c r="I343" s="15">
        <f t="shared" si="28"/>
        <v>20</v>
      </c>
    </row>
    <row r="344" spans="1:9" ht="15" hidden="1" customHeight="1" x14ac:dyDescent="0.25">
      <c r="A344" s="190" t="s">
        <v>293</v>
      </c>
      <c r="B344" s="190"/>
      <c r="C344" s="31" t="s">
        <v>268</v>
      </c>
      <c r="D344" s="31" t="s">
        <v>144</v>
      </c>
      <c r="E344" s="31"/>
      <c r="F344" s="31"/>
      <c r="G344" s="149">
        <f>G345+G350+G355</f>
        <v>505.79999999999995</v>
      </c>
      <c r="H344" s="149">
        <f>H345+H350+H355</f>
        <v>0</v>
      </c>
      <c r="I344" s="15">
        <f t="shared" si="28"/>
        <v>505.79999999999995</v>
      </c>
    </row>
    <row r="345" spans="1:9" ht="14.25" hidden="1" customHeight="1" x14ac:dyDescent="0.25">
      <c r="A345" s="186" t="s">
        <v>131</v>
      </c>
      <c r="B345" s="186"/>
      <c r="C345" s="32" t="s">
        <v>268</v>
      </c>
      <c r="D345" s="32" t="s">
        <v>144</v>
      </c>
      <c r="E345" s="32" t="s">
        <v>132</v>
      </c>
      <c r="F345" s="32"/>
      <c r="G345" s="15">
        <f t="shared" ref="G345:H348" si="29">G346</f>
        <v>333.2</v>
      </c>
      <c r="H345" s="15">
        <f t="shared" si="29"/>
        <v>0</v>
      </c>
      <c r="I345" s="15">
        <f t="shared" si="28"/>
        <v>333.2</v>
      </c>
    </row>
    <row r="346" spans="1:9" ht="15.75" hidden="1" customHeight="1" x14ac:dyDescent="0.25">
      <c r="A346" s="186" t="s">
        <v>137</v>
      </c>
      <c r="B346" s="186"/>
      <c r="C346" s="32" t="s">
        <v>268</v>
      </c>
      <c r="D346" s="32" t="s">
        <v>144</v>
      </c>
      <c r="E346" s="32" t="s">
        <v>138</v>
      </c>
      <c r="F346" s="32"/>
      <c r="G346" s="15">
        <f t="shared" si="29"/>
        <v>333.2</v>
      </c>
      <c r="H346" s="15">
        <f t="shared" si="29"/>
        <v>0</v>
      </c>
      <c r="I346" s="15">
        <f t="shared" si="28"/>
        <v>333.2</v>
      </c>
    </row>
    <row r="347" spans="1:9" ht="26.25" hidden="1" customHeight="1" x14ac:dyDescent="0.25">
      <c r="A347" s="186" t="s">
        <v>294</v>
      </c>
      <c r="B347" s="186"/>
      <c r="C347" s="32" t="s">
        <v>268</v>
      </c>
      <c r="D347" s="32" t="s">
        <v>144</v>
      </c>
      <c r="E347" s="32" t="s">
        <v>295</v>
      </c>
      <c r="F347" s="32"/>
      <c r="G347" s="15">
        <f t="shared" si="29"/>
        <v>333.2</v>
      </c>
      <c r="H347" s="15">
        <f t="shared" si="29"/>
        <v>0</v>
      </c>
      <c r="I347" s="15">
        <f t="shared" si="28"/>
        <v>333.2</v>
      </c>
    </row>
    <row r="348" spans="1:9" ht="16.5" hidden="1" customHeight="1" x14ac:dyDescent="0.25">
      <c r="A348" s="132"/>
      <c r="B348" s="132" t="s">
        <v>450</v>
      </c>
      <c r="C348" s="32" t="s">
        <v>268</v>
      </c>
      <c r="D348" s="32" t="s">
        <v>144</v>
      </c>
      <c r="E348" s="32" t="s">
        <v>295</v>
      </c>
      <c r="F348" s="32" t="s">
        <v>451</v>
      </c>
      <c r="G348" s="15">
        <f t="shared" si="29"/>
        <v>333.2</v>
      </c>
      <c r="H348" s="15">
        <f t="shared" si="29"/>
        <v>0</v>
      </c>
      <c r="I348" s="15">
        <f t="shared" si="28"/>
        <v>333.2</v>
      </c>
    </row>
    <row r="349" spans="1:9" ht="18" hidden="1" customHeight="1" x14ac:dyDescent="0.25">
      <c r="A349" s="14"/>
      <c r="B349" s="133" t="s">
        <v>452</v>
      </c>
      <c r="C349" s="32" t="s">
        <v>268</v>
      </c>
      <c r="D349" s="32" t="s">
        <v>144</v>
      </c>
      <c r="E349" s="32" t="s">
        <v>295</v>
      </c>
      <c r="F349" s="32" t="s">
        <v>453</v>
      </c>
      <c r="G349" s="15">
        <v>333.2</v>
      </c>
      <c r="H349" s="15"/>
      <c r="I349" s="15">
        <f t="shared" si="28"/>
        <v>333.2</v>
      </c>
    </row>
    <row r="350" spans="1:9" ht="18" hidden="1" customHeight="1" x14ac:dyDescent="0.25">
      <c r="A350" s="186" t="s">
        <v>164</v>
      </c>
      <c r="B350" s="186"/>
      <c r="C350" s="33" t="s">
        <v>268</v>
      </c>
      <c r="D350" s="33" t="s">
        <v>144</v>
      </c>
      <c r="E350" s="33" t="s">
        <v>165</v>
      </c>
      <c r="F350" s="33"/>
      <c r="G350" s="18">
        <f t="shared" ref="G350:H353" si="30">G351</f>
        <v>152.6</v>
      </c>
      <c r="H350" s="18">
        <f t="shared" si="30"/>
        <v>0</v>
      </c>
      <c r="I350" s="15">
        <f t="shared" si="28"/>
        <v>152.6</v>
      </c>
    </row>
    <row r="351" spans="1:9" ht="18" hidden="1" customHeight="1" x14ac:dyDescent="0.25">
      <c r="A351" s="186" t="s">
        <v>471</v>
      </c>
      <c r="B351" s="186"/>
      <c r="C351" s="32" t="s">
        <v>268</v>
      </c>
      <c r="D351" s="32" t="s">
        <v>144</v>
      </c>
      <c r="E351" s="32" t="s">
        <v>166</v>
      </c>
      <c r="F351" s="32"/>
      <c r="G351" s="15">
        <f t="shared" si="30"/>
        <v>152.6</v>
      </c>
      <c r="H351" s="15">
        <f t="shared" si="30"/>
        <v>0</v>
      </c>
      <c r="I351" s="15">
        <f t="shared" si="28"/>
        <v>152.6</v>
      </c>
    </row>
    <row r="352" spans="1:9" ht="15" hidden="1" customHeight="1" x14ac:dyDescent="0.25">
      <c r="A352" s="186" t="s">
        <v>296</v>
      </c>
      <c r="B352" s="186"/>
      <c r="C352" s="32" t="s">
        <v>268</v>
      </c>
      <c r="D352" s="32" t="s">
        <v>144</v>
      </c>
      <c r="E352" s="32" t="s">
        <v>297</v>
      </c>
      <c r="F352" s="32"/>
      <c r="G352" s="15">
        <f t="shared" si="30"/>
        <v>152.6</v>
      </c>
      <c r="H352" s="15">
        <f t="shared" si="30"/>
        <v>0</v>
      </c>
      <c r="I352" s="15">
        <f t="shared" si="28"/>
        <v>152.6</v>
      </c>
    </row>
    <row r="353" spans="1:9" ht="26.25" hidden="1" customHeight="1" x14ac:dyDescent="0.25">
      <c r="A353" s="132"/>
      <c r="B353" s="132" t="s">
        <v>164</v>
      </c>
      <c r="C353" s="32" t="s">
        <v>268</v>
      </c>
      <c r="D353" s="32" t="s">
        <v>144</v>
      </c>
      <c r="E353" s="32" t="s">
        <v>297</v>
      </c>
      <c r="F353" s="32" t="s">
        <v>133</v>
      </c>
      <c r="G353" s="15">
        <f t="shared" si="30"/>
        <v>152.6</v>
      </c>
      <c r="H353" s="15">
        <f t="shared" si="30"/>
        <v>0</v>
      </c>
      <c r="I353" s="15">
        <f t="shared" si="28"/>
        <v>152.6</v>
      </c>
    </row>
    <row r="354" spans="1:9" ht="15" hidden="1" customHeight="1" x14ac:dyDescent="0.25">
      <c r="A354" s="14"/>
      <c r="B354" s="132" t="s">
        <v>117</v>
      </c>
      <c r="C354" s="32" t="s">
        <v>268</v>
      </c>
      <c r="D354" s="32" t="s">
        <v>144</v>
      </c>
      <c r="E354" s="32" t="s">
        <v>297</v>
      </c>
      <c r="F354" s="32" t="s">
        <v>474</v>
      </c>
      <c r="G354" s="15">
        <v>152.6</v>
      </c>
      <c r="H354" s="15"/>
      <c r="I354" s="15">
        <f t="shared" si="28"/>
        <v>152.6</v>
      </c>
    </row>
    <row r="355" spans="1:9" ht="27.75" hidden="1" customHeight="1" x14ac:dyDescent="0.25">
      <c r="A355" s="186" t="s">
        <v>244</v>
      </c>
      <c r="B355" s="186"/>
      <c r="C355" s="32" t="s">
        <v>268</v>
      </c>
      <c r="D355" s="32" t="s">
        <v>144</v>
      </c>
      <c r="E355" s="32" t="s">
        <v>175</v>
      </c>
      <c r="F355" s="32"/>
      <c r="G355" s="15">
        <f t="shared" ref="G355:H357" si="31">G356</f>
        <v>20</v>
      </c>
      <c r="H355" s="15">
        <f t="shared" si="31"/>
        <v>0</v>
      </c>
      <c r="I355" s="15">
        <f t="shared" si="28"/>
        <v>20</v>
      </c>
    </row>
    <row r="356" spans="1:9" ht="18" hidden="1" customHeight="1" x14ac:dyDescent="0.25">
      <c r="A356" s="186" t="s">
        <v>298</v>
      </c>
      <c r="B356" s="186"/>
      <c r="C356" s="32" t="s">
        <v>268</v>
      </c>
      <c r="D356" s="32" t="s">
        <v>144</v>
      </c>
      <c r="E356" s="32" t="s">
        <v>299</v>
      </c>
      <c r="F356" s="32"/>
      <c r="G356" s="15">
        <f t="shared" si="31"/>
        <v>20</v>
      </c>
      <c r="H356" s="15">
        <f t="shared" si="31"/>
        <v>0</v>
      </c>
      <c r="I356" s="15">
        <f t="shared" si="28"/>
        <v>20</v>
      </c>
    </row>
    <row r="357" spans="1:9" ht="28.5" hidden="1" customHeight="1" x14ac:dyDescent="0.25">
      <c r="A357" s="14"/>
      <c r="B357" s="133" t="s">
        <v>454</v>
      </c>
      <c r="C357" s="32" t="s">
        <v>268</v>
      </c>
      <c r="D357" s="32" t="s">
        <v>144</v>
      </c>
      <c r="E357" s="32" t="s">
        <v>299</v>
      </c>
      <c r="F357" s="32" t="s">
        <v>455</v>
      </c>
      <c r="G357" s="15">
        <f t="shared" si="31"/>
        <v>20</v>
      </c>
      <c r="H357" s="15">
        <f t="shared" si="31"/>
        <v>0</v>
      </c>
      <c r="I357" s="15">
        <f t="shared" si="28"/>
        <v>20</v>
      </c>
    </row>
    <row r="358" spans="1:9" ht="28.5" hidden="1" customHeight="1" x14ac:dyDescent="0.25">
      <c r="A358" s="14"/>
      <c r="B358" s="132" t="s">
        <v>456</v>
      </c>
      <c r="C358" s="32" t="s">
        <v>268</v>
      </c>
      <c r="D358" s="32" t="s">
        <v>144</v>
      </c>
      <c r="E358" s="32" t="s">
        <v>299</v>
      </c>
      <c r="F358" s="32" t="s">
        <v>457</v>
      </c>
      <c r="G358" s="15">
        <v>20</v>
      </c>
      <c r="H358" s="15"/>
      <c r="I358" s="15">
        <f t="shared" si="28"/>
        <v>20</v>
      </c>
    </row>
    <row r="359" spans="1:9" ht="39.75" hidden="1" customHeight="1" x14ac:dyDescent="0.25">
      <c r="A359" s="189" t="s">
        <v>300</v>
      </c>
      <c r="B359" s="189"/>
      <c r="C359" s="29" t="s">
        <v>301</v>
      </c>
      <c r="D359" s="29"/>
      <c r="E359" s="29"/>
      <c r="F359" s="29"/>
      <c r="G359" s="146">
        <f>G360+G366+G375+G393</f>
        <v>9839.5000000000018</v>
      </c>
      <c r="H359" s="146">
        <f>H360+H366+H375+H393</f>
        <v>0</v>
      </c>
      <c r="I359" s="15">
        <f t="shared" si="28"/>
        <v>9839.5000000000018</v>
      </c>
    </row>
    <row r="360" spans="1:9" ht="15" hidden="1" customHeight="1" x14ac:dyDescent="0.25">
      <c r="A360" s="190" t="s">
        <v>302</v>
      </c>
      <c r="B360" s="190"/>
      <c r="C360" s="31" t="s">
        <v>301</v>
      </c>
      <c r="D360" s="31" t="s">
        <v>129</v>
      </c>
      <c r="E360" s="31"/>
      <c r="F360" s="31"/>
      <c r="G360" s="11">
        <f t="shared" ref="G360:H364" si="32">G361</f>
        <v>1638.41</v>
      </c>
      <c r="H360" s="11">
        <f t="shared" si="32"/>
        <v>0</v>
      </c>
      <c r="I360" s="15">
        <f t="shared" si="28"/>
        <v>1638.41</v>
      </c>
    </row>
    <row r="361" spans="1:9" ht="15.75" hidden="1" customHeight="1" x14ac:dyDescent="0.25">
      <c r="A361" s="186" t="s">
        <v>303</v>
      </c>
      <c r="B361" s="186"/>
      <c r="C361" s="32" t="s">
        <v>301</v>
      </c>
      <c r="D361" s="32" t="s">
        <v>129</v>
      </c>
      <c r="E361" s="32" t="s">
        <v>304</v>
      </c>
      <c r="F361" s="32"/>
      <c r="G361" s="15">
        <f t="shared" si="32"/>
        <v>1638.41</v>
      </c>
      <c r="H361" s="15">
        <f t="shared" si="32"/>
        <v>0</v>
      </c>
      <c r="I361" s="15">
        <f t="shared" si="28"/>
        <v>1638.41</v>
      </c>
    </row>
    <row r="362" spans="1:9" ht="27.75" hidden="1" customHeight="1" x14ac:dyDescent="0.25">
      <c r="A362" s="186" t="s">
        <v>494</v>
      </c>
      <c r="B362" s="186"/>
      <c r="C362" s="32" t="s">
        <v>301</v>
      </c>
      <c r="D362" s="32" t="s">
        <v>129</v>
      </c>
      <c r="E362" s="32" t="s">
        <v>495</v>
      </c>
      <c r="F362" s="32"/>
      <c r="G362" s="15">
        <f t="shared" si="32"/>
        <v>1638.41</v>
      </c>
      <c r="H362" s="15">
        <f t="shared" si="32"/>
        <v>0</v>
      </c>
      <c r="I362" s="15">
        <f t="shared" si="28"/>
        <v>1638.41</v>
      </c>
    </row>
    <row r="363" spans="1:9" ht="28.5" hidden="1" customHeight="1" x14ac:dyDescent="0.25">
      <c r="A363" s="186" t="s">
        <v>496</v>
      </c>
      <c r="B363" s="186"/>
      <c r="C363" s="32" t="s">
        <v>301</v>
      </c>
      <c r="D363" s="32" t="s">
        <v>129</v>
      </c>
      <c r="E363" s="32" t="s">
        <v>497</v>
      </c>
      <c r="F363" s="32"/>
      <c r="G363" s="15">
        <f t="shared" si="32"/>
        <v>1638.41</v>
      </c>
      <c r="H363" s="15">
        <f t="shared" si="32"/>
        <v>0</v>
      </c>
      <c r="I363" s="15">
        <f t="shared" si="28"/>
        <v>1638.41</v>
      </c>
    </row>
    <row r="364" spans="1:9" ht="27" hidden="1" customHeight="1" x14ac:dyDescent="0.25">
      <c r="A364" s="135"/>
      <c r="B364" s="133" t="s">
        <v>490</v>
      </c>
      <c r="C364" s="32" t="s">
        <v>301</v>
      </c>
      <c r="D364" s="32" t="s">
        <v>129</v>
      </c>
      <c r="E364" s="32" t="s">
        <v>497</v>
      </c>
      <c r="F364" s="32" t="s">
        <v>491</v>
      </c>
      <c r="G364" s="15">
        <f t="shared" si="32"/>
        <v>1638.41</v>
      </c>
      <c r="H364" s="15">
        <f t="shared" si="32"/>
        <v>0</v>
      </c>
      <c r="I364" s="15">
        <f t="shared" si="28"/>
        <v>1638.41</v>
      </c>
    </row>
    <row r="365" spans="1:9" ht="27" hidden="1" customHeight="1" x14ac:dyDescent="0.25">
      <c r="A365" s="135"/>
      <c r="B365" s="133" t="s">
        <v>498</v>
      </c>
      <c r="C365" s="32" t="s">
        <v>301</v>
      </c>
      <c r="D365" s="32" t="s">
        <v>129</v>
      </c>
      <c r="E365" s="32" t="s">
        <v>497</v>
      </c>
      <c r="F365" s="32" t="s">
        <v>499</v>
      </c>
      <c r="G365" s="15">
        <v>1638.41</v>
      </c>
      <c r="H365" s="15"/>
      <c r="I365" s="15">
        <f t="shared" si="28"/>
        <v>1638.41</v>
      </c>
    </row>
    <row r="366" spans="1:9" ht="15.75" hidden="1" customHeight="1" x14ac:dyDescent="0.25">
      <c r="A366" s="190" t="s">
        <v>305</v>
      </c>
      <c r="B366" s="190"/>
      <c r="C366" s="31" t="s">
        <v>301</v>
      </c>
      <c r="D366" s="31" t="s">
        <v>135</v>
      </c>
      <c r="E366" s="31"/>
      <c r="F366" s="31"/>
      <c r="G366" s="11">
        <f>G367+G371</f>
        <v>624.19000000000005</v>
      </c>
      <c r="H366" s="11">
        <f>H367+H371</f>
        <v>0</v>
      </c>
      <c r="I366" s="15">
        <f t="shared" si="28"/>
        <v>624.19000000000005</v>
      </c>
    </row>
    <row r="367" spans="1:9" ht="14.25" hidden="1" customHeight="1" x14ac:dyDescent="0.25">
      <c r="A367" s="186" t="s">
        <v>306</v>
      </c>
      <c r="B367" s="186"/>
      <c r="C367" s="32" t="s">
        <v>301</v>
      </c>
      <c r="D367" s="32" t="s">
        <v>135</v>
      </c>
      <c r="E367" s="32" t="s">
        <v>307</v>
      </c>
      <c r="F367" s="32"/>
      <c r="G367" s="15">
        <f t="shared" ref="G367:H369" si="33">G368</f>
        <v>370</v>
      </c>
      <c r="H367" s="15">
        <f t="shared" si="33"/>
        <v>0</v>
      </c>
      <c r="I367" s="15">
        <f t="shared" si="28"/>
        <v>370</v>
      </c>
    </row>
    <row r="368" spans="1:9" ht="27" hidden="1" customHeight="1" x14ac:dyDescent="0.25">
      <c r="A368" s="186" t="s">
        <v>308</v>
      </c>
      <c r="B368" s="186"/>
      <c r="C368" s="32" t="s">
        <v>301</v>
      </c>
      <c r="D368" s="32" t="s">
        <v>135</v>
      </c>
      <c r="E368" s="32" t="s">
        <v>309</v>
      </c>
      <c r="F368" s="32"/>
      <c r="G368" s="15">
        <f t="shared" si="33"/>
        <v>370</v>
      </c>
      <c r="H368" s="15">
        <f t="shared" si="33"/>
        <v>0</v>
      </c>
      <c r="I368" s="15">
        <f t="shared" si="28"/>
        <v>370</v>
      </c>
    </row>
    <row r="369" spans="1:9" ht="16.5" hidden="1" customHeight="1" x14ac:dyDescent="0.25">
      <c r="A369" s="14"/>
      <c r="B369" s="133" t="s">
        <v>490</v>
      </c>
      <c r="C369" s="32" t="s">
        <v>301</v>
      </c>
      <c r="D369" s="32" t="s">
        <v>135</v>
      </c>
      <c r="E369" s="32" t="s">
        <v>309</v>
      </c>
      <c r="F369" s="32" t="s">
        <v>491</v>
      </c>
      <c r="G369" s="15">
        <f t="shared" si="33"/>
        <v>370</v>
      </c>
      <c r="H369" s="15">
        <f t="shared" si="33"/>
        <v>0</v>
      </c>
      <c r="I369" s="15">
        <f t="shared" si="28"/>
        <v>370</v>
      </c>
    </row>
    <row r="370" spans="1:9" ht="40.5" hidden="1" customHeight="1" x14ac:dyDescent="0.25">
      <c r="A370" s="132"/>
      <c r="B370" s="132" t="s">
        <v>500</v>
      </c>
      <c r="C370" s="32" t="s">
        <v>301</v>
      </c>
      <c r="D370" s="32" t="s">
        <v>135</v>
      </c>
      <c r="E370" s="32" t="s">
        <v>309</v>
      </c>
      <c r="F370" s="32" t="s">
        <v>501</v>
      </c>
      <c r="G370" s="15">
        <v>370</v>
      </c>
      <c r="H370" s="15"/>
      <c r="I370" s="15">
        <f t="shared" si="28"/>
        <v>370</v>
      </c>
    </row>
    <row r="371" spans="1:9" ht="14.25" hidden="1" customHeight="1" x14ac:dyDescent="0.25">
      <c r="A371" s="186" t="s">
        <v>244</v>
      </c>
      <c r="B371" s="186"/>
      <c r="C371" s="32" t="s">
        <v>301</v>
      </c>
      <c r="D371" s="32" t="s">
        <v>135</v>
      </c>
      <c r="E371" s="32" t="s">
        <v>175</v>
      </c>
      <c r="F371" s="32"/>
      <c r="G371" s="15">
        <f t="shared" ref="G371:H373" si="34">G372</f>
        <v>254.19</v>
      </c>
      <c r="H371" s="15">
        <f t="shared" si="34"/>
        <v>0</v>
      </c>
      <c r="I371" s="15">
        <f t="shared" si="28"/>
        <v>254.19</v>
      </c>
    </row>
    <row r="372" spans="1:9" ht="26.25" hidden="1" customHeight="1" x14ac:dyDescent="0.25">
      <c r="A372" s="191" t="s">
        <v>310</v>
      </c>
      <c r="B372" s="191"/>
      <c r="C372" s="32" t="s">
        <v>301</v>
      </c>
      <c r="D372" s="32" t="s">
        <v>135</v>
      </c>
      <c r="E372" s="32" t="s">
        <v>311</v>
      </c>
      <c r="F372" s="32"/>
      <c r="G372" s="15">
        <f t="shared" si="34"/>
        <v>254.19</v>
      </c>
      <c r="H372" s="15">
        <f t="shared" si="34"/>
        <v>0</v>
      </c>
      <c r="I372" s="15">
        <f t="shared" si="28"/>
        <v>254.19</v>
      </c>
    </row>
    <row r="373" spans="1:9" ht="15.75" hidden="1" customHeight="1" x14ac:dyDescent="0.25">
      <c r="A373" s="135"/>
      <c r="B373" s="133" t="s">
        <v>490</v>
      </c>
      <c r="C373" s="32" t="s">
        <v>301</v>
      </c>
      <c r="D373" s="32" t="s">
        <v>135</v>
      </c>
      <c r="E373" s="32" t="s">
        <v>311</v>
      </c>
      <c r="F373" s="32" t="s">
        <v>491</v>
      </c>
      <c r="G373" s="15">
        <f t="shared" si="34"/>
        <v>254.19</v>
      </c>
      <c r="H373" s="15">
        <f t="shared" si="34"/>
        <v>0</v>
      </c>
      <c r="I373" s="15">
        <f t="shared" si="28"/>
        <v>254.19</v>
      </c>
    </row>
    <row r="374" spans="1:9" ht="17.25" hidden="1" customHeight="1" x14ac:dyDescent="0.25">
      <c r="A374" s="135"/>
      <c r="B374" s="133" t="s">
        <v>534</v>
      </c>
      <c r="C374" s="32" t="s">
        <v>301</v>
      </c>
      <c r="D374" s="32" t="s">
        <v>135</v>
      </c>
      <c r="E374" s="32" t="s">
        <v>311</v>
      </c>
      <c r="F374" s="32" t="s">
        <v>535</v>
      </c>
      <c r="G374" s="15">
        <v>254.19</v>
      </c>
      <c r="H374" s="15"/>
      <c r="I374" s="15">
        <f t="shared" si="28"/>
        <v>254.19</v>
      </c>
    </row>
    <row r="375" spans="1:9" ht="54" hidden="1" customHeight="1" x14ac:dyDescent="0.25">
      <c r="A375" s="190" t="s">
        <v>312</v>
      </c>
      <c r="B375" s="190"/>
      <c r="C375" s="31" t="s">
        <v>301</v>
      </c>
      <c r="D375" s="31" t="s">
        <v>144</v>
      </c>
      <c r="E375" s="31"/>
      <c r="F375" s="31"/>
      <c r="G375" s="11">
        <f>G376+G381</f>
        <v>6406.8</v>
      </c>
      <c r="H375" s="11">
        <f>H376+H381</f>
        <v>0</v>
      </c>
      <c r="I375" s="15">
        <f t="shared" si="28"/>
        <v>6406.8</v>
      </c>
    </row>
    <row r="376" spans="1:9" ht="54" hidden="1" customHeight="1" x14ac:dyDescent="0.25">
      <c r="A376" s="199" t="s">
        <v>306</v>
      </c>
      <c r="B376" s="199"/>
      <c r="C376" s="32" t="s">
        <v>301</v>
      </c>
      <c r="D376" s="32" t="s">
        <v>144</v>
      </c>
      <c r="E376" s="32" t="s">
        <v>307</v>
      </c>
      <c r="F376" s="32"/>
      <c r="G376" s="15">
        <f t="shared" ref="G376:H379" si="35">G377</f>
        <v>188.9</v>
      </c>
      <c r="H376" s="15">
        <f t="shared" si="35"/>
        <v>0</v>
      </c>
      <c r="I376" s="15">
        <f t="shared" si="28"/>
        <v>188.9</v>
      </c>
    </row>
    <row r="377" spans="1:9" ht="14.25" hidden="1" customHeight="1" x14ac:dyDescent="0.25">
      <c r="A377" s="191" t="s">
        <v>313</v>
      </c>
      <c r="B377" s="191"/>
      <c r="C377" s="32" t="s">
        <v>301</v>
      </c>
      <c r="D377" s="32" t="s">
        <v>144</v>
      </c>
      <c r="E377" s="32" t="s">
        <v>314</v>
      </c>
      <c r="F377" s="32"/>
      <c r="G377" s="15">
        <f t="shared" si="35"/>
        <v>188.9</v>
      </c>
      <c r="H377" s="15">
        <f t="shared" si="35"/>
        <v>0</v>
      </c>
      <c r="I377" s="15">
        <f t="shared" si="28"/>
        <v>188.9</v>
      </c>
    </row>
    <row r="378" spans="1:9" s="30" customFormat="1" ht="12.75" hidden="1" customHeight="1" x14ac:dyDescent="0.25">
      <c r="A378" s="186" t="s">
        <v>315</v>
      </c>
      <c r="B378" s="186"/>
      <c r="C378" s="32" t="s">
        <v>301</v>
      </c>
      <c r="D378" s="32" t="s">
        <v>144</v>
      </c>
      <c r="E378" s="32" t="s">
        <v>316</v>
      </c>
      <c r="F378" s="32"/>
      <c r="G378" s="15">
        <f t="shared" si="35"/>
        <v>188.9</v>
      </c>
      <c r="H378" s="15">
        <f t="shared" si="35"/>
        <v>0</v>
      </c>
      <c r="I378" s="15">
        <f t="shared" si="28"/>
        <v>188.9</v>
      </c>
    </row>
    <row r="379" spans="1:9" ht="15.75" hidden="1" customHeight="1" x14ac:dyDescent="0.25">
      <c r="A379" s="135"/>
      <c r="B379" s="133" t="s">
        <v>490</v>
      </c>
      <c r="C379" s="32" t="s">
        <v>301</v>
      </c>
      <c r="D379" s="32" t="s">
        <v>144</v>
      </c>
      <c r="E379" s="32" t="s">
        <v>316</v>
      </c>
      <c r="F379" s="32" t="s">
        <v>491</v>
      </c>
      <c r="G379" s="15">
        <f t="shared" si="35"/>
        <v>188.9</v>
      </c>
      <c r="H379" s="15">
        <f t="shared" si="35"/>
        <v>0</v>
      </c>
      <c r="I379" s="15">
        <f t="shared" si="28"/>
        <v>188.9</v>
      </c>
    </row>
    <row r="380" spans="1:9" ht="14.25" hidden="1" customHeight="1" x14ac:dyDescent="0.25">
      <c r="A380" s="135"/>
      <c r="B380" s="133" t="s">
        <v>536</v>
      </c>
      <c r="C380" s="32" t="s">
        <v>301</v>
      </c>
      <c r="D380" s="32" t="s">
        <v>144</v>
      </c>
      <c r="E380" s="32" t="s">
        <v>316</v>
      </c>
      <c r="F380" s="32" t="s">
        <v>537</v>
      </c>
      <c r="G380" s="15">
        <v>188.9</v>
      </c>
      <c r="H380" s="15"/>
      <c r="I380" s="15">
        <f t="shared" si="28"/>
        <v>188.9</v>
      </c>
    </row>
    <row r="381" spans="1:9" ht="27" hidden="1" customHeight="1" x14ac:dyDescent="0.25">
      <c r="A381" s="199" t="s">
        <v>142</v>
      </c>
      <c r="B381" s="199"/>
      <c r="C381" s="32" t="s">
        <v>301</v>
      </c>
      <c r="D381" s="32" t="s">
        <v>144</v>
      </c>
      <c r="E381" s="32" t="s">
        <v>238</v>
      </c>
      <c r="F381" s="32"/>
      <c r="G381" s="15">
        <f>G382+G385</f>
        <v>6217.9000000000005</v>
      </c>
      <c r="H381" s="15">
        <f>H382+H385</f>
        <v>0</v>
      </c>
      <c r="I381" s="15">
        <f t="shared" si="28"/>
        <v>6217.9000000000005</v>
      </c>
    </row>
    <row r="382" spans="1:9" ht="27.75" hidden="1" customHeight="1" x14ac:dyDescent="0.25">
      <c r="A382" s="191" t="s">
        <v>317</v>
      </c>
      <c r="B382" s="191"/>
      <c r="C382" s="32" t="s">
        <v>301</v>
      </c>
      <c r="D382" s="32" t="s">
        <v>144</v>
      </c>
      <c r="E382" s="32" t="s">
        <v>318</v>
      </c>
      <c r="F382" s="32"/>
      <c r="G382" s="15">
        <f>G383</f>
        <v>615.6</v>
      </c>
      <c r="H382" s="15">
        <f>H383</f>
        <v>0</v>
      </c>
      <c r="I382" s="15">
        <f t="shared" si="28"/>
        <v>615.6</v>
      </c>
    </row>
    <row r="383" spans="1:9" ht="28.5" hidden="1" customHeight="1" x14ac:dyDescent="0.25">
      <c r="A383" s="135"/>
      <c r="B383" s="133" t="s">
        <v>490</v>
      </c>
      <c r="C383" s="32" t="s">
        <v>301</v>
      </c>
      <c r="D383" s="32" t="s">
        <v>144</v>
      </c>
      <c r="E383" s="32" t="s">
        <v>318</v>
      </c>
      <c r="F383" s="32" t="s">
        <v>491</v>
      </c>
      <c r="G383" s="15">
        <f>G384</f>
        <v>615.6</v>
      </c>
      <c r="H383" s="15">
        <f>H384</f>
        <v>0</v>
      </c>
      <c r="I383" s="15">
        <f t="shared" si="28"/>
        <v>615.6</v>
      </c>
    </row>
    <row r="384" spans="1:9" ht="17.25" hidden="1" customHeight="1" x14ac:dyDescent="0.25">
      <c r="A384" s="135"/>
      <c r="B384" s="133" t="s">
        <v>536</v>
      </c>
      <c r="C384" s="32" t="s">
        <v>301</v>
      </c>
      <c r="D384" s="32" t="s">
        <v>144</v>
      </c>
      <c r="E384" s="32" t="s">
        <v>318</v>
      </c>
      <c r="F384" s="32" t="s">
        <v>537</v>
      </c>
      <c r="G384" s="15">
        <v>615.6</v>
      </c>
      <c r="H384" s="15"/>
      <c r="I384" s="15">
        <f t="shared" si="28"/>
        <v>615.6</v>
      </c>
    </row>
    <row r="385" spans="1:9" ht="16.5" hidden="1" customHeight="1" x14ac:dyDescent="0.25">
      <c r="A385" s="191" t="s">
        <v>319</v>
      </c>
      <c r="B385" s="191"/>
      <c r="C385" s="32" t="s">
        <v>301</v>
      </c>
      <c r="D385" s="32" t="s">
        <v>144</v>
      </c>
      <c r="E385" s="32" t="s">
        <v>320</v>
      </c>
      <c r="F385" s="32"/>
      <c r="G385" s="15">
        <f>G386+G390</f>
        <v>5602.3</v>
      </c>
      <c r="H385" s="15">
        <f>H386+H390</f>
        <v>0</v>
      </c>
      <c r="I385" s="15">
        <f t="shared" si="28"/>
        <v>5602.3</v>
      </c>
    </row>
    <row r="386" spans="1:9" s="12" customFormat="1" ht="15" hidden="1" customHeight="1" x14ac:dyDescent="0.25">
      <c r="A386" s="186" t="s">
        <v>321</v>
      </c>
      <c r="B386" s="186"/>
      <c r="C386" s="32" t="s">
        <v>322</v>
      </c>
      <c r="D386" s="32" t="s">
        <v>144</v>
      </c>
      <c r="E386" s="32" t="s">
        <v>323</v>
      </c>
      <c r="F386" s="32"/>
      <c r="G386" s="15">
        <f>G387</f>
        <v>3034.1000000000004</v>
      </c>
      <c r="H386" s="15">
        <f>H387</f>
        <v>0</v>
      </c>
      <c r="I386" s="15">
        <f t="shared" si="28"/>
        <v>3034.1000000000004</v>
      </c>
    </row>
    <row r="387" spans="1:9" ht="16.5" hidden="1" customHeight="1" x14ac:dyDescent="0.25">
      <c r="A387" s="135"/>
      <c r="B387" s="133" t="s">
        <v>490</v>
      </c>
      <c r="C387" s="32" t="s">
        <v>301</v>
      </c>
      <c r="D387" s="32" t="s">
        <v>144</v>
      </c>
      <c r="E387" s="32" t="s">
        <v>323</v>
      </c>
      <c r="F387" s="32" t="s">
        <v>491</v>
      </c>
      <c r="G387" s="15">
        <f>G388+G389</f>
        <v>3034.1000000000004</v>
      </c>
      <c r="H387" s="15">
        <f>H388+H389</f>
        <v>0</v>
      </c>
      <c r="I387" s="15">
        <f t="shared" si="28"/>
        <v>3034.1000000000004</v>
      </c>
    </row>
    <row r="388" spans="1:9" ht="26.25" hidden="1" customHeight="1" x14ac:dyDescent="0.25">
      <c r="A388" s="135"/>
      <c r="B388" s="133" t="s">
        <v>536</v>
      </c>
      <c r="C388" s="32" t="s">
        <v>301</v>
      </c>
      <c r="D388" s="32" t="s">
        <v>144</v>
      </c>
      <c r="E388" s="32" t="s">
        <v>323</v>
      </c>
      <c r="F388" s="32" t="s">
        <v>537</v>
      </c>
      <c r="G388" s="15">
        <v>1304.4000000000001</v>
      </c>
      <c r="H388" s="15"/>
      <c r="I388" s="15">
        <f t="shared" si="28"/>
        <v>1304.4000000000001</v>
      </c>
    </row>
    <row r="389" spans="1:9" ht="15.75" hidden="1" customHeight="1" x14ac:dyDescent="0.25">
      <c r="A389" s="135"/>
      <c r="B389" s="133" t="s">
        <v>492</v>
      </c>
      <c r="C389" s="32" t="s">
        <v>301</v>
      </c>
      <c r="D389" s="32" t="s">
        <v>144</v>
      </c>
      <c r="E389" s="32" t="s">
        <v>323</v>
      </c>
      <c r="F389" s="32" t="s">
        <v>493</v>
      </c>
      <c r="G389" s="15">
        <v>1729.7</v>
      </c>
      <c r="H389" s="15"/>
      <c r="I389" s="15">
        <f t="shared" si="28"/>
        <v>1729.7</v>
      </c>
    </row>
    <row r="390" spans="1:9" ht="18.75" hidden="1" customHeight="1" x14ac:dyDescent="0.25">
      <c r="A390" s="191" t="s">
        <v>324</v>
      </c>
      <c r="B390" s="191"/>
      <c r="C390" s="32" t="s">
        <v>301</v>
      </c>
      <c r="D390" s="32" t="s">
        <v>144</v>
      </c>
      <c r="E390" s="32" t="s">
        <v>325</v>
      </c>
      <c r="F390" s="32"/>
      <c r="G390" s="15">
        <f>G391</f>
        <v>2568.1999999999998</v>
      </c>
      <c r="H390" s="15">
        <f>H391</f>
        <v>0</v>
      </c>
      <c r="I390" s="15">
        <f t="shared" si="28"/>
        <v>2568.1999999999998</v>
      </c>
    </row>
    <row r="391" spans="1:9" ht="15.75" hidden="1" customHeight="1" x14ac:dyDescent="0.25">
      <c r="A391" s="135"/>
      <c r="B391" s="133" t="s">
        <v>490</v>
      </c>
      <c r="C391" s="32" t="s">
        <v>301</v>
      </c>
      <c r="D391" s="32" t="s">
        <v>144</v>
      </c>
      <c r="E391" s="32" t="s">
        <v>325</v>
      </c>
      <c r="F391" s="32" t="s">
        <v>491</v>
      </c>
      <c r="G391" s="15">
        <f>G392</f>
        <v>2568.1999999999998</v>
      </c>
      <c r="H391" s="15">
        <f>H392</f>
        <v>0</v>
      </c>
      <c r="I391" s="15">
        <f t="shared" si="28"/>
        <v>2568.1999999999998</v>
      </c>
    </row>
    <row r="392" spans="1:9" ht="15.75" hidden="1" customHeight="1" x14ac:dyDescent="0.25">
      <c r="A392" s="135"/>
      <c r="B392" s="133" t="s">
        <v>536</v>
      </c>
      <c r="C392" s="32" t="s">
        <v>301</v>
      </c>
      <c r="D392" s="32" t="s">
        <v>144</v>
      </c>
      <c r="E392" s="32" t="s">
        <v>325</v>
      </c>
      <c r="F392" s="32" t="s">
        <v>537</v>
      </c>
      <c r="G392" s="15">
        <v>2568.1999999999998</v>
      </c>
      <c r="H392" s="15"/>
      <c r="I392" s="15">
        <f t="shared" si="28"/>
        <v>2568.1999999999998</v>
      </c>
    </row>
    <row r="393" spans="1:9" ht="15.75" hidden="1" customHeight="1" x14ac:dyDescent="0.25">
      <c r="A393" s="190" t="s">
        <v>326</v>
      </c>
      <c r="B393" s="190"/>
      <c r="C393" s="31" t="s">
        <v>301</v>
      </c>
      <c r="D393" s="31" t="s">
        <v>147</v>
      </c>
      <c r="E393" s="31"/>
      <c r="F393" s="31"/>
      <c r="G393" s="11">
        <f>G394+G406</f>
        <v>1170.0999999999999</v>
      </c>
      <c r="H393" s="11">
        <f>H394+H406</f>
        <v>0</v>
      </c>
      <c r="I393" s="15">
        <f t="shared" si="28"/>
        <v>1170.0999999999999</v>
      </c>
    </row>
    <row r="394" spans="1:9" s="12" customFormat="1" ht="15.75" hidden="1" customHeight="1" x14ac:dyDescent="0.25">
      <c r="A394" s="186" t="s">
        <v>164</v>
      </c>
      <c r="B394" s="186"/>
      <c r="C394" s="32" t="s">
        <v>301</v>
      </c>
      <c r="D394" s="32" t="s">
        <v>147</v>
      </c>
      <c r="E394" s="32" t="s">
        <v>165</v>
      </c>
      <c r="F394" s="32"/>
      <c r="G394" s="15">
        <f>G395</f>
        <v>864.6</v>
      </c>
      <c r="H394" s="15">
        <f>H395</f>
        <v>0</v>
      </c>
      <c r="I394" s="15">
        <f t="shared" si="28"/>
        <v>864.6</v>
      </c>
    </row>
    <row r="395" spans="1:9" ht="27.75" hidden="1" customHeight="1" x14ac:dyDescent="0.25">
      <c r="A395" s="186" t="s">
        <v>471</v>
      </c>
      <c r="B395" s="186"/>
      <c r="C395" s="33" t="s">
        <v>301</v>
      </c>
      <c r="D395" s="33" t="s">
        <v>147</v>
      </c>
      <c r="E395" s="33" t="s">
        <v>166</v>
      </c>
      <c r="F395" s="33"/>
      <c r="G395" s="15">
        <f>G396+G401</f>
        <v>864.6</v>
      </c>
      <c r="H395" s="15">
        <f>H396+H401</f>
        <v>0</v>
      </c>
      <c r="I395" s="15">
        <f t="shared" si="28"/>
        <v>864.6</v>
      </c>
    </row>
    <row r="396" spans="1:9" ht="16.5" hidden="1" customHeight="1" x14ac:dyDescent="0.25">
      <c r="A396" s="186" t="s">
        <v>327</v>
      </c>
      <c r="B396" s="186"/>
      <c r="C396" s="33" t="s">
        <v>301</v>
      </c>
      <c r="D396" s="33" t="s">
        <v>147</v>
      </c>
      <c r="E396" s="33" t="s">
        <v>328</v>
      </c>
      <c r="F396" s="33"/>
      <c r="G396" s="15">
        <f>G397+G399</f>
        <v>370.6</v>
      </c>
      <c r="H396" s="15">
        <f>H397+H399</f>
        <v>0</v>
      </c>
      <c r="I396" s="15">
        <f t="shared" si="28"/>
        <v>370.6</v>
      </c>
    </row>
    <row r="397" spans="1:9" ht="27.75" hidden="1" customHeight="1" x14ac:dyDescent="0.25">
      <c r="A397" s="132"/>
      <c r="B397" s="132" t="s">
        <v>450</v>
      </c>
      <c r="C397" s="33" t="s">
        <v>301</v>
      </c>
      <c r="D397" s="33" t="s">
        <v>147</v>
      </c>
      <c r="E397" s="33" t="s">
        <v>328</v>
      </c>
      <c r="F397" s="32" t="s">
        <v>451</v>
      </c>
      <c r="G397" s="15">
        <f>G398</f>
        <v>184.9</v>
      </c>
      <c r="H397" s="15">
        <f>H398</f>
        <v>0</v>
      </c>
      <c r="I397" s="15">
        <f t="shared" si="28"/>
        <v>184.9</v>
      </c>
    </row>
    <row r="398" spans="1:9" ht="16.5" hidden="1" customHeight="1" x14ac:dyDescent="0.25">
      <c r="A398" s="14"/>
      <c r="B398" s="133" t="s">
        <v>452</v>
      </c>
      <c r="C398" s="33" t="s">
        <v>301</v>
      </c>
      <c r="D398" s="33" t="s">
        <v>147</v>
      </c>
      <c r="E398" s="33" t="s">
        <v>328</v>
      </c>
      <c r="F398" s="32" t="s">
        <v>453</v>
      </c>
      <c r="G398" s="15">
        <v>184.9</v>
      </c>
      <c r="H398" s="15"/>
      <c r="I398" s="15">
        <f t="shared" si="28"/>
        <v>184.9</v>
      </c>
    </row>
    <row r="399" spans="1:9" ht="15" hidden="1" customHeight="1" x14ac:dyDescent="0.25">
      <c r="A399" s="14"/>
      <c r="B399" s="133" t="s">
        <v>454</v>
      </c>
      <c r="C399" s="33" t="s">
        <v>301</v>
      </c>
      <c r="D399" s="33" t="s">
        <v>147</v>
      </c>
      <c r="E399" s="33" t="s">
        <v>328</v>
      </c>
      <c r="F399" s="32" t="s">
        <v>455</v>
      </c>
      <c r="G399" s="15">
        <f>G400</f>
        <v>185.7</v>
      </c>
      <c r="H399" s="15">
        <f>H400</f>
        <v>0</v>
      </c>
      <c r="I399" s="15">
        <f t="shared" ref="I399:I434" si="36">G399+H399</f>
        <v>185.7</v>
      </c>
    </row>
    <row r="400" spans="1:9" ht="15.75" hidden="1" customHeight="1" x14ac:dyDescent="0.25">
      <c r="A400" s="14"/>
      <c r="B400" s="132" t="s">
        <v>456</v>
      </c>
      <c r="C400" s="33" t="s">
        <v>301</v>
      </c>
      <c r="D400" s="33" t="s">
        <v>147</v>
      </c>
      <c r="E400" s="33" t="s">
        <v>328</v>
      </c>
      <c r="F400" s="32" t="s">
        <v>457</v>
      </c>
      <c r="G400" s="15">
        <v>185.7</v>
      </c>
      <c r="H400" s="15"/>
      <c r="I400" s="15">
        <f t="shared" si="36"/>
        <v>185.7</v>
      </c>
    </row>
    <row r="401" spans="1:9" ht="15.75" hidden="1" customHeight="1" x14ac:dyDescent="0.25">
      <c r="A401" s="186" t="s">
        <v>329</v>
      </c>
      <c r="B401" s="186"/>
      <c r="C401" s="32" t="s">
        <v>301</v>
      </c>
      <c r="D401" s="32" t="s">
        <v>147</v>
      </c>
      <c r="E401" s="32" t="s">
        <v>330</v>
      </c>
      <c r="F401" s="32"/>
      <c r="G401" s="15">
        <f>G402+G404</f>
        <v>494</v>
      </c>
      <c r="H401" s="15">
        <f>H402+H404</f>
        <v>0</v>
      </c>
      <c r="I401" s="15">
        <f t="shared" si="36"/>
        <v>494</v>
      </c>
    </row>
    <row r="402" spans="1:9" ht="15.75" hidden="1" customHeight="1" x14ac:dyDescent="0.25">
      <c r="A402" s="132"/>
      <c r="B402" s="132" t="s">
        <v>450</v>
      </c>
      <c r="C402" s="33" t="s">
        <v>301</v>
      </c>
      <c r="D402" s="33" t="s">
        <v>147</v>
      </c>
      <c r="E402" s="32" t="s">
        <v>330</v>
      </c>
      <c r="F402" s="32" t="s">
        <v>451</v>
      </c>
      <c r="G402" s="15">
        <f>G403</f>
        <v>178.9</v>
      </c>
      <c r="H402" s="15">
        <f>H403</f>
        <v>0</v>
      </c>
      <c r="I402" s="15">
        <f t="shared" si="36"/>
        <v>178.9</v>
      </c>
    </row>
    <row r="403" spans="1:9" ht="16.5" hidden="1" customHeight="1" x14ac:dyDescent="0.25">
      <c r="A403" s="14"/>
      <c r="B403" s="133" t="s">
        <v>452</v>
      </c>
      <c r="C403" s="33" t="s">
        <v>301</v>
      </c>
      <c r="D403" s="33" t="s">
        <v>147</v>
      </c>
      <c r="E403" s="32" t="s">
        <v>330</v>
      </c>
      <c r="F403" s="32" t="s">
        <v>453</v>
      </c>
      <c r="G403" s="15">
        <v>178.9</v>
      </c>
      <c r="H403" s="15"/>
      <c r="I403" s="15">
        <f t="shared" si="36"/>
        <v>178.9</v>
      </c>
    </row>
    <row r="404" spans="1:9" ht="15.75" hidden="1" customHeight="1" x14ac:dyDescent="0.25">
      <c r="A404" s="14"/>
      <c r="B404" s="133" t="s">
        <v>454</v>
      </c>
      <c r="C404" s="33" t="s">
        <v>301</v>
      </c>
      <c r="D404" s="33" t="s">
        <v>147</v>
      </c>
      <c r="E404" s="32" t="s">
        <v>330</v>
      </c>
      <c r="F404" s="32" t="s">
        <v>455</v>
      </c>
      <c r="G404" s="15">
        <f>G405</f>
        <v>315.10000000000002</v>
      </c>
      <c r="H404" s="15">
        <f>H405</f>
        <v>0</v>
      </c>
      <c r="I404" s="15">
        <f t="shared" si="36"/>
        <v>315.10000000000002</v>
      </c>
    </row>
    <row r="405" spans="1:9" ht="16.5" hidden="1" customHeight="1" x14ac:dyDescent="0.25">
      <c r="A405" s="14"/>
      <c r="B405" s="132" t="s">
        <v>456</v>
      </c>
      <c r="C405" s="33" t="s">
        <v>301</v>
      </c>
      <c r="D405" s="33" t="s">
        <v>147</v>
      </c>
      <c r="E405" s="32" t="s">
        <v>330</v>
      </c>
      <c r="F405" s="32" t="s">
        <v>457</v>
      </c>
      <c r="G405" s="15">
        <v>315.10000000000002</v>
      </c>
      <c r="H405" s="15"/>
      <c r="I405" s="15">
        <f t="shared" si="36"/>
        <v>315.10000000000002</v>
      </c>
    </row>
    <row r="406" spans="1:9" ht="14.25" hidden="1" customHeight="1" x14ac:dyDescent="0.25">
      <c r="A406" s="186" t="s">
        <v>244</v>
      </c>
      <c r="B406" s="186"/>
      <c r="C406" s="32" t="s">
        <v>301</v>
      </c>
      <c r="D406" s="32" t="s">
        <v>147</v>
      </c>
      <c r="E406" s="32" t="s">
        <v>175</v>
      </c>
      <c r="F406" s="32"/>
      <c r="G406" s="15">
        <f>G407</f>
        <v>305.5</v>
      </c>
      <c r="H406" s="15">
        <f>H407</f>
        <v>0</v>
      </c>
      <c r="I406" s="15">
        <f t="shared" si="36"/>
        <v>305.5</v>
      </c>
    </row>
    <row r="407" spans="1:9" ht="29.25" hidden="1" customHeight="1" x14ac:dyDescent="0.25">
      <c r="A407" s="191" t="s">
        <v>331</v>
      </c>
      <c r="B407" s="191"/>
      <c r="C407" s="32" t="s">
        <v>301</v>
      </c>
      <c r="D407" s="32" t="s">
        <v>147</v>
      </c>
      <c r="E407" s="32" t="s">
        <v>332</v>
      </c>
      <c r="F407" s="32"/>
      <c r="G407" s="15">
        <f>G408+G410</f>
        <v>305.5</v>
      </c>
      <c r="H407" s="15">
        <f>H408+H410</f>
        <v>0</v>
      </c>
      <c r="I407" s="15">
        <f t="shared" si="36"/>
        <v>305.5</v>
      </c>
    </row>
    <row r="408" spans="1:9" ht="27.75" hidden="1" customHeight="1" x14ac:dyDescent="0.25">
      <c r="A408" s="14"/>
      <c r="B408" s="133" t="s">
        <v>454</v>
      </c>
      <c r="C408" s="33" t="s">
        <v>301</v>
      </c>
      <c r="D408" s="32" t="s">
        <v>147</v>
      </c>
      <c r="E408" s="32" t="s">
        <v>332</v>
      </c>
      <c r="F408" s="32" t="s">
        <v>455</v>
      </c>
      <c r="G408" s="15">
        <f>G409</f>
        <v>75.5</v>
      </c>
      <c r="H408" s="15">
        <f>H409</f>
        <v>0</v>
      </c>
      <c r="I408" s="15">
        <f t="shared" si="36"/>
        <v>75.5</v>
      </c>
    </row>
    <row r="409" spans="1:9" ht="16.5" hidden="1" customHeight="1" x14ac:dyDescent="0.25">
      <c r="A409" s="14"/>
      <c r="B409" s="132" t="s">
        <v>456</v>
      </c>
      <c r="C409" s="33" t="s">
        <v>301</v>
      </c>
      <c r="D409" s="32" t="s">
        <v>147</v>
      </c>
      <c r="E409" s="32" t="s">
        <v>332</v>
      </c>
      <c r="F409" s="32" t="s">
        <v>457</v>
      </c>
      <c r="G409" s="15">
        <v>75.5</v>
      </c>
      <c r="H409" s="15"/>
      <c r="I409" s="15">
        <f t="shared" si="36"/>
        <v>75.5</v>
      </c>
    </row>
    <row r="410" spans="1:9" ht="27.75" hidden="1" customHeight="1" x14ac:dyDescent="0.25">
      <c r="A410" s="135"/>
      <c r="B410" s="133" t="s">
        <v>490</v>
      </c>
      <c r="C410" s="32" t="s">
        <v>301</v>
      </c>
      <c r="D410" s="32" t="s">
        <v>147</v>
      </c>
      <c r="E410" s="32" t="s">
        <v>332</v>
      </c>
      <c r="F410" s="32" t="s">
        <v>491</v>
      </c>
      <c r="G410" s="15">
        <f>G411</f>
        <v>230</v>
      </c>
      <c r="H410" s="15">
        <f>H411</f>
        <v>0</v>
      </c>
      <c r="I410" s="15">
        <f t="shared" si="36"/>
        <v>230</v>
      </c>
    </row>
    <row r="411" spans="1:9" ht="16.5" hidden="1" customHeight="1" x14ac:dyDescent="0.25">
      <c r="A411" s="135"/>
      <c r="B411" s="133" t="s">
        <v>500</v>
      </c>
      <c r="C411" s="32" t="s">
        <v>301</v>
      </c>
      <c r="D411" s="32" t="s">
        <v>147</v>
      </c>
      <c r="E411" s="32" t="s">
        <v>332</v>
      </c>
      <c r="F411" s="32" t="s">
        <v>501</v>
      </c>
      <c r="G411" s="15">
        <v>230</v>
      </c>
      <c r="H411" s="15"/>
      <c r="I411" s="15">
        <f t="shared" si="36"/>
        <v>230</v>
      </c>
    </row>
    <row r="412" spans="1:9" ht="15.75" hidden="1" customHeight="1" x14ac:dyDescent="0.25">
      <c r="A412" s="189" t="s">
        <v>333</v>
      </c>
      <c r="B412" s="189"/>
      <c r="C412" s="29" t="s">
        <v>151</v>
      </c>
      <c r="D412" s="29"/>
      <c r="E412" s="29"/>
      <c r="F412" s="29"/>
      <c r="G412" s="146">
        <f t="shared" ref="G412:H414" si="37">G413</f>
        <v>40</v>
      </c>
      <c r="H412" s="146">
        <f t="shared" si="37"/>
        <v>0</v>
      </c>
      <c r="I412" s="15">
        <f t="shared" si="36"/>
        <v>40</v>
      </c>
    </row>
    <row r="413" spans="1:9" ht="16.5" hidden="1" customHeight="1" x14ac:dyDescent="0.25">
      <c r="A413" s="197" t="s">
        <v>334</v>
      </c>
      <c r="B413" s="197"/>
      <c r="C413" s="31" t="s">
        <v>151</v>
      </c>
      <c r="D413" s="31" t="s">
        <v>130</v>
      </c>
      <c r="E413" s="31"/>
      <c r="F413" s="31"/>
      <c r="G413" s="11">
        <f t="shared" si="37"/>
        <v>40</v>
      </c>
      <c r="H413" s="11">
        <f t="shared" si="37"/>
        <v>0</v>
      </c>
      <c r="I413" s="15">
        <f t="shared" si="36"/>
        <v>40</v>
      </c>
    </row>
    <row r="414" spans="1:9" s="12" customFormat="1" ht="15" hidden="1" customHeight="1" x14ac:dyDescent="0.25">
      <c r="A414" s="186" t="s">
        <v>335</v>
      </c>
      <c r="B414" s="186"/>
      <c r="C414" s="32" t="s">
        <v>151</v>
      </c>
      <c r="D414" s="32" t="s">
        <v>130</v>
      </c>
      <c r="E414" s="32" t="s">
        <v>336</v>
      </c>
      <c r="F414" s="32"/>
      <c r="G414" s="15">
        <f t="shared" si="37"/>
        <v>40</v>
      </c>
      <c r="H414" s="15">
        <f t="shared" si="37"/>
        <v>0</v>
      </c>
      <c r="I414" s="15">
        <f t="shared" si="36"/>
        <v>40</v>
      </c>
    </row>
    <row r="415" spans="1:9" s="43" customFormat="1" ht="16.5" hidden="1" customHeight="1" x14ac:dyDescent="0.25">
      <c r="A415" s="186" t="s">
        <v>337</v>
      </c>
      <c r="B415" s="186"/>
      <c r="C415" s="32" t="s">
        <v>151</v>
      </c>
      <c r="D415" s="32" t="s">
        <v>130</v>
      </c>
      <c r="E415" s="32" t="s">
        <v>338</v>
      </c>
      <c r="F415" s="32"/>
      <c r="G415" s="15">
        <f>G416+G419</f>
        <v>40</v>
      </c>
      <c r="H415" s="15">
        <f>H416+H419</f>
        <v>0</v>
      </c>
      <c r="I415" s="15">
        <f t="shared" si="36"/>
        <v>40</v>
      </c>
    </row>
    <row r="416" spans="1:9" s="43" customFormat="1" ht="15" hidden="1" customHeight="1" x14ac:dyDescent="0.25">
      <c r="A416" s="186" t="s">
        <v>339</v>
      </c>
      <c r="B416" s="186"/>
      <c r="C416" s="32" t="s">
        <v>151</v>
      </c>
      <c r="D416" s="32" t="s">
        <v>130</v>
      </c>
      <c r="E416" s="32" t="s">
        <v>340</v>
      </c>
      <c r="F416" s="32"/>
      <c r="G416" s="15">
        <f>G417</f>
        <v>40</v>
      </c>
      <c r="H416" s="15">
        <f>H417</f>
        <v>0</v>
      </c>
      <c r="I416" s="15">
        <f t="shared" si="36"/>
        <v>40</v>
      </c>
    </row>
    <row r="417" spans="1:9" ht="14.25" hidden="1" customHeight="1" x14ac:dyDescent="0.25">
      <c r="A417" s="14"/>
      <c r="B417" s="133" t="s">
        <v>454</v>
      </c>
      <c r="C417" s="32" t="s">
        <v>151</v>
      </c>
      <c r="D417" s="32" t="s">
        <v>130</v>
      </c>
      <c r="E417" s="32" t="s">
        <v>340</v>
      </c>
      <c r="F417" s="32" t="s">
        <v>455</v>
      </c>
      <c r="G417" s="15">
        <f>G418</f>
        <v>40</v>
      </c>
      <c r="H417" s="15">
        <f>H418</f>
        <v>0</v>
      </c>
      <c r="I417" s="15">
        <f t="shared" si="36"/>
        <v>40</v>
      </c>
    </row>
    <row r="418" spans="1:9" ht="27" hidden="1" customHeight="1" x14ac:dyDescent="0.25">
      <c r="A418" s="14"/>
      <c r="B418" s="132" t="s">
        <v>456</v>
      </c>
      <c r="C418" s="32" t="s">
        <v>151</v>
      </c>
      <c r="D418" s="32" t="s">
        <v>130</v>
      </c>
      <c r="E418" s="32" t="s">
        <v>340</v>
      </c>
      <c r="F418" s="32" t="s">
        <v>457</v>
      </c>
      <c r="G418" s="15">
        <v>40</v>
      </c>
      <c r="H418" s="15"/>
      <c r="I418" s="15">
        <f t="shared" si="36"/>
        <v>40</v>
      </c>
    </row>
    <row r="419" spans="1:9" s="43" customFormat="1" ht="27.75" hidden="1" customHeight="1" x14ac:dyDescent="0.25">
      <c r="A419" s="186" t="s">
        <v>341</v>
      </c>
      <c r="B419" s="186"/>
      <c r="C419" s="32" t="s">
        <v>151</v>
      </c>
      <c r="D419" s="32" t="s">
        <v>130</v>
      </c>
      <c r="E419" s="32" t="s">
        <v>342</v>
      </c>
      <c r="F419" s="32"/>
      <c r="G419" s="15">
        <f>G420</f>
        <v>0</v>
      </c>
      <c r="H419" s="15">
        <f>H420</f>
        <v>0</v>
      </c>
      <c r="I419" s="15">
        <f t="shared" ref="H419:I420" si="38">I420</f>
        <v>0</v>
      </c>
    </row>
    <row r="420" spans="1:9" ht="15" hidden="1" customHeight="1" x14ac:dyDescent="0.25">
      <c r="A420" s="14"/>
      <c r="B420" s="133" t="s">
        <v>454</v>
      </c>
      <c r="C420" s="32" t="s">
        <v>151</v>
      </c>
      <c r="D420" s="32" t="s">
        <v>130</v>
      </c>
      <c r="E420" s="32" t="s">
        <v>342</v>
      </c>
      <c r="F420" s="32" t="s">
        <v>455</v>
      </c>
      <c r="G420" s="15">
        <f>G421</f>
        <v>0</v>
      </c>
      <c r="H420" s="15">
        <f t="shared" si="38"/>
        <v>0</v>
      </c>
      <c r="I420" s="15">
        <f t="shared" si="38"/>
        <v>0</v>
      </c>
    </row>
    <row r="421" spans="1:9" ht="14.25" hidden="1" customHeight="1" x14ac:dyDescent="0.25">
      <c r="A421" s="14"/>
      <c r="B421" s="132" t="s">
        <v>456</v>
      </c>
      <c r="C421" s="32" t="s">
        <v>151</v>
      </c>
      <c r="D421" s="32" t="s">
        <v>130</v>
      </c>
      <c r="E421" s="32" t="s">
        <v>342</v>
      </c>
      <c r="F421" s="32" t="s">
        <v>457</v>
      </c>
      <c r="G421" s="15"/>
      <c r="H421" s="15"/>
      <c r="I421" s="15">
        <f t="shared" si="36"/>
        <v>0</v>
      </c>
    </row>
    <row r="422" spans="1:9" ht="27" hidden="1" customHeight="1" x14ac:dyDescent="0.25">
      <c r="A422" s="189" t="s">
        <v>343</v>
      </c>
      <c r="B422" s="189"/>
      <c r="C422" s="38" t="s">
        <v>344</v>
      </c>
      <c r="D422" s="38"/>
      <c r="E422" s="38"/>
      <c r="F422" s="38"/>
      <c r="G422" s="152">
        <f>G423+G429</f>
        <v>20793</v>
      </c>
      <c r="H422" s="152">
        <f t="shared" ref="H422:I422" si="39">H423+H429</f>
        <v>0</v>
      </c>
      <c r="I422" s="152">
        <f t="shared" si="39"/>
        <v>20793</v>
      </c>
    </row>
    <row r="423" spans="1:9" ht="14.25" hidden="1" customHeight="1" x14ac:dyDescent="0.25">
      <c r="A423" s="190" t="s">
        <v>345</v>
      </c>
      <c r="B423" s="190"/>
      <c r="C423" s="39" t="s">
        <v>344</v>
      </c>
      <c r="D423" s="39" t="s">
        <v>129</v>
      </c>
      <c r="E423" s="40"/>
      <c r="F423" s="39"/>
      <c r="G423" s="153">
        <f>G424</f>
        <v>8361</v>
      </c>
      <c r="H423" s="153">
        <f t="shared" ref="H423:I427" si="40">H424</f>
        <v>0</v>
      </c>
      <c r="I423" s="153">
        <f t="shared" si="40"/>
        <v>8361</v>
      </c>
    </row>
    <row r="424" spans="1:9" ht="29.25" hidden="1" customHeight="1" x14ac:dyDescent="0.25">
      <c r="A424" s="186" t="s">
        <v>164</v>
      </c>
      <c r="B424" s="186"/>
      <c r="C424" s="32" t="s">
        <v>344</v>
      </c>
      <c r="D424" s="32" t="s">
        <v>129</v>
      </c>
      <c r="E424" s="32" t="s">
        <v>165</v>
      </c>
      <c r="F424" s="32"/>
      <c r="G424" s="15">
        <f>G425</f>
        <v>8361</v>
      </c>
      <c r="H424" s="15">
        <f t="shared" si="40"/>
        <v>0</v>
      </c>
      <c r="I424" s="15">
        <f t="shared" si="40"/>
        <v>8361</v>
      </c>
    </row>
    <row r="425" spans="1:9" ht="41.25" hidden="1" customHeight="1" x14ac:dyDescent="0.25">
      <c r="A425" s="186" t="s">
        <v>471</v>
      </c>
      <c r="B425" s="186"/>
      <c r="C425" s="32" t="s">
        <v>344</v>
      </c>
      <c r="D425" s="32" t="s">
        <v>129</v>
      </c>
      <c r="E425" s="32" t="s">
        <v>166</v>
      </c>
      <c r="F425" s="32"/>
      <c r="G425" s="15">
        <f>G426</f>
        <v>8361</v>
      </c>
      <c r="H425" s="15">
        <f t="shared" si="40"/>
        <v>0</v>
      </c>
      <c r="I425" s="15">
        <f t="shared" si="40"/>
        <v>8361</v>
      </c>
    </row>
    <row r="426" spans="1:9" ht="18" hidden="1" customHeight="1" x14ac:dyDescent="0.25">
      <c r="A426" s="191" t="s">
        <v>546</v>
      </c>
      <c r="B426" s="191"/>
      <c r="C426" s="32" t="s">
        <v>344</v>
      </c>
      <c r="D426" s="32" t="s">
        <v>129</v>
      </c>
      <c r="E426" s="32" t="s">
        <v>346</v>
      </c>
      <c r="F426" s="32"/>
      <c r="G426" s="15">
        <f>G427</f>
        <v>8361</v>
      </c>
      <c r="H426" s="15">
        <f t="shared" si="40"/>
        <v>0</v>
      </c>
      <c r="I426" s="15">
        <f t="shared" si="40"/>
        <v>8361</v>
      </c>
    </row>
    <row r="427" spans="1:9" ht="28.5" hidden="1" customHeight="1" x14ac:dyDescent="0.25">
      <c r="A427" s="14"/>
      <c r="B427" s="133" t="s">
        <v>164</v>
      </c>
      <c r="C427" s="32" t="s">
        <v>344</v>
      </c>
      <c r="D427" s="32" t="s">
        <v>129</v>
      </c>
      <c r="E427" s="32" t="s">
        <v>346</v>
      </c>
      <c r="F427" s="32" t="s">
        <v>133</v>
      </c>
      <c r="G427" s="15">
        <f>G428</f>
        <v>8361</v>
      </c>
      <c r="H427" s="15">
        <f t="shared" si="40"/>
        <v>0</v>
      </c>
      <c r="I427" s="15">
        <f t="shared" si="40"/>
        <v>8361</v>
      </c>
    </row>
    <row r="428" spans="1:9" ht="15" hidden="1" customHeight="1" x14ac:dyDescent="0.25">
      <c r="A428" s="14"/>
      <c r="B428" s="132" t="s">
        <v>117</v>
      </c>
      <c r="C428" s="32" t="s">
        <v>344</v>
      </c>
      <c r="D428" s="32" t="s">
        <v>129</v>
      </c>
      <c r="E428" s="32" t="s">
        <v>346</v>
      </c>
      <c r="F428" s="32" t="s">
        <v>474</v>
      </c>
      <c r="G428" s="15">
        <v>8361</v>
      </c>
      <c r="H428" s="15"/>
      <c r="I428" s="15">
        <f t="shared" si="36"/>
        <v>8361</v>
      </c>
    </row>
    <row r="429" spans="1:9" ht="17.25" hidden="1" customHeight="1" x14ac:dyDescent="0.25">
      <c r="A429" s="198" t="s">
        <v>347</v>
      </c>
      <c r="B429" s="198"/>
      <c r="C429" s="31" t="s">
        <v>344</v>
      </c>
      <c r="D429" s="31" t="s">
        <v>130</v>
      </c>
      <c r="E429" s="31"/>
      <c r="F429" s="31"/>
      <c r="G429" s="11">
        <f>G430</f>
        <v>12432</v>
      </c>
      <c r="H429" s="11">
        <f t="shared" ref="H429:I433" si="41">H430</f>
        <v>0</v>
      </c>
      <c r="I429" s="11">
        <f t="shared" si="41"/>
        <v>12432</v>
      </c>
    </row>
    <row r="430" spans="1:9" s="43" customFormat="1" ht="15" hidden="1" customHeight="1" x14ac:dyDescent="0.25">
      <c r="A430" s="186" t="s">
        <v>164</v>
      </c>
      <c r="B430" s="186"/>
      <c r="C430" s="32" t="s">
        <v>344</v>
      </c>
      <c r="D430" s="32" t="s">
        <v>130</v>
      </c>
      <c r="E430" s="32" t="s">
        <v>165</v>
      </c>
      <c r="F430" s="32"/>
      <c r="G430" s="15">
        <f>G431</f>
        <v>12432</v>
      </c>
      <c r="H430" s="15">
        <f t="shared" si="41"/>
        <v>0</v>
      </c>
      <c r="I430" s="15">
        <f t="shared" si="41"/>
        <v>12432</v>
      </c>
    </row>
    <row r="431" spans="1:9" s="12" customFormat="1" ht="54.75" hidden="1" customHeight="1" x14ac:dyDescent="0.25">
      <c r="A431" s="186" t="s">
        <v>471</v>
      </c>
      <c r="B431" s="186"/>
      <c r="C431" s="32" t="s">
        <v>344</v>
      </c>
      <c r="D431" s="32" t="s">
        <v>130</v>
      </c>
      <c r="E431" s="32" t="s">
        <v>166</v>
      </c>
      <c r="F431" s="32"/>
      <c r="G431" s="15">
        <f>G432</f>
        <v>12432</v>
      </c>
      <c r="H431" s="15">
        <f t="shared" si="41"/>
        <v>0</v>
      </c>
      <c r="I431" s="15">
        <f t="shared" si="41"/>
        <v>12432</v>
      </c>
    </row>
    <row r="432" spans="1:9" ht="27" hidden="1" customHeight="1" x14ac:dyDescent="0.25">
      <c r="A432" s="191" t="s">
        <v>348</v>
      </c>
      <c r="B432" s="191"/>
      <c r="C432" s="32" t="s">
        <v>344</v>
      </c>
      <c r="D432" s="32" t="s">
        <v>130</v>
      </c>
      <c r="E432" s="32" t="s">
        <v>349</v>
      </c>
      <c r="F432" s="32"/>
      <c r="G432" s="15">
        <f>G433</f>
        <v>12432</v>
      </c>
      <c r="H432" s="15">
        <f t="shared" si="41"/>
        <v>0</v>
      </c>
      <c r="I432" s="15">
        <f t="shared" si="41"/>
        <v>12432</v>
      </c>
    </row>
    <row r="433" spans="1:9" ht="14.25" hidden="1" customHeight="1" x14ac:dyDescent="0.25">
      <c r="A433" s="14"/>
      <c r="B433" s="133" t="s">
        <v>164</v>
      </c>
      <c r="C433" s="32" t="s">
        <v>344</v>
      </c>
      <c r="D433" s="32" t="s">
        <v>129</v>
      </c>
      <c r="E433" s="32" t="s">
        <v>346</v>
      </c>
      <c r="F433" s="32" t="s">
        <v>133</v>
      </c>
      <c r="G433" s="15">
        <f>G434</f>
        <v>12432</v>
      </c>
      <c r="H433" s="15">
        <f t="shared" si="41"/>
        <v>0</v>
      </c>
      <c r="I433" s="15">
        <f t="shared" si="36"/>
        <v>12432</v>
      </c>
    </row>
    <row r="434" spans="1:9" ht="16.5" hidden="1" customHeight="1" x14ac:dyDescent="0.25">
      <c r="A434" s="14"/>
      <c r="B434" s="132" t="s">
        <v>117</v>
      </c>
      <c r="C434" s="32" t="s">
        <v>344</v>
      </c>
      <c r="D434" s="32" t="s">
        <v>129</v>
      </c>
      <c r="E434" s="32" t="s">
        <v>346</v>
      </c>
      <c r="F434" s="32" t="s">
        <v>474</v>
      </c>
      <c r="G434" s="15">
        <v>12432</v>
      </c>
      <c r="H434" s="15"/>
      <c r="I434" s="15">
        <f t="shared" si="36"/>
        <v>12432</v>
      </c>
    </row>
    <row r="435" spans="1:9" s="156" customFormat="1" ht="16.5" hidden="1" customHeight="1" x14ac:dyDescent="0.25">
      <c r="A435" s="203" t="s">
        <v>547</v>
      </c>
      <c r="B435" s="204"/>
      <c r="C435" s="31" t="s">
        <v>548</v>
      </c>
      <c r="D435" s="31"/>
      <c r="E435" s="154"/>
      <c r="F435" s="154"/>
      <c r="G435" s="155"/>
      <c r="H435" s="155"/>
      <c r="I435" s="155"/>
    </row>
    <row r="436" spans="1:9" ht="14.25" hidden="1" customHeight="1" x14ac:dyDescent="0.25">
      <c r="A436" s="195" t="s">
        <v>547</v>
      </c>
      <c r="B436" s="196"/>
      <c r="C436" s="32" t="s">
        <v>548</v>
      </c>
      <c r="D436" s="32" t="s">
        <v>548</v>
      </c>
      <c r="E436" s="32"/>
      <c r="F436" s="32"/>
      <c r="G436" s="15"/>
      <c r="H436" s="15"/>
      <c r="I436" s="15"/>
    </row>
    <row r="437" spans="1:9" ht="27.75" hidden="1" customHeight="1" x14ac:dyDescent="0.25">
      <c r="A437" s="14"/>
      <c r="B437" s="157" t="s">
        <v>547</v>
      </c>
      <c r="C437" s="13">
        <v>99</v>
      </c>
      <c r="D437" s="32" t="s">
        <v>548</v>
      </c>
      <c r="E437" s="32" t="s">
        <v>549</v>
      </c>
      <c r="F437" s="32"/>
      <c r="G437" s="15"/>
      <c r="H437" s="15"/>
      <c r="I437" s="15"/>
    </row>
    <row r="438" spans="1:9" ht="18" hidden="1" customHeight="1" x14ac:dyDescent="0.25">
      <c r="A438" s="14"/>
      <c r="B438" s="157" t="s">
        <v>547</v>
      </c>
      <c r="C438" s="13">
        <v>99</v>
      </c>
      <c r="D438" s="32" t="s">
        <v>548</v>
      </c>
      <c r="E438" s="32" t="s">
        <v>550</v>
      </c>
      <c r="F438" s="32" t="s">
        <v>551</v>
      </c>
      <c r="G438" s="15"/>
      <c r="H438" s="15"/>
      <c r="I438" s="15"/>
    </row>
    <row r="439" spans="1:9" ht="18" customHeight="1" x14ac:dyDescent="0.25">
      <c r="A439" s="137"/>
      <c r="B439" s="134" t="s">
        <v>350</v>
      </c>
      <c r="C439" s="31"/>
      <c r="D439" s="31"/>
      <c r="E439" s="31"/>
      <c r="F439" s="31"/>
      <c r="G439" s="11">
        <f>G8+G91+G98+G112+G138+G306+G359+G412+G422+G435</f>
        <v>166657.79999999999</v>
      </c>
      <c r="H439" s="11">
        <f t="shared" ref="H439:I439" si="42">H8+H91+H98+H112+H138+H306+H359+H412+H422+H435</f>
        <v>3298</v>
      </c>
      <c r="I439" s="11">
        <f t="shared" si="42"/>
        <v>169955.8</v>
      </c>
    </row>
    <row r="440" spans="1:9" ht="12.75" customHeight="1" x14ac:dyDescent="0.25">
      <c r="A440" s="2"/>
      <c r="B440" s="24"/>
      <c r="C440" s="165"/>
      <c r="D440" s="165"/>
      <c r="E440" s="165"/>
      <c r="F440" s="165"/>
      <c r="G440" s="165"/>
    </row>
    <row r="441" spans="1:9" ht="18" customHeight="1" x14ac:dyDescent="0.25">
      <c r="A441" s="2"/>
      <c r="B441" s="24"/>
      <c r="C441" s="166"/>
      <c r="D441" s="166"/>
      <c r="E441" s="166"/>
      <c r="F441" s="167"/>
      <c r="G441" s="167"/>
    </row>
    <row r="442" spans="1:9" ht="18" customHeight="1" x14ac:dyDescent="0.25">
      <c r="A442" s="2"/>
      <c r="B442" s="24"/>
      <c r="C442" s="166"/>
      <c r="D442" s="166"/>
      <c r="E442" s="166"/>
      <c r="F442" s="167"/>
      <c r="G442" s="167"/>
    </row>
    <row r="443" spans="1:9" ht="18" customHeight="1" x14ac:dyDescent="0.25">
      <c r="A443" s="2"/>
      <c r="B443" s="24"/>
      <c r="C443" s="166"/>
      <c r="D443" s="166"/>
      <c r="E443" s="166"/>
      <c r="F443" s="167"/>
      <c r="G443" s="167"/>
    </row>
    <row r="444" spans="1:9" ht="16.5" customHeight="1" x14ac:dyDescent="0.25">
      <c r="A444" s="2"/>
      <c r="B444" s="24"/>
      <c r="C444" s="166"/>
      <c r="D444" s="166"/>
      <c r="E444" s="166"/>
      <c r="F444" s="167"/>
      <c r="G444" s="167"/>
    </row>
    <row r="445" spans="1:9" ht="16.5" customHeight="1" x14ac:dyDescent="0.25">
      <c r="A445" s="2"/>
      <c r="B445" s="24"/>
      <c r="C445" s="166"/>
      <c r="D445" s="166"/>
      <c r="E445" s="166"/>
      <c r="F445" s="167"/>
      <c r="G445" s="167"/>
    </row>
    <row r="446" spans="1:9" ht="16.5" customHeight="1" x14ac:dyDescent="0.25">
      <c r="A446" s="2"/>
      <c r="B446" s="24"/>
      <c r="C446" s="166"/>
      <c r="D446" s="166"/>
      <c r="E446" s="166"/>
      <c r="F446" s="167"/>
      <c r="G446" s="167"/>
    </row>
    <row r="447" spans="1:9" ht="40.5" customHeight="1" x14ac:dyDescent="0.25">
      <c r="A447" s="2"/>
      <c r="B447" s="24"/>
      <c r="C447" s="166"/>
      <c r="D447" s="166"/>
      <c r="E447" s="166"/>
      <c r="F447" s="167"/>
      <c r="G447" s="167"/>
    </row>
    <row r="448" spans="1:9" ht="28.5" hidden="1" customHeight="1" x14ac:dyDescent="0.25">
      <c r="A448" s="2"/>
      <c r="B448" s="24"/>
      <c r="C448" s="166"/>
      <c r="D448" s="166"/>
      <c r="E448" s="166"/>
      <c r="F448" s="167"/>
      <c r="G448" s="167"/>
    </row>
    <row r="449" spans="1:7" ht="15.75" hidden="1" customHeight="1" x14ac:dyDescent="0.25">
      <c r="A449" s="2"/>
      <c r="B449" s="24"/>
      <c r="C449" s="166"/>
      <c r="D449" s="166"/>
      <c r="E449" s="166"/>
      <c r="F449" s="167"/>
      <c r="G449" s="167"/>
    </row>
    <row r="450" spans="1:7" ht="56.25" hidden="1" customHeight="1" x14ac:dyDescent="0.25">
      <c r="A450" s="2"/>
      <c r="B450" s="24"/>
      <c r="C450" s="166"/>
      <c r="D450" s="166"/>
      <c r="E450" s="166"/>
      <c r="F450" s="167"/>
      <c r="G450" s="167"/>
    </row>
    <row r="451" spans="1:7" ht="17.25" hidden="1" customHeight="1" x14ac:dyDescent="0.25">
      <c r="A451" s="2"/>
      <c r="B451" s="24"/>
      <c r="C451" s="166"/>
      <c r="D451" s="166"/>
      <c r="E451" s="166"/>
      <c r="F451" s="167"/>
      <c r="G451" s="167"/>
    </row>
    <row r="452" spans="1:7" ht="18" hidden="1" customHeight="1" x14ac:dyDescent="0.25">
      <c r="A452" s="2"/>
      <c r="B452" s="24"/>
      <c r="C452" s="166"/>
      <c r="D452" s="166"/>
      <c r="E452" s="166"/>
      <c r="F452" s="167"/>
      <c r="G452" s="167"/>
    </row>
    <row r="453" spans="1:7" ht="28.5" hidden="1" customHeight="1" x14ac:dyDescent="0.25">
      <c r="A453" s="2"/>
      <c r="B453" s="24"/>
      <c r="C453" s="166"/>
      <c r="D453" s="166"/>
      <c r="E453" s="166"/>
      <c r="F453" s="167"/>
      <c r="G453" s="167"/>
    </row>
    <row r="454" spans="1:7" ht="28.5" hidden="1" customHeight="1" x14ac:dyDescent="0.25">
      <c r="A454" s="2"/>
      <c r="B454" s="24"/>
      <c r="C454" s="166"/>
      <c r="D454" s="166"/>
      <c r="E454" s="166"/>
      <c r="F454" s="167"/>
      <c r="G454" s="167"/>
    </row>
    <row r="455" spans="1:7" ht="27.75" hidden="1" customHeight="1" x14ac:dyDescent="0.25">
      <c r="A455" s="2"/>
      <c r="B455" s="24"/>
      <c r="C455" s="166"/>
      <c r="D455" s="166"/>
      <c r="E455" s="166"/>
      <c r="F455" s="167"/>
      <c r="G455" s="167"/>
    </row>
    <row r="456" spans="1:7" ht="17.25" hidden="1" customHeight="1" x14ac:dyDescent="0.25">
      <c r="A456" s="2"/>
      <c r="B456" s="24"/>
      <c r="C456" s="166"/>
      <c r="D456" s="166"/>
      <c r="E456" s="166"/>
      <c r="F456" s="167"/>
      <c r="G456" s="167"/>
    </row>
    <row r="457" spans="1:7" ht="17.25" customHeight="1" x14ac:dyDescent="0.25">
      <c r="A457" s="2"/>
      <c r="B457" s="24"/>
      <c r="C457" s="166"/>
      <c r="D457" s="166"/>
      <c r="E457" s="166"/>
      <c r="F457" s="167"/>
      <c r="G457" s="167"/>
    </row>
    <row r="458" spans="1:7" ht="15.75" customHeight="1" x14ac:dyDescent="0.25">
      <c r="C458" s="168"/>
      <c r="D458" s="168"/>
      <c r="E458" s="168"/>
      <c r="F458" s="169"/>
      <c r="G458" s="169"/>
    </row>
    <row r="459" spans="1:7" ht="56.25" customHeight="1" x14ac:dyDescent="0.25"/>
    <row r="460" spans="1:7" ht="27" customHeight="1" x14ac:dyDescent="0.25"/>
    <row r="461" spans="1:7" ht="18" customHeight="1" x14ac:dyDescent="0.25"/>
    <row r="462" spans="1:7" ht="17.25" customHeight="1" x14ac:dyDescent="0.25"/>
    <row r="465" spans="2:7" ht="12.75" x14ac:dyDescent="0.25">
      <c r="B465" s="3"/>
      <c r="C465" s="3"/>
      <c r="D465" s="3"/>
      <c r="E465" s="3"/>
      <c r="F465" s="3"/>
      <c r="G465" s="3"/>
    </row>
    <row r="466" spans="2:7" ht="12.75" x14ac:dyDescent="0.25">
      <c r="B466" s="3"/>
      <c r="C466" s="3"/>
      <c r="D466" s="3"/>
      <c r="E466" s="3"/>
      <c r="F466" s="3"/>
      <c r="G466" s="3"/>
    </row>
    <row r="467" spans="2:7" ht="12.75" x14ac:dyDescent="0.25">
      <c r="B467" s="3"/>
      <c r="C467" s="3"/>
      <c r="D467" s="3"/>
      <c r="E467" s="3"/>
      <c r="F467" s="3"/>
      <c r="G467" s="3"/>
    </row>
    <row r="468" spans="2:7" ht="12.75" x14ac:dyDescent="0.25">
      <c r="B468" s="3"/>
      <c r="C468" s="3"/>
      <c r="D468" s="3"/>
      <c r="E468" s="3"/>
      <c r="F468" s="3"/>
      <c r="G468" s="3"/>
    </row>
    <row r="469" spans="2:7" ht="12.75" x14ac:dyDescent="0.25">
      <c r="B469" s="3"/>
      <c r="C469" s="3"/>
      <c r="D469" s="3"/>
      <c r="E469" s="3"/>
      <c r="F469" s="3"/>
      <c r="G469" s="3"/>
    </row>
    <row r="470" spans="2:7" ht="12.75" x14ac:dyDescent="0.25">
      <c r="B470" s="3"/>
      <c r="C470" s="3"/>
      <c r="D470" s="3"/>
      <c r="E470" s="3"/>
      <c r="F470" s="3"/>
      <c r="G470" s="3"/>
    </row>
    <row r="471" spans="2:7" ht="12.75" x14ac:dyDescent="0.25">
      <c r="B471" s="3"/>
      <c r="C471" s="3"/>
      <c r="D471" s="3"/>
      <c r="E471" s="3"/>
      <c r="F471" s="3"/>
      <c r="G471" s="3"/>
    </row>
    <row r="472" spans="2:7" ht="12.75" x14ac:dyDescent="0.25">
      <c r="B472" s="3"/>
      <c r="C472" s="3"/>
      <c r="D472" s="3"/>
      <c r="E472" s="3"/>
      <c r="F472" s="3"/>
      <c r="G472" s="3"/>
    </row>
    <row r="473" spans="2:7" ht="12.75" x14ac:dyDescent="0.25">
      <c r="B473" s="3"/>
      <c r="C473" s="3"/>
      <c r="D473" s="3"/>
      <c r="E473" s="3"/>
      <c r="F473" s="3"/>
      <c r="G473" s="3"/>
    </row>
    <row r="474" spans="2:7" ht="12.75" x14ac:dyDescent="0.25">
      <c r="B474" s="3"/>
      <c r="C474" s="3"/>
      <c r="D474" s="3"/>
      <c r="E474" s="3"/>
      <c r="F474" s="3"/>
      <c r="G474" s="3"/>
    </row>
    <row r="475" spans="2:7" ht="12.75" x14ac:dyDescent="0.25">
      <c r="B475" s="3"/>
      <c r="C475" s="3"/>
      <c r="D475" s="3"/>
      <c r="E475" s="3"/>
      <c r="F475" s="3"/>
      <c r="G475" s="3"/>
    </row>
    <row r="476" spans="2:7" ht="12.75" x14ac:dyDescent="0.25">
      <c r="B476" s="3"/>
      <c r="C476" s="3"/>
      <c r="D476" s="3"/>
      <c r="E476" s="3"/>
      <c r="F476" s="3"/>
      <c r="G476" s="3"/>
    </row>
    <row r="477" spans="2:7" ht="12.75" x14ac:dyDescent="0.25">
      <c r="B477" s="3"/>
      <c r="C477" s="3"/>
      <c r="D477" s="3"/>
      <c r="E477" s="3"/>
      <c r="F477" s="3"/>
      <c r="G477" s="3"/>
    </row>
    <row r="478" spans="2:7" ht="12.75" x14ac:dyDescent="0.25">
      <c r="B478" s="3"/>
      <c r="C478" s="3"/>
      <c r="D478" s="3"/>
      <c r="E478" s="3"/>
      <c r="F478" s="3"/>
      <c r="G478" s="3"/>
    </row>
    <row r="479" spans="2:7" ht="12.75" x14ac:dyDescent="0.25">
      <c r="B479" s="3"/>
      <c r="C479" s="3"/>
      <c r="D479" s="3"/>
      <c r="E479" s="3"/>
      <c r="F479" s="3"/>
      <c r="G479" s="3"/>
    </row>
    <row r="480" spans="2:7" ht="12.75" x14ac:dyDescent="0.25">
      <c r="B480" s="3"/>
      <c r="C480" s="3"/>
      <c r="D480" s="3"/>
      <c r="E480" s="3"/>
      <c r="F480" s="3"/>
      <c r="G480" s="3"/>
    </row>
    <row r="481" spans="2:7" ht="12.75" x14ac:dyDescent="0.25">
      <c r="B481" s="3"/>
      <c r="C481" s="3"/>
      <c r="D481" s="3"/>
      <c r="E481" s="3"/>
      <c r="F481" s="3"/>
      <c r="G481" s="3"/>
    </row>
    <row r="482" spans="2:7" ht="12.75" x14ac:dyDescent="0.25">
      <c r="B482" s="3"/>
      <c r="C482" s="3"/>
      <c r="D482" s="3"/>
      <c r="E482" s="3"/>
      <c r="F482" s="3"/>
      <c r="G482" s="3"/>
    </row>
    <row r="483" spans="2:7" ht="12.75" x14ac:dyDescent="0.25">
      <c r="B483" s="3"/>
      <c r="C483" s="3"/>
      <c r="D483" s="3"/>
      <c r="E483" s="3"/>
      <c r="F483" s="3"/>
      <c r="G483" s="3"/>
    </row>
    <row r="484" spans="2:7" ht="12.75" x14ac:dyDescent="0.25">
      <c r="B484" s="3"/>
      <c r="C484" s="3"/>
      <c r="D484" s="3"/>
      <c r="E484" s="3"/>
      <c r="F484" s="3"/>
      <c r="G484" s="3"/>
    </row>
    <row r="485" spans="2:7" ht="12.75" x14ac:dyDescent="0.25">
      <c r="B485" s="3"/>
      <c r="C485" s="3"/>
      <c r="D485" s="3"/>
      <c r="E485" s="3"/>
      <c r="F485" s="3"/>
      <c r="G485" s="3"/>
    </row>
    <row r="486" spans="2:7" ht="12.75" x14ac:dyDescent="0.25">
      <c r="B486" s="3"/>
      <c r="C486" s="3"/>
      <c r="D486" s="3"/>
      <c r="E486" s="3"/>
      <c r="F486" s="3"/>
      <c r="G486" s="3"/>
    </row>
    <row r="487" spans="2:7" ht="12.75" x14ac:dyDescent="0.25">
      <c r="B487" s="3"/>
      <c r="C487" s="3"/>
      <c r="D487" s="3"/>
      <c r="E487" s="3"/>
      <c r="F487" s="3"/>
      <c r="G487" s="3"/>
    </row>
    <row r="488" spans="2:7" ht="12.75" x14ac:dyDescent="0.25">
      <c r="B488" s="3"/>
      <c r="C488" s="3"/>
      <c r="D488" s="3"/>
      <c r="E488" s="3"/>
      <c r="F488" s="3"/>
      <c r="G488" s="3"/>
    </row>
    <row r="489" spans="2:7" ht="12.75" x14ac:dyDescent="0.25">
      <c r="B489" s="3"/>
      <c r="C489" s="3"/>
      <c r="D489" s="3"/>
      <c r="E489" s="3"/>
      <c r="F489" s="3"/>
      <c r="G489" s="3"/>
    </row>
    <row r="490" spans="2:7" ht="12.75" x14ac:dyDescent="0.25">
      <c r="B490" s="3"/>
      <c r="C490" s="3"/>
      <c r="D490" s="3"/>
      <c r="E490" s="3"/>
      <c r="F490" s="3"/>
      <c r="G490" s="3"/>
    </row>
    <row r="491" spans="2:7" ht="12.75" x14ac:dyDescent="0.25">
      <c r="B491" s="3"/>
      <c r="C491" s="3"/>
      <c r="D491" s="3"/>
      <c r="E491" s="3"/>
      <c r="F491" s="3"/>
      <c r="G491" s="3"/>
    </row>
    <row r="492" spans="2:7" ht="12.75" x14ac:dyDescent="0.25">
      <c r="B492" s="3"/>
      <c r="C492" s="3"/>
      <c r="D492" s="3"/>
      <c r="E492" s="3"/>
      <c r="F492" s="3"/>
      <c r="G492" s="3"/>
    </row>
    <row r="493" spans="2:7" ht="12.75" x14ac:dyDescent="0.25">
      <c r="B493" s="3"/>
      <c r="C493" s="3"/>
      <c r="D493" s="3"/>
      <c r="E493" s="3"/>
      <c r="F493" s="3"/>
      <c r="G493" s="3"/>
    </row>
    <row r="494" spans="2:7" ht="12.75" x14ac:dyDescent="0.25">
      <c r="B494" s="3"/>
      <c r="C494" s="3"/>
      <c r="D494" s="3"/>
      <c r="E494" s="3"/>
      <c r="F494" s="3"/>
      <c r="G494" s="3"/>
    </row>
    <row r="495" spans="2:7" ht="12.75" x14ac:dyDescent="0.25">
      <c r="B495" s="3"/>
      <c r="C495" s="3"/>
      <c r="D495" s="3"/>
      <c r="E495" s="3"/>
      <c r="F495" s="3"/>
      <c r="G495" s="3"/>
    </row>
  </sheetData>
  <mergeCells count="193">
    <mergeCell ref="A401:B401"/>
    <mergeCell ref="A415:B415"/>
    <mergeCell ref="A423:B423"/>
    <mergeCell ref="A426:B426"/>
    <mergeCell ref="A394:B394"/>
    <mergeCell ref="A422:B422"/>
    <mergeCell ref="A407:B407"/>
    <mergeCell ref="A307:B307"/>
    <mergeCell ref="A310:B310"/>
    <mergeCell ref="A321:B321"/>
    <mergeCell ref="A332:B332"/>
    <mergeCell ref="A338:B338"/>
    <mergeCell ref="A344:B344"/>
    <mergeCell ref="A350:B350"/>
    <mergeCell ref="A352:B352"/>
    <mergeCell ref="A356:B356"/>
    <mergeCell ref="A334:B334"/>
    <mergeCell ref="A341:B341"/>
    <mergeCell ref="A195:B195"/>
    <mergeCell ref="A201:B201"/>
    <mergeCell ref="A207:B207"/>
    <mergeCell ref="A213:B213"/>
    <mergeCell ref="A219:B219"/>
    <mergeCell ref="A221:B221"/>
    <mergeCell ref="A227:B227"/>
    <mergeCell ref="A239:B239"/>
    <mergeCell ref="A243:B243"/>
    <mergeCell ref="A133:B133"/>
    <mergeCell ref="A141:B141"/>
    <mergeCell ref="A156:B156"/>
    <mergeCell ref="A160:B160"/>
    <mergeCell ref="A164:B164"/>
    <mergeCell ref="A166:B166"/>
    <mergeCell ref="A169:B169"/>
    <mergeCell ref="A170:B170"/>
    <mergeCell ref="A177:B177"/>
    <mergeCell ref="A138:B138"/>
    <mergeCell ref="A77:B77"/>
    <mergeCell ref="A80:B80"/>
    <mergeCell ref="A83:B83"/>
    <mergeCell ref="A95:B95"/>
    <mergeCell ref="A99:B99"/>
    <mergeCell ref="A105:B105"/>
    <mergeCell ref="A113:B113"/>
    <mergeCell ref="A122:B122"/>
    <mergeCell ref="A124:B124"/>
    <mergeCell ref="A84:B84"/>
    <mergeCell ref="A91:B91"/>
    <mergeCell ref="C1:G1"/>
    <mergeCell ref="A12:B12"/>
    <mergeCell ref="A26:B26"/>
    <mergeCell ref="A31:B31"/>
    <mergeCell ref="A39:B39"/>
    <mergeCell ref="A44:B44"/>
    <mergeCell ref="A49:B49"/>
    <mergeCell ref="A51:B51"/>
    <mergeCell ref="A60:B60"/>
    <mergeCell ref="A94:B94"/>
    <mergeCell ref="A98:B98"/>
    <mergeCell ref="A435:B435"/>
    <mergeCell ref="A256:B256"/>
    <mergeCell ref="A280:B280"/>
    <mergeCell ref="A267:B267"/>
    <mergeCell ref="A271:B271"/>
    <mergeCell ref="A259:B259"/>
    <mergeCell ref="A261:B261"/>
    <mergeCell ref="A272:B272"/>
    <mergeCell ref="A139:B139"/>
    <mergeCell ref="A163:B163"/>
    <mergeCell ref="A165:B165"/>
    <mergeCell ref="A148:B148"/>
    <mergeCell ref="A140:B140"/>
    <mergeCell ref="A142:B142"/>
    <mergeCell ref="A431:B431"/>
    <mergeCell ref="A355:B355"/>
    <mergeCell ref="A346:B346"/>
    <mergeCell ref="A345:B345"/>
    <mergeCell ref="A347:B347"/>
    <mergeCell ref="A351:B351"/>
    <mergeCell ref="A360:B360"/>
    <mergeCell ref="A306:B306"/>
    <mergeCell ref="A436:B436"/>
    <mergeCell ref="A413:B413"/>
    <mergeCell ref="A416:B416"/>
    <mergeCell ref="A406:B406"/>
    <mergeCell ref="A412:B412"/>
    <mergeCell ref="A425:B425"/>
    <mergeCell ref="A430:B430"/>
    <mergeCell ref="A432:B432"/>
    <mergeCell ref="A361:B361"/>
    <mergeCell ref="A366:B366"/>
    <mergeCell ref="A367:B367"/>
    <mergeCell ref="A372:B372"/>
    <mergeCell ref="A363:B363"/>
    <mergeCell ref="A368:B368"/>
    <mergeCell ref="A424:B424"/>
    <mergeCell ref="A429:B429"/>
    <mergeCell ref="A376:B376"/>
    <mergeCell ref="A382:B382"/>
    <mergeCell ref="A385:B385"/>
    <mergeCell ref="A377:B377"/>
    <mergeCell ref="A378:B378"/>
    <mergeCell ref="A381:B381"/>
    <mergeCell ref="A393:B393"/>
    <mergeCell ref="A396:B396"/>
    <mergeCell ref="A300:B300"/>
    <mergeCell ref="A303:B303"/>
    <mergeCell ref="A254:B254"/>
    <mergeCell ref="A240:B240"/>
    <mergeCell ref="A244:B244"/>
    <mergeCell ref="A245:B245"/>
    <mergeCell ref="A251:B251"/>
    <mergeCell ref="A220:B220"/>
    <mergeCell ref="A248:B248"/>
    <mergeCell ref="A291:B291"/>
    <mergeCell ref="A287:B287"/>
    <mergeCell ref="A255:B255"/>
    <mergeCell ref="A260:B260"/>
    <mergeCell ref="A262:B262"/>
    <mergeCell ref="A265:B265"/>
    <mergeCell ref="A266:B266"/>
    <mergeCell ref="A270:B270"/>
    <mergeCell ref="A285:B285"/>
    <mergeCell ref="A290:B290"/>
    <mergeCell ref="A299:B299"/>
    <mergeCell ref="A296:B296"/>
    <mergeCell ref="A183:B183"/>
    <mergeCell ref="A155:B155"/>
    <mergeCell ref="A157:B157"/>
    <mergeCell ref="A171:B171"/>
    <mergeCell ref="A71:B71"/>
    <mergeCell ref="A72:B72"/>
    <mergeCell ref="A118:B118"/>
    <mergeCell ref="A121:B121"/>
    <mergeCell ref="A123:B123"/>
    <mergeCell ref="A112:B112"/>
    <mergeCell ref="A114:B114"/>
    <mergeCell ref="A115:B115"/>
    <mergeCell ref="A87:B87"/>
    <mergeCell ref="A93:B93"/>
    <mergeCell ref="A101:B101"/>
    <mergeCell ref="A100:B100"/>
    <mergeCell ref="A127:B127"/>
    <mergeCell ref="A130:B130"/>
    <mergeCell ref="A132:B132"/>
    <mergeCell ref="A131:B131"/>
    <mergeCell ref="A104:B104"/>
    <mergeCell ref="A106:B106"/>
    <mergeCell ref="A107:B107"/>
    <mergeCell ref="A92:B92"/>
    <mergeCell ref="A65:B65"/>
    <mergeCell ref="A70:B70"/>
    <mergeCell ref="A61:B61"/>
    <mergeCell ref="A67:B67"/>
    <mergeCell ref="A62:B62"/>
    <mergeCell ref="A66:B66"/>
    <mergeCell ref="A7:B7"/>
    <mergeCell ref="A8:B8"/>
    <mergeCell ref="A27:B27"/>
    <mergeCell ref="A30:B30"/>
    <mergeCell ref="A20:B20"/>
    <mergeCell ref="A25:B25"/>
    <mergeCell ref="A9:B9"/>
    <mergeCell ref="A10:B10"/>
    <mergeCell ref="A11:B11"/>
    <mergeCell ref="A45:B45"/>
    <mergeCell ref="A46:B46"/>
    <mergeCell ref="A50:B50"/>
    <mergeCell ref="A52:B52"/>
    <mergeCell ref="A189:B189"/>
    <mergeCell ref="A233:B233"/>
    <mergeCell ref="A286:B286"/>
    <mergeCell ref="C2:I2"/>
    <mergeCell ref="A5:I5"/>
    <mergeCell ref="C4:I4"/>
    <mergeCell ref="C3:I3"/>
    <mergeCell ref="A414:B414"/>
    <mergeCell ref="A419:B419"/>
    <mergeCell ref="A359:B359"/>
    <mergeCell ref="A309:B309"/>
    <mergeCell ref="A319:B319"/>
    <mergeCell ref="A333:B333"/>
    <mergeCell ref="A308:B308"/>
    <mergeCell ref="A320:B320"/>
    <mergeCell ref="A327:B327"/>
    <mergeCell ref="A337:B337"/>
    <mergeCell ref="A316:B316"/>
    <mergeCell ref="A362:B362"/>
    <mergeCell ref="A375:B375"/>
    <mergeCell ref="A386:B386"/>
    <mergeCell ref="A390:B390"/>
    <mergeCell ref="A395:B395"/>
    <mergeCell ref="A371:B371"/>
  </mergeCells>
  <pageMargins left="0.59055118110236227" right="0.47244094488188981" top="0.15748031496062992" bottom="0.15748031496062992" header="0.31496062992125984" footer="0.31496062992125984"/>
  <pageSetup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8"/>
  <sheetViews>
    <sheetView workbookViewId="0">
      <selection activeCell="O7" sqref="O7"/>
    </sheetView>
  </sheetViews>
  <sheetFormatPr defaultRowHeight="14.25" x14ac:dyDescent="0.25"/>
  <cols>
    <col min="1" max="1" width="2.42578125" style="3" customWidth="1"/>
    <col min="2" max="2" width="59.85546875" style="27" customWidth="1"/>
    <col min="3" max="3" width="5.140625" style="8" customWidth="1"/>
    <col min="4" max="4" width="4.5703125" style="44" customWidth="1"/>
    <col min="5" max="5" width="4.7109375" style="44" customWidth="1"/>
    <col min="6" max="6" width="11.42578125" style="44" customWidth="1"/>
    <col min="7" max="7" width="5.5703125" style="45" customWidth="1"/>
    <col min="8" max="8" width="12.5703125" style="45" hidden="1" customWidth="1"/>
    <col min="9" max="9" width="15.85546875" style="3" customWidth="1"/>
    <col min="10" max="10" width="12.5703125" style="3" hidden="1" customWidth="1"/>
    <col min="11" max="252" width="9.140625" style="3"/>
    <col min="253" max="253" width="2.42578125" style="3" customWidth="1"/>
    <col min="254" max="254" width="69.7109375" style="3" customWidth="1"/>
    <col min="255" max="256" width="4.7109375" style="3" customWidth="1"/>
    <col min="257" max="257" width="13.42578125" style="3" customWidth="1"/>
    <col min="258" max="258" width="4.5703125" style="3" customWidth="1"/>
    <col min="259" max="259" width="15.140625" style="3" customWidth="1"/>
    <col min="260" max="260" width="5.7109375" style="3" customWidth="1"/>
    <col min="261" max="261" width="13.7109375" style="3" customWidth="1"/>
    <col min="262" max="264" width="9.140625" style="3"/>
    <col min="265" max="265" width="5.28515625" style="3" customWidth="1"/>
    <col min="266" max="508" width="9.140625" style="3"/>
    <col min="509" max="509" width="2.42578125" style="3" customWidth="1"/>
    <col min="510" max="510" width="69.7109375" style="3" customWidth="1"/>
    <col min="511" max="512" width="4.7109375" style="3" customWidth="1"/>
    <col min="513" max="513" width="13.42578125" style="3" customWidth="1"/>
    <col min="514" max="514" width="4.5703125" style="3" customWidth="1"/>
    <col min="515" max="515" width="15.140625" style="3" customWidth="1"/>
    <col min="516" max="516" width="5.7109375" style="3" customWidth="1"/>
    <col min="517" max="517" width="13.7109375" style="3" customWidth="1"/>
    <col min="518" max="520" width="9.140625" style="3"/>
    <col min="521" max="521" width="5.28515625" style="3" customWidth="1"/>
    <col min="522" max="764" width="9.140625" style="3"/>
    <col min="765" max="765" width="2.42578125" style="3" customWidth="1"/>
    <col min="766" max="766" width="69.7109375" style="3" customWidth="1"/>
    <col min="767" max="768" width="4.7109375" style="3" customWidth="1"/>
    <col min="769" max="769" width="13.42578125" style="3" customWidth="1"/>
    <col min="770" max="770" width="4.5703125" style="3" customWidth="1"/>
    <col min="771" max="771" width="15.140625" style="3" customWidth="1"/>
    <col min="772" max="772" width="5.7109375" style="3" customWidth="1"/>
    <col min="773" max="773" width="13.7109375" style="3" customWidth="1"/>
    <col min="774" max="776" width="9.140625" style="3"/>
    <col min="777" max="777" width="5.28515625" style="3" customWidth="1"/>
    <col min="778" max="1020" width="9.140625" style="3"/>
    <col min="1021" max="1021" width="2.42578125" style="3" customWidth="1"/>
    <col min="1022" max="1022" width="69.7109375" style="3" customWidth="1"/>
    <col min="1023" max="1024" width="4.7109375" style="3" customWidth="1"/>
    <col min="1025" max="1025" width="13.42578125" style="3" customWidth="1"/>
    <col min="1026" max="1026" width="4.5703125" style="3" customWidth="1"/>
    <col min="1027" max="1027" width="15.140625" style="3" customWidth="1"/>
    <col min="1028" max="1028" width="5.7109375" style="3" customWidth="1"/>
    <col min="1029" max="1029" width="13.7109375" style="3" customWidth="1"/>
    <col min="1030" max="1032" width="9.140625" style="3"/>
    <col min="1033" max="1033" width="5.28515625" style="3" customWidth="1"/>
    <col min="1034" max="1276" width="9.140625" style="3"/>
    <col min="1277" max="1277" width="2.42578125" style="3" customWidth="1"/>
    <col min="1278" max="1278" width="69.7109375" style="3" customWidth="1"/>
    <col min="1279" max="1280" width="4.7109375" style="3" customWidth="1"/>
    <col min="1281" max="1281" width="13.42578125" style="3" customWidth="1"/>
    <col min="1282" max="1282" width="4.5703125" style="3" customWidth="1"/>
    <col min="1283" max="1283" width="15.140625" style="3" customWidth="1"/>
    <col min="1284" max="1284" width="5.7109375" style="3" customWidth="1"/>
    <col min="1285" max="1285" width="13.7109375" style="3" customWidth="1"/>
    <col min="1286" max="1288" width="9.140625" style="3"/>
    <col min="1289" max="1289" width="5.28515625" style="3" customWidth="1"/>
    <col min="1290" max="1532" width="9.140625" style="3"/>
    <col min="1533" max="1533" width="2.42578125" style="3" customWidth="1"/>
    <col min="1534" max="1534" width="69.7109375" style="3" customWidth="1"/>
    <col min="1535" max="1536" width="4.7109375" style="3" customWidth="1"/>
    <col min="1537" max="1537" width="13.42578125" style="3" customWidth="1"/>
    <col min="1538" max="1538" width="4.5703125" style="3" customWidth="1"/>
    <col min="1539" max="1539" width="15.140625" style="3" customWidth="1"/>
    <col min="1540" max="1540" width="5.7109375" style="3" customWidth="1"/>
    <col min="1541" max="1541" width="13.7109375" style="3" customWidth="1"/>
    <col min="1542" max="1544" width="9.140625" style="3"/>
    <col min="1545" max="1545" width="5.28515625" style="3" customWidth="1"/>
    <col min="1546" max="1788" width="9.140625" style="3"/>
    <col min="1789" max="1789" width="2.42578125" style="3" customWidth="1"/>
    <col min="1790" max="1790" width="69.7109375" style="3" customWidth="1"/>
    <col min="1791" max="1792" width="4.7109375" style="3" customWidth="1"/>
    <col min="1793" max="1793" width="13.42578125" style="3" customWidth="1"/>
    <col min="1794" max="1794" width="4.5703125" style="3" customWidth="1"/>
    <col min="1795" max="1795" width="15.140625" style="3" customWidth="1"/>
    <col min="1796" max="1796" width="5.7109375" style="3" customWidth="1"/>
    <col min="1797" max="1797" width="13.7109375" style="3" customWidth="1"/>
    <col min="1798" max="1800" width="9.140625" style="3"/>
    <col min="1801" max="1801" width="5.28515625" style="3" customWidth="1"/>
    <col min="1802" max="2044" width="9.140625" style="3"/>
    <col min="2045" max="2045" width="2.42578125" style="3" customWidth="1"/>
    <col min="2046" max="2046" width="69.7109375" style="3" customWidth="1"/>
    <col min="2047" max="2048" width="4.7109375" style="3" customWidth="1"/>
    <col min="2049" max="2049" width="13.42578125" style="3" customWidth="1"/>
    <col min="2050" max="2050" width="4.5703125" style="3" customWidth="1"/>
    <col min="2051" max="2051" width="15.140625" style="3" customWidth="1"/>
    <col min="2052" max="2052" width="5.7109375" style="3" customWidth="1"/>
    <col min="2053" max="2053" width="13.7109375" style="3" customWidth="1"/>
    <col min="2054" max="2056" width="9.140625" style="3"/>
    <col min="2057" max="2057" width="5.28515625" style="3" customWidth="1"/>
    <col min="2058" max="2300" width="9.140625" style="3"/>
    <col min="2301" max="2301" width="2.42578125" style="3" customWidth="1"/>
    <col min="2302" max="2302" width="69.7109375" style="3" customWidth="1"/>
    <col min="2303" max="2304" width="4.7109375" style="3" customWidth="1"/>
    <col min="2305" max="2305" width="13.42578125" style="3" customWidth="1"/>
    <col min="2306" max="2306" width="4.5703125" style="3" customWidth="1"/>
    <col min="2307" max="2307" width="15.140625" style="3" customWidth="1"/>
    <col min="2308" max="2308" width="5.7109375" style="3" customWidth="1"/>
    <col min="2309" max="2309" width="13.7109375" style="3" customWidth="1"/>
    <col min="2310" max="2312" width="9.140625" style="3"/>
    <col min="2313" max="2313" width="5.28515625" style="3" customWidth="1"/>
    <col min="2314" max="2556" width="9.140625" style="3"/>
    <col min="2557" max="2557" width="2.42578125" style="3" customWidth="1"/>
    <col min="2558" max="2558" width="69.7109375" style="3" customWidth="1"/>
    <col min="2559" max="2560" width="4.7109375" style="3" customWidth="1"/>
    <col min="2561" max="2561" width="13.42578125" style="3" customWidth="1"/>
    <col min="2562" max="2562" width="4.5703125" style="3" customWidth="1"/>
    <col min="2563" max="2563" width="15.140625" style="3" customWidth="1"/>
    <col min="2564" max="2564" width="5.7109375" style="3" customWidth="1"/>
    <col min="2565" max="2565" width="13.7109375" style="3" customWidth="1"/>
    <col min="2566" max="2568" width="9.140625" style="3"/>
    <col min="2569" max="2569" width="5.28515625" style="3" customWidth="1"/>
    <col min="2570" max="2812" width="9.140625" style="3"/>
    <col min="2813" max="2813" width="2.42578125" style="3" customWidth="1"/>
    <col min="2814" max="2814" width="69.7109375" style="3" customWidth="1"/>
    <col min="2815" max="2816" width="4.7109375" style="3" customWidth="1"/>
    <col min="2817" max="2817" width="13.42578125" style="3" customWidth="1"/>
    <col min="2818" max="2818" width="4.5703125" style="3" customWidth="1"/>
    <col min="2819" max="2819" width="15.140625" style="3" customWidth="1"/>
    <col min="2820" max="2820" width="5.7109375" style="3" customWidth="1"/>
    <col min="2821" max="2821" width="13.7109375" style="3" customWidth="1"/>
    <col min="2822" max="2824" width="9.140625" style="3"/>
    <col min="2825" max="2825" width="5.28515625" style="3" customWidth="1"/>
    <col min="2826" max="3068" width="9.140625" style="3"/>
    <col min="3069" max="3069" width="2.42578125" style="3" customWidth="1"/>
    <col min="3070" max="3070" width="69.7109375" style="3" customWidth="1"/>
    <col min="3071" max="3072" width="4.7109375" style="3" customWidth="1"/>
    <col min="3073" max="3073" width="13.42578125" style="3" customWidth="1"/>
    <col min="3074" max="3074" width="4.5703125" style="3" customWidth="1"/>
    <col min="3075" max="3075" width="15.140625" style="3" customWidth="1"/>
    <col min="3076" max="3076" width="5.7109375" style="3" customWidth="1"/>
    <col min="3077" max="3077" width="13.7109375" style="3" customWidth="1"/>
    <col min="3078" max="3080" width="9.140625" style="3"/>
    <col min="3081" max="3081" width="5.28515625" style="3" customWidth="1"/>
    <col min="3082" max="3324" width="9.140625" style="3"/>
    <col min="3325" max="3325" width="2.42578125" style="3" customWidth="1"/>
    <col min="3326" max="3326" width="69.7109375" style="3" customWidth="1"/>
    <col min="3327" max="3328" width="4.7109375" style="3" customWidth="1"/>
    <col min="3329" max="3329" width="13.42578125" style="3" customWidth="1"/>
    <col min="3330" max="3330" width="4.5703125" style="3" customWidth="1"/>
    <col min="3331" max="3331" width="15.140625" style="3" customWidth="1"/>
    <col min="3332" max="3332" width="5.7109375" style="3" customWidth="1"/>
    <col min="3333" max="3333" width="13.7109375" style="3" customWidth="1"/>
    <col min="3334" max="3336" width="9.140625" style="3"/>
    <col min="3337" max="3337" width="5.28515625" style="3" customWidth="1"/>
    <col min="3338" max="3580" width="9.140625" style="3"/>
    <col min="3581" max="3581" width="2.42578125" style="3" customWidth="1"/>
    <col min="3582" max="3582" width="69.7109375" style="3" customWidth="1"/>
    <col min="3583" max="3584" width="4.7109375" style="3" customWidth="1"/>
    <col min="3585" max="3585" width="13.42578125" style="3" customWidth="1"/>
    <col min="3586" max="3586" width="4.5703125" style="3" customWidth="1"/>
    <col min="3587" max="3587" width="15.140625" style="3" customWidth="1"/>
    <col min="3588" max="3588" width="5.7109375" style="3" customWidth="1"/>
    <col min="3589" max="3589" width="13.7109375" style="3" customWidth="1"/>
    <col min="3590" max="3592" width="9.140625" style="3"/>
    <col min="3593" max="3593" width="5.28515625" style="3" customWidth="1"/>
    <col min="3594" max="3836" width="9.140625" style="3"/>
    <col min="3837" max="3837" width="2.42578125" style="3" customWidth="1"/>
    <col min="3838" max="3838" width="69.7109375" style="3" customWidth="1"/>
    <col min="3839" max="3840" width="4.7109375" style="3" customWidth="1"/>
    <col min="3841" max="3841" width="13.42578125" style="3" customWidth="1"/>
    <col min="3842" max="3842" width="4.5703125" style="3" customWidth="1"/>
    <col min="3843" max="3843" width="15.140625" style="3" customWidth="1"/>
    <col min="3844" max="3844" width="5.7109375" style="3" customWidth="1"/>
    <col min="3845" max="3845" width="13.7109375" style="3" customWidth="1"/>
    <col min="3846" max="3848" width="9.140625" style="3"/>
    <col min="3849" max="3849" width="5.28515625" style="3" customWidth="1"/>
    <col min="3850" max="4092" width="9.140625" style="3"/>
    <col min="4093" max="4093" width="2.42578125" style="3" customWidth="1"/>
    <col min="4094" max="4094" width="69.7109375" style="3" customWidth="1"/>
    <col min="4095" max="4096" width="4.7109375" style="3" customWidth="1"/>
    <col min="4097" max="4097" width="13.42578125" style="3" customWidth="1"/>
    <col min="4098" max="4098" width="4.5703125" style="3" customWidth="1"/>
    <col min="4099" max="4099" width="15.140625" style="3" customWidth="1"/>
    <col min="4100" max="4100" width="5.7109375" style="3" customWidth="1"/>
    <col min="4101" max="4101" width="13.7109375" style="3" customWidth="1"/>
    <col min="4102" max="4104" width="9.140625" style="3"/>
    <col min="4105" max="4105" width="5.28515625" style="3" customWidth="1"/>
    <col min="4106" max="4348" width="9.140625" style="3"/>
    <col min="4349" max="4349" width="2.42578125" style="3" customWidth="1"/>
    <col min="4350" max="4350" width="69.7109375" style="3" customWidth="1"/>
    <col min="4351" max="4352" width="4.7109375" style="3" customWidth="1"/>
    <col min="4353" max="4353" width="13.42578125" style="3" customWidth="1"/>
    <col min="4354" max="4354" width="4.5703125" style="3" customWidth="1"/>
    <col min="4355" max="4355" width="15.140625" style="3" customWidth="1"/>
    <col min="4356" max="4356" width="5.7109375" style="3" customWidth="1"/>
    <col min="4357" max="4357" width="13.7109375" style="3" customWidth="1"/>
    <col min="4358" max="4360" width="9.140625" style="3"/>
    <col min="4361" max="4361" width="5.28515625" style="3" customWidth="1"/>
    <col min="4362" max="4604" width="9.140625" style="3"/>
    <col min="4605" max="4605" width="2.42578125" style="3" customWidth="1"/>
    <col min="4606" max="4606" width="69.7109375" style="3" customWidth="1"/>
    <col min="4607" max="4608" width="4.7109375" style="3" customWidth="1"/>
    <col min="4609" max="4609" width="13.42578125" style="3" customWidth="1"/>
    <col min="4610" max="4610" width="4.5703125" style="3" customWidth="1"/>
    <col min="4611" max="4611" width="15.140625" style="3" customWidth="1"/>
    <col min="4612" max="4612" width="5.7109375" style="3" customWidth="1"/>
    <col min="4613" max="4613" width="13.7109375" style="3" customWidth="1"/>
    <col min="4614" max="4616" width="9.140625" style="3"/>
    <col min="4617" max="4617" width="5.28515625" style="3" customWidth="1"/>
    <col min="4618" max="4860" width="9.140625" style="3"/>
    <col min="4861" max="4861" width="2.42578125" style="3" customWidth="1"/>
    <col min="4862" max="4862" width="69.7109375" style="3" customWidth="1"/>
    <col min="4863" max="4864" width="4.7109375" style="3" customWidth="1"/>
    <col min="4865" max="4865" width="13.42578125" style="3" customWidth="1"/>
    <col min="4866" max="4866" width="4.5703125" style="3" customWidth="1"/>
    <col min="4867" max="4867" width="15.140625" style="3" customWidth="1"/>
    <col min="4868" max="4868" width="5.7109375" style="3" customWidth="1"/>
    <col min="4869" max="4869" width="13.7109375" style="3" customWidth="1"/>
    <col min="4870" max="4872" width="9.140625" style="3"/>
    <col min="4873" max="4873" width="5.28515625" style="3" customWidth="1"/>
    <col min="4874" max="5116" width="9.140625" style="3"/>
    <col min="5117" max="5117" width="2.42578125" style="3" customWidth="1"/>
    <col min="5118" max="5118" width="69.7109375" style="3" customWidth="1"/>
    <col min="5119" max="5120" width="4.7109375" style="3" customWidth="1"/>
    <col min="5121" max="5121" width="13.42578125" style="3" customWidth="1"/>
    <col min="5122" max="5122" width="4.5703125" style="3" customWidth="1"/>
    <col min="5123" max="5123" width="15.140625" style="3" customWidth="1"/>
    <col min="5124" max="5124" width="5.7109375" style="3" customWidth="1"/>
    <col min="5125" max="5125" width="13.7109375" style="3" customWidth="1"/>
    <col min="5126" max="5128" width="9.140625" style="3"/>
    <col min="5129" max="5129" width="5.28515625" style="3" customWidth="1"/>
    <col min="5130" max="5372" width="9.140625" style="3"/>
    <col min="5373" max="5373" width="2.42578125" style="3" customWidth="1"/>
    <col min="5374" max="5374" width="69.7109375" style="3" customWidth="1"/>
    <col min="5375" max="5376" width="4.7109375" style="3" customWidth="1"/>
    <col min="5377" max="5377" width="13.42578125" style="3" customWidth="1"/>
    <col min="5378" max="5378" width="4.5703125" style="3" customWidth="1"/>
    <col min="5379" max="5379" width="15.140625" style="3" customWidth="1"/>
    <col min="5380" max="5380" width="5.7109375" style="3" customWidth="1"/>
    <col min="5381" max="5381" width="13.7109375" style="3" customWidth="1"/>
    <col min="5382" max="5384" width="9.140625" style="3"/>
    <col min="5385" max="5385" width="5.28515625" style="3" customWidth="1"/>
    <col min="5386" max="5628" width="9.140625" style="3"/>
    <col min="5629" max="5629" width="2.42578125" style="3" customWidth="1"/>
    <col min="5630" max="5630" width="69.7109375" style="3" customWidth="1"/>
    <col min="5631" max="5632" width="4.7109375" style="3" customWidth="1"/>
    <col min="5633" max="5633" width="13.42578125" style="3" customWidth="1"/>
    <col min="5634" max="5634" width="4.5703125" style="3" customWidth="1"/>
    <col min="5635" max="5635" width="15.140625" style="3" customWidth="1"/>
    <col min="5636" max="5636" width="5.7109375" style="3" customWidth="1"/>
    <col min="5637" max="5637" width="13.7109375" style="3" customWidth="1"/>
    <col min="5638" max="5640" width="9.140625" style="3"/>
    <col min="5641" max="5641" width="5.28515625" style="3" customWidth="1"/>
    <col min="5642" max="5884" width="9.140625" style="3"/>
    <col min="5885" max="5885" width="2.42578125" style="3" customWidth="1"/>
    <col min="5886" max="5886" width="69.7109375" style="3" customWidth="1"/>
    <col min="5887" max="5888" width="4.7109375" style="3" customWidth="1"/>
    <col min="5889" max="5889" width="13.42578125" style="3" customWidth="1"/>
    <col min="5890" max="5890" width="4.5703125" style="3" customWidth="1"/>
    <col min="5891" max="5891" width="15.140625" style="3" customWidth="1"/>
    <col min="5892" max="5892" width="5.7109375" style="3" customWidth="1"/>
    <col min="5893" max="5893" width="13.7109375" style="3" customWidth="1"/>
    <col min="5894" max="5896" width="9.140625" style="3"/>
    <col min="5897" max="5897" width="5.28515625" style="3" customWidth="1"/>
    <col min="5898" max="6140" width="9.140625" style="3"/>
    <col min="6141" max="6141" width="2.42578125" style="3" customWidth="1"/>
    <col min="6142" max="6142" width="69.7109375" style="3" customWidth="1"/>
    <col min="6143" max="6144" width="4.7109375" style="3" customWidth="1"/>
    <col min="6145" max="6145" width="13.42578125" style="3" customWidth="1"/>
    <col min="6146" max="6146" width="4.5703125" style="3" customWidth="1"/>
    <col min="6147" max="6147" width="15.140625" style="3" customWidth="1"/>
    <col min="6148" max="6148" width="5.7109375" style="3" customWidth="1"/>
    <col min="6149" max="6149" width="13.7109375" style="3" customWidth="1"/>
    <col min="6150" max="6152" width="9.140625" style="3"/>
    <col min="6153" max="6153" width="5.28515625" style="3" customWidth="1"/>
    <col min="6154" max="6396" width="9.140625" style="3"/>
    <col min="6397" max="6397" width="2.42578125" style="3" customWidth="1"/>
    <col min="6398" max="6398" width="69.7109375" style="3" customWidth="1"/>
    <col min="6399" max="6400" width="4.7109375" style="3" customWidth="1"/>
    <col min="6401" max="6401" width="13.42578125" style="3" customWidth="1"/>
    <col min="6402" max="6402" width="4.5703125" style="3" customWidth="1"/>
    <col min="6403" max="6403" width="15.140625" style="3" customWidth="1"/>
    <col min="6404" max="6404" width="5.7109375" style="3" customWidth="1"/>
    <col min="6405" max="6405" width="13.7109375" style="3" customWidth="1"/>
    <col min="6406" max="6408" width="9.140625" style="3"/>
    <col min="6409" max="6409" width="5.28515625" style="3" customWidth="1"/>
    <col min="6410" max="6652" width="9.140625" style="3"/>
    <col min="6653" max="6653" width="2.42578125" style="3" customWidth="1"/>
    <col min="6654" max="6654" width="69.7109375" style="3" customWidth="1"/>
    <col min="6655" max="6656" width="4.7109375" style="3" customWidth="1"/>
    <col min="6657" max="6657" width="13.42578125" style="3" customWidth="1"/>
    <col min="6658" max="6658" width="4.5703125" style="3" customWidth="1"/>
    <col min="6659" max="6659" width="15.140625" style="3" customWidth="1"/>
    <col min="6660" max="6660" width="5.7109375" style="3" customWidth="1"/>
    <col min="6661" max="6661" width="13.7109375" style="3" customWidth="1"/>
    <col min="6662" max="6664" width="9.140625" style="3"/>
    <col min="6665" max="6665" width="5.28515625" style="3" customWidth="1"/>
    <col min="6666" max="6908" width="9.140625" style="3"/>
    <col min="6909" max="6909" width="2.42578125" style="3" customWidth="1"/>
    <col min="6910" max="6910" width="69.7109375" style="3" customWidth="1"/>
    <col min="6911" max="6912" width="4.7109375" style="3" customWidth="1"/>
    <col min="6913" max="6913" width="13.42578125" style="3" customWidth="1"/>
    <col min="6914" max="6914" width="4.5703125" style="3" customWidth="1"/>
    <col min="6915" max="6915" width="15.140625" style="3" customWidth="1"/>
    <col min="6916" max="6916" width="5.7109375" style="3" customWidth="1"/>
    <col min="6917" max="6917" width="13.7109375" style="3" customWidth="1"/>
    <col min="6918" max="6920" width="9.140625" style="3"/>
    <col min="6921" max="6921" width="5.28515625" style="3" customWidth="1"/>
    <col min="6922" max="7164" width="9.140625" style="3"/>
    <col min="7165" max="7165" width="2.42578125" style="3" customWidth="1"/>
    <col min="7166" max="7166" width="69.7109375" style="3" customWidth="1"/>
    <col min="7167" max="7168" width="4.7109375" style="3" customWidth="1"/>
    <col min="7169" max="7169" width="13.42578125" style="3" customWidth="1"/>
    <col min="7170" max="7170" width="4.5703125" style="3" customWidth="1"/>
    <col min="7171" max="7171" width="15.140625" style="3" customWidth="1"/>
    <col min="7172" max="7172" width="5.7109375" style="3" customWidth="1"/>
    <col min="7173" max="7173" width="13.7109375" style="3" customWidth="1"/>
    <col min="7174" max="7176" width="9.140625" style="3"/>
    <col min="7177" max="7177" width="5.28515625" style="3" customWidth="1"/>
    <col min="7178" max="7420" width="9.140625" style="3"/>
    <col min="7421" max="7421" width="2.42578125" style="3" customWidth="1"/>
    <col min="7422" max="7422" width="69.7109375" style="3" customWidth="1"/>
    <col min="7423" max="7424" width="4.7109375" style="3" customWidth="1"/>
    <col min="7425" max="7425" width="13.42578125" style="3" customWidth="1"/>
    <col min="7426" max="7426" width="4.5703125" style="3" customWidth="1"/>
    <col min="7427" max="7427" width="15.140625" style="3" customWidth="1"/>
    <col min="7428" max="7428" width="5.7109375" style="3" customWidth="1"/>
    <col min="7429" max="7429" width="13.7109375" style="3" customWidth="1"/>
    <col min="7430" max="7432" width="9.140625" style="3"/>
    <col min="7433" max="7433" width="5.28515625" style="3" customWidth="1"/>
    <col min="7434" max="7676" width="9.140625" style="3"/>
    <col min="7677" max="7677" width="2.42578125" style="3" customWidth="1"/>
    <col min="7678" max="7678" width="69.7109375" style="3" customWidth="1"/>
    <col min="7679" max="7680" width="4.7109375" style="3" customWidth="1"/>
    <col min="7681" max="7681" width="13.42578125" style="3" customWidth="1"/>
    <col min="7682" max="7682" width="4.5703125" style="3" customWidth="1"/>
    <col min="7683" max="7683" width="15.140625" style="3" customWidth="1"/>
    <col min="7684" max="7684" width="5.7109375" style="3" customWidth="1"/>
    <col min="7685" max="7685" width="13.7109375" style="3" customWidth="1"/>
    <col min="7686" max="7688" width="9.140625" style="3"/>
    <col min="7689" max="7689" width="5.28515625" style="3" customWidth="1"/>
    <col min="7690" max="7932" width="9.140625" style="3"/>
    <col min="7933" max="7933" width="2.42578125" style="3" customWidth="1"/>
    <col min="7934" max="7934" width="69.7109375" style="3" customWidth="1"/>
    <col min="7935" max="7936" width="4.7109375" style="3" customWidth="1"/>
    <col min="7937" max="7937" width="13.42578125" style="3" customWidth="1"/>
    <col min="7938" max="7938" width="4.5703125" style="3" customWidth="1"/>
    <col min="7939" max="7939" width="15.140625" style="3" customWidth="1"/>
    <col min="7940" max="7940" width="5.7109375" style="3" customWidth="1"/>
    <col min="7941" max="7941" width="13.7109375" style="3" customWidth="1"/>
    <col min="7942" max="7944" width="9.140625" style="3"/>
    <col min="7945" max="7945" width="5.28515625" style="3" customWidth="1"/>
    <col min="7946" max="8188" width="9.140625" style="3"/>
    <col min="8189" max="8189" width="2.42578125" style="3" customWidth="1"/>
    <col min="8190" max="8190" width="69.7109375" style="3" customWidth="1"/>
    <col min="8191" max="8192" width="4.7109375" style="3" customWidth="1"/>
    <col min="8193" max="8193" width="13.42578125" style="3" customWidth="1"/>
    <col min="8194" max="8194" width="4.5703125" style="3" customWidth="1"/>
    <col min="8195" max="8195" width="15.140625" style="3" customWidth="1"/>
    <col min="8196" max="8196" width="5.7109375" style="3" customWidth="1"/>
    <col min="8197" max="8197" width="13.7109375" style="3" customWidth="1"/>
    <col min="8198" max="8200" width="9.140625" style="3"/>
    <col min="8201" max="8201" width="5.28515625" style="3" customWidth="1"/>
    <col min="8202" max="8444" width="9.140625" style="3"/>
    <col min="8445" max="8445" width="2.42578125" style="3" customWidth="1"/>
    <col min="8446" max="8446" width="69.7109375" style="3" customWidth="1"/>
    <col min="8447" max="8448" width="4.7109375" style="3" customWidth="1"/>
    <col min="8449" max="8449" width="13.42578125" style="3" customWidth="1"/>
    <col min="8450" max="8450" width="4.5703125" style="3" customWidth="1"/>
    <col min="8451" max="8451" width="15.140625" style="3" customWidth="1"/>
    <col min="8452" max="8452" width="5.7109375" style="3" customWidth="1"/>
    <col min="8453" max="8453" width="13.7109375" style="3" customWidth="1"/>
    <col min="8454" max="8456" width="9.140625" style="3"/>
    <col min="8457" max="8457" width="5.28515625" style="3" customWidth="1"/>
    <col min="8458" max="8700" width="9.140625" style="3"/>
    <col min="8701" max="8701" width="2.42578125" style="3" customWidth="1"/>
    <col min="8702" max="8702" width="69.7109375" style="3" customWidth="1"/>
    <col min="8703" max="8704" width="4.7109375" style="3" customWidth="1"/>
    <col min="8705" max="8705" width="13.42578125" style="3" customWidth="1"/>
    <col min="8706" max="8706" width="4.5703125" style="3" customWidth="1"/>
    <col min="8707" max="8707" width="15.140625" style="3" customWidth="1"/>
    <col min="8708" max="8708" width="5.7109375" style="3" customWidth="1"/>
    <col min="8709" max="8709" width="13.7109375" style="3" customWidth="1"/>
    <col min="8710" max="8712" width="9.140625" style="3"/>
    <col min="8713" max="8713" width="5.28515625" style="3" customWidth="1"/>
    <col min="8714" max="8956" width="9.140625" style="3"/>
    <col min="8957" max="8957" width="2.42578125" style="3" customWidth="1"/>
    <col min="8958" max="8958" width="69.7109375" style="3" customWidth="1"/>
    <col min="8959" max="8960" width="4.7109375" style="3" customWidth="1"/>
    <col min="8961" max="8961" width="13.42578125" style="3" customWidth="1"/>
    <col min="8962" max="8962" width="4.5703125" style="3" customWidth="1"/>
    <col min="8963" max="8963" width="15.140625" style="3" customWidth="1"/>
    <col min="8964" max="8964" width="5.7109375" style="3" customWidth="1"/>
    <col min="8965" max="8965" width="13.7109375" style="3" customWidth="1"/>
    <col min="8966" max="8968" width="9.140625" style="3"/>
    <col min="8969" max="8969" width="5.28515625" style="3" customWidth="1"/>
    <col min="8970" max="9212" width="9.140625" style="3"/>
    <col min="9213" max="9213" width="2.42578125" style="3" customWidth="1"/>
    <col min="9214" max="9214" width="69.7109375" style="3" customWidth="1"/>
    <col min="9215" max="9216" width="4.7109375" style="3" customWidth="1"/>
    <col min="9217" max="9217" width="13.42578125" style="3" customWidth="1"/>
    <col min="9218" max="9218" width="4.5703125" style="3" customWidth="1"/>
    <col min="9219" max="9219" width="15.140625" style="3" customWidth="1"/>
    <col min="9220" max="9220" width="5.7109375" style="3" customWidth="1"/>
    <col min="9221" max="9221" width="13.7109375" style="3" customWidth="1"/>
    <col min="9222" max="9224" width="9.140625" style="3"/>
    <col min="9225" max="9225" width="5.28515625" style="3" customWidth="1"/>
    <col min="9226" max="9468" width="9.140625" style="3"/>
    <col min="9469" max="9469" width="2.42578125" style="3" customWidth="1"/>
    <col min="9470" max="9470" width="69.7109375" style="3" customWidth="1"/>
    <col min="9471" max="9472" width="4.7109375" style="3" customWidth="1"/>
    <col min="9473" max="9473" width="13.42578125" style="3" customWidth="1"/>
    <col min="9474" max="9474" width="4.5703125" style="3" customWidth="1"/>
    <col min="9475" max="9475" width="15.140625" style="3" customWidth="1"/>
    <col min="9476" max="9476" width="5.7109375" style="3" customWidth="1"/>
    <col min="9477" max="9477" width="13.7109375" style="3" customWidth="1"/>
    <col min="9478" max="9480" width="9.140625" style="3"/>
    <col min="9481" max="9481" width="5.28515625" style="3" customWidth="1"/>
    <col min="9482" max="9724" width="9.140625" style="3"/>
    <col min="9725" max="9725" width="2.42578125" style="3" customWidth="1"/>
    <col min="9726" max="9726" width="69.7109375" style="3" customWidth="1"/>
    <col min="9727" max="9728" width="4.7109375" style="3" customWidth="1"/>
    <col min="9729" max="9729" width="13.42578125" style="3" customWidth="1"/>
    <col min="9730" max="9730" width="4.5703125" style="3" customWidth="1"/>
    <col min="9731" max="9731" width="15.140625" style="3" customWidth="1"/>
    <col min="9732" max="9732" width="5.7109375" style="3" customWidth="1"/>
    <col min="9733" max="9733" width="13.7109375" style="3" customWidth="1"/>
    <col min="9734" max="9736" width="9.140625" style="3"/>
    <col min="9737" max="9737" width="5.28515625" style="3" customWidth="1"/>
    <col min="9738" max="9980" width="9.140625" style="3"/>
    <col min="9981" max="9981" width="2.42578125" style="3" customWidth="1"/>
    <col min="9982" max="9982" width="69.7109375" style="3" customWidth="1"/>
    <col min="9983" max="9984" width="4.7109375" style="3" customWidth="1"/>
    <col min="9985" max="9985" width="13.42578125" style="3" customWidth="1"/>
    <col min="9986" max="9986" width="4.5703125" style="3" customWidth="1"/>
    <col min="9987" max="9987" width="15.140625" style="3" customWidth="1"/>
    <col min="9988" max="9988" width="5.7109375" style="3" customWidth="1"/>
    <col min="9989" max="9989" width="13.7109375" style="3" customWidth="1"/>
    <col min="9990" max="9992" width="9.140625" style="3"/>
    <col min="9993" max="9993" width="5.28515625" style="3" customWidth="1"/>
    <col min="9994" max="10236" width="9.140625" style="3"/>
    <col min="10237" max="10237" width="2.42578125" style="3" customWidth="1"/>
    <col min="10238" max="10238" width="69.7109375" style="3" customWidth="1"/>
    <col min="10239" max="10240" width="4.7109375" style="3" customWidth="1"/>
    <col min="10241" max="10241" width="13.42578125" style="3" customWidth="1"/>
    <col min="10242" max="10242" width="4.5703125" style="3" customWidth="1"/>
    <col min="10243" max="10243" width="15.140625" style="3" customWidth="1"/>
    <col min="10244" max="10244" width="5.7109375" style="3" customWidth="1"/>
    <col min="10245" max="10245" width="13.7109375" style="3" customWidth="1"/>
    <col min="10246" max="10248" width="9.140625" style="3"/>
    <col min="10249" max="10249" width="5.28515625" style="3" customWidth="1"/>
    <col min="10250" max="10492" width="9.140625" style="3"/>
    <col min="10493" max="10493" width="2.42578125" style="3" customWidth="1"/>
    <col min="10494" max="10494" width="69.7109375" style="3" customWidth="1"/>
    <col min="10495" max="10496" width="4.7109375" style="3" customWidth="1"/>
    <col min="10497" max="10497" width="13.42578125" style="3" customWidth="1"/>
    <col min="10498" max="10498" width="4.5703125" style="3" customWidth="1"/>
    <col min="10499" max="10499" width="15.140625" style="3" customWidth="1"/>
    <col min="10500" max="10500" width="5.7109375" style="3" customWidth="1"/>
    <col min="10501" max="10501" width="13.7109375" style="3" customWidth="1"/>
    <col min="10502" max="10504" width="9.140625" style="3"/>
    <col min="10505" max="10505" width="5.28515625" style="3" customWidth="1"/>
    <col min="10506" max="10748" width="9.140625" style="3"/>
    <col min="10749" max="10749" width="2.42578125" style="3" customWidth="1"/>
    <col min="10750" max="10750" width="69.7109375" style="3" customWidth="1"/>
    <col min="10751" max="10752" width="4.7109375" style="3" customWidth="1"/>
    <col min="10753" max="10753" width="13.42578125" style="3" customWidth="1"/>
    <col min="10754" max="10754" width="4.5703125" style="3" customWidth="1"/>
    <col min="10755" max="10755" width="15.140625" style="3" customWidth="1"/>
    <col min="10756" max="10756" width="5.7109375" style="3" customWidth="1"/>
    <col min="10757" max="10757" width="13.7109375" style="3" customWidth="1"/>
    <col min="10758" max="10760" width="9.140625" style="3"/>
    <col min="10761" max="10761" width="5.28515625" style="3" customWidth="1"/>
    <col min="10762" max="11004" width="9.140625" style="3"/>
    <col min="11005" max="11005" width="2.42578125" style="3" customWidth="1"/>
    <col min="11006" max="11006" width="69.7109375" style="3" customWidth="1"/>
    <col min="11007" max="11008" width="4.7109375" style="3" customWidth="1"/>
    <col min="11009" max="11009" width="13.42578125" style="3" customWidth="1"/>
    <col min="11010" max="11010" width="4.5703125" style="3" customWidth="1"/>
    <col min="11011" max="11011" width="15.140625" style="3" customWidth="1"/>
    <col min="11012" max="11012" width="5.7109375" style="3" customWidth="1"/>
    <col min="11013" max="11013" width="13.7109375" style="3" customWidth="1"/>
    <col min="11014" max="11016" width="9.140625" style="3"/>
    <col min="11017" max="11017" width="5.28515625" style="3" customWidth="1"/>
    <col min="11018" max="11260" width="9.140625" style="3"/>
    <col min="11261" max="11261" width="2.42578125" style="3" customWidth="1"/>
    <col min="11262" max="11262" width="69.7109375" style="3" customWidth="1"/>
    <col min="11263" max="11264" width="4.7109375" style="3" customWidth="1"/>
    <col min="11265" max="11265" width="13.42578125" style="3" customWidth="1"/>
    <col min="11266" max="11266" width="4.5703125" style="3" customWidth="1"/>
    <col min="11267" max="11267" width="15.140625" style="3" customWidth="1"/>
    <col min="11268" max="11268" width="5.7109375" style="3" customWidth="1"/>
    <col min="11269" max="11269" width="13.7109375" style="3" customWidth="1"/>
    <col min="11270" max="11272" width="9.140625" style="3"/>
    <col min="11273" max="11273" width="5.28515625" style="3" customWidth="1"/>
    <col min="11274" max="11516" width="9.140625" style="3"/>
    <col min="11517" max="11517" width="2.42578125" style="3" customWidth="1"/>
    <col min="11518" max="11518" width="69.7109375" style="3" customWidth="1"/>
    <col min="11519" max="11520" width="4.7109375" style="3" customWidth="1"/>
    <col min="11521" max="11521" width="13.42578125" style="3" customWidth="1"/>
    <col min="11522" max="11522" width="4.5703125" style="3" customWidth="1"/>
    <col min="11523" max="11523" width="15.140625" style="3" customWidth="1"/>
    <col min="11524" max="11524" width="5.7109375" style="3" customWidth="1"/>
    <col min="11525" max="11525" width="13.7109375" style="3" customWidth="1"/>
    <col min="11526" max="11528" width="9.140625" style="3"/>
    <col min="11529" max="11529" width="5.28515625" style="3" customWidth="1"/>
    <col min="11530" max="11772" width="9.140625" style="3"/>
    <col min="11773" max="11773" width="2.42578125" style="3" customWidth="1"/>
    <col min="11774" max="11774" width="69.7109375" style="3" customWidth="1"/>
    <col min="11775" max="11776" width="4.7109375" style="3" customWidth="1"/>
    <col min="11777" max="11777" width="13.42578125" style="3" customWidth="1"/>
    <col min="11778" max="11778" width="4.5703125" style="3" customWidth="1"/>
    <col min="11779" max="11779" width="15.140625" style="3" customWidth="1"/>
    <col min="11780" max="11780" width="5.7109375" style="3" customWidth="1"/>
    <col min="11781" max="11781" width="13.7109375" style="3" customWidth="1"/>
    <col min="11782" max="11784" width="9.140625" style="3"/>
    <col min="11785" max="11785" width="5.28515625" style="3" customWidth="1"/>
    <col min="11786" max="12028" width="9.140625" style="3"/>
    <col min="12029" max="12029" width="2.42578125" style="3" customWidth="1"/>
    <col min="12030" max="12030" width="69.7109375" style="3" customWidth="1"/>
    <col min="12031" max="12032" width="4.7109375" style="3" customWidth="1"/>
    <col min="12033" max="12033" width="13.42578125" style="3" customWidth="1"/>
    <col min="12034" max="12034" width="4.5703125" style="3" customWidth="1"/>
    <col min="12035" max="12035" width="15.140625" style="3" customWidth="1"/>
    <col min="12036" max="12036" width="5.7109375" style="3" customWidth="1"/>
    <col min="12037" max="12037" width="13.7109375" style="3" customWidth="1"/>
    <col min="12038" max="12040" width="9.140625" style="3"/>
    <col min="12041" max="12041" width="5.28515625" style="3" customWidth="1"/>
    <col min="12042" max="12284" width="9.140625" style="3"/>
    <col min="12285" max="12285" width="2.42578125" style="3" customWidth="1"/>
    <col min="12286" max="12286" width="69.7109375" style="3" customWidth="1"/>
    <col min="12287" max="12288" width="4.7109375" style="3" customWidth="1"/>
    <col min="12289" max="12289" width="13.42578125" style="3" customWidth="1"/>
    <col min="12290" max="12290" width="4.5703125" style="3" customWidth="1"/>
    <col min="12291" max="12291" width="15.140625" style="3" customWidth="1"/>
    <col min="12292" max="12292" width="5.7109375" style="3" customWidth="1"/>
    <col min="12293" max="12293" width="13.7109375" style="3" customWidth="1"/>
    <col min="12294" max="12296" width="9.140625" style="3"/>
    <col min="12297" max="12297" width="5.28515625" style="3" customWidth="1"/>
    <col min="12298" max="12540" width="9.140625" style="3"/>
    <col min="12541" max="12541" width="2.42578125" style="3" customWidth="1"/>
    <col min="12542" max="12542" width="69.7109375" style="3" customWidth="1"/>
    <col min="12543" max="12544" width="4.7109375" style="3" customWidth="1"/>
    <col min="12545" max="12545" width="13.42578125" style="3" customWidth="1"/>
    <col min="12546" max="12546" width="4.5703125" style="3" customWidth="1"/>
    <col min="12547" max="12547" width="15.140625" style="3" customWidth="1"/>
    <col min="12548" max="12548" width="5.7109375" style="3" customWidth="1"/>
    <col min="12549" max="12549" width="13.7109375" style="3" customWidth="1"/>
    <col min="12550" max="12552" width="9.140625" style="3"/>
    <col min="12553" max="12553" width="5.28515625" style="3" customWidth="1"/>
    <col min="12554" max="12796" width="9.140625" style="3"/>
    <col min="12797" max="12797" width="2.42578125" style="3" customWidth="1"/>
    <col min="12798" max="12798" width="69.7109375" style="3" customWidth="1"/>
    <col min="12799" max="12800" width="4.7109375" style="3" customWidth="1"/>
    <col min="12801" max="12801" width="13.42578125" style="3" customWidth="1"/>
    <col min="12802" max="12802" width="4.5703125" style="3" customWidth="1"/>
    <col min="12803" max="12803" width="15.140625" style="3" customWidth="1"/>
    <col min="12804" max="12804" width="5.7109375" style="3" customWidth="1"/>
    <col min="12805" max="12805" width="13.7109375" style="3" customWidth="1"/>
    <col min="12806" max="12808" width="9.140625" style="3"/>
    <col min="12809" max="12809" width="5.28515625" style="3" customWidth="1"/>
    <col min="12810" max="13052" width="9.140625" style="3"/>
    <col min="13053" max="13053" width="2.42578125" style="3" customWidth="1"/>
    <col min="13054" max="13054" width="69.7109375" style="3" customWidth="1"/>
    <col min="13055" max="13056" width="4.7109375" style="3" customWidth="1"/>
    <col min="13057" max="13057" width="13.42578125" style="3" customWidth="1"/>
    <col min="13058" max="13058" width="4.5703125" style="3" customWidth="1"/>
    <col min="13059" max="13059" width="15.140625" style="3" customWidth="1"/>
    <col min="13060" max="13060" width="5.7109375" style="3" customWidth="1"/>
    <col min="13061" max="13061" width="13.7109375" style="3" customWidth="1"/>
    <col min="13062" max="13064" width="9.140625" style="3"/>
    <col min="13065" max="13065" width="5.28515625" style="3" customWidth="1"/>
    <col min="13066" max="13308" width="9.140625" style="3"/>
    <col min="13309" max="13309" width="2.42578125" style="3" customWidth="1"/>
    <col min="13310" max="13310" width="69.7109375" style="3" customWidth="1"/>
    <col min="13311" max="13312" width="4.7109375" style="3" customWidth="1"/>
    <col min="13313" max="13313" width="13.42578125" style="3" customWidth="1"/>
    <col min="13314" max="13314" width="4.5703125" style="3" customWidth="1"/>
    <col min="13315" max="13315" width="15.140625" style="3" customWidth="1"/>
    <col min="13316" max="13316" width="5.7109375" style="3" customWidth="1"/>
    <col min="13317" max="13317" width="13.7109375" style="3" customWidth="1"/>
    <col min="13318" max="13320" width="9.140625" style="3"/>
    <col min="13321" max="13321" width="5.28515625" style="3" customWidth="1"/>
    <col min="13322" max="13564" width="9.140625" style="3"/>
    <col min="13565" max="13565" width="2.42578125" style="3" customWidth="1"/>
    <col min="13566" max="13566" width="69.7109375" style="3" customWidth="1"/>
    <col min="13567" max="13568" width="4.7109375" style="3" customWidth="1"/>
    <col min="13569" max="13569" width="13.42578125" style="3" customWidth="1"/>
    <col min="13570" max="13570" width="4.5703125" style="3" customWidth="1"/>
    <col min="13571" max="13571" width="15.140625" style="3" customWidth="1"/>
    <col min="13572" max="13572" width="5.7109375" style="3" customWidth="1"/>
    <col min="13573" max="13573" width="13.7109375" style="3" customWidth="1"/>
    <col min="13574" max="13576" width="9.140625" style="3"/>
    <col min="13577" max="13577" width="5.28515625" style="3" customWidth="1"/>
    <col min="13578" max="13820" width="9.140625" style="3"/>
    <col min="13821" max="13821" width="2.42578125" style="3" customWidth="1"/>
    <col min="13822" max="13822" width="69.7109375" style="3" customWidth="1"/>
    <col min="13823" max="13824" width="4.7109375" style="3" customWidth="1"/>
    <col min="13825" max="13825" width="13.42578125" style="3" customWidth="1"/>
    <col min="13826" max="13826" width="4.5703125" style="3" customWidth="1"/>
    <col min="13827" max="13827" width="15.140625" style="3" customWidth="1"/>
    <col min="13828" max="13828" width="5.7109375" style="3" customWidth="1"/>
    <col min="13829" max="13829" width="13.7109375" style="3" customWidth="1"/>
    <col min="13830" max="13832" width="9.140625" style="3"/>
    <col min="13833" max="13833" width="5.28515625" style="3" customWidth="1"/>
    <col min="13834" max="14076" width="9.140625" style="3"/>
    <col min="14077" max="14077" width="2.42578125" style="3" customWidth="1"/>
    <col min="14078" max="14078" width="69.7109375" style="3" customWidth="1"/>
    <col min="14079" max="14080" width="4.7109375" style="3" customWidth="1"/>
    <col min="14081" max="14081" width="13.42578125" style="3" customWidth="1"/>
    <col min="14082" max="14082" width="4.5703125" style="3" customWidth="1"/>
    <col min="14083" max="14083" width="15.140625" style="3" customWidth="1"/>
    <col min="14084" max="14084" width="5.7109375" style="3" customWidth="1"/>
    <col min="14085" max="14085" width="13.7109375" style="3" customWidth="1"/>
    <col min="14086" max="14088" width="9.140625" style="3"/>
    <col min="14089" max="14089" width="5.28515625" style="3" customWidth="1"/>
    <col min="14090" max="14332" width="9.140625" style="3"/>
    <col min="14333" max="14333" width="2.42578125" style="3" customWidth="1"/>
    <col min="14334" max="14334" width="69.7109375" style="3" customWidth="1"/>
    <col min="14335" max="14336" width="4.7109375" style="3" customWidth="1"/>
    <col min="14337" max="14337" width="13.42578125" style="3" customWidth="1"/>
    <col min="14338" max="14338" width="4.5703125" style="3" customWidth="1"/>
    <col min="14339" max="14339" width="15.140625" style="3" customWidth="1"/>
    <col min="14340" max="14340" width="5.7109375" style="3" customWidth="1"/>
    <col min="14341" max="14341" width="13.7109375" style="3" customWidth="1"/>
    <col min="14342" max="14344" width="9.140625" style="3"/>
    <col min="14345" max="14345" width="5.28515625" style="3" customWidth="1"/>
    <col min="14346" max="14588" width="9.140625" style="3"/>
    <col min="14589" max="14589" width="2.42578125" style="3" customWidth="1"/>
    <col min="14590" max="14590" width="69.7109375" style="3" customWidth="1"/>
    <col min="14591" max="14592" width="4.7109375" style="3" customWidth="1"/>
    <col min="14593" max="14593" width="13.42578125" style="3" customWidth="1"/>
    <col min="14594" max="14594" width="4.5703125" style="3" customWidth="1"/>
    <col min="14595" max="14595" width="15.140625" style="3" customWidth="1"/>
    <col min="14596" max="14596" width="5.7109375" style="3" customWidth="1"/>
    <col min="14597" max="14597" width="13.7109375" style="3" customWidth="1"/>
    <col min="14598" max="14600" width="9.140625" style="3"/>
    <col min="14601" max="14601" width="5.28515625" style="3" customWidth="1"/>
    <col min="14602" max="14844" width="9.140625" style="3"/>
    <col min="14845" max="14845" width="2.42578125" style="3" customWidth="1"/>
    <col min="14846" max="14846" width="69.7109375" style="3" customWidth="1"/>
    <col min="14847" max="14848" width="4.7109375" style="3" customWidth="1"/>
    <col min="14849" max="14849" width="13.42578125" style="3" customWidth="1"/>
    <col min="14850" max="14850" width="4.5703125" style="3" customWidth="1"/>
    <col min="14851" max="14851" width="15.140625" style="3" customWidth="1"/>
    <col min="14852" max="14852" width="5.7109375" style="3" customWidth="1"/>
    <col min="14853" max="14853" width="13.7109375" style="3" customWidth="1"/>
    <col min="14854" max="14856" width="9.140625" style="3"/>
    <col min="14857" max="14857" width="5.28515625" style="3" customWidth="1"/>
    <col min="14858" max="15100" width="9.140625" style="3"/>
    <col min="15101" max="15101" width="2.42578125" style="3" customWidth="1"/>
    <col min="15102" max="15102" width="69.7109375" style="3" customWidth="1"/>
    <col min="15103" max="15104" width="4.7109375" style="3" customWidth="1"/>
    <col min="15105" max="15105" width="13.42578125" style="3" customWidth="1"/>
    <col min="15106" max="15106" width="4.5703125" style="3" customWidth="1"/>
    <col min="15107" max="15107" width="15.140625" style="3" customWidth="1"/>
    <col min="15108" max="15108" width="5.7109375" style="3" customWidth="1"/>
    <col min="15109" max="15109" width="13.7109375" style="3" customWidth="1"/>
    <col min="15110" max="15112" width="9.140625" style="3"/>
    <col min="15113" max="15113" width="5.28515625" style="3" customWidth="1"/>
    <col min="15114" max="15356" width="9.140625" style="3"/>
    <col min="15357" max="15357" width="2.42578125" style="3" customWidth="1"/>
    <col min="15358" max="15358" width="69.7109375" style="3" customWidth="1"/>
    <col min="15359" max="15360" width="4.7109375" style="3" customWidth="1"/>
    <col min="15361" max="15361" width="13.42578125" style="3" customWidth="1"/>
    <col min="15362" max="15362" width="4.5703125" style="3" customWidth="1"/>
    <col min="15363" max="15363" width="15.140625" style="3" customWidth="1"/>
    <col min="15364" max="15364" width="5.7109375" style="3" customWidth="1"/>
    <col min="15365" max="15365" width="13.7109375" style="3" customWidth="1"/>
    <col min="15366" max="15368" width="9.140625" style="3"/>
    <col min="15369" max="15369" width="5.28515625" style="3" customWidth="1"/>
    <col min="15370" max="15612" width="9.140625" style="3"/>
    <col min="15613" max="15613" width="2.42578125" style="3" customWidth="1"/>
    <col min="15614" max="15614" width="69.7109375" style="3" customWidth="1"/>
    <col min="15615" max="15616" width="4.7109375" style="3" customWidth="1"/>
    <col min="15617" max="15617" width="13.42578125" style="3" customWidth="1"/>
    <col min="15618" max="15618" width="4.5703125" style="3" customWidth="1"/>
    <col min="15619" max="15619" width="15.140625" style="3" customWidth="1"/>
    <col min="15620" max="15620" width="5.7109375" style="3" customWidth="1"/>
    <col min="15621" max="15621" width="13.7109375" style="3" customWidth="1"/>
    <col min="15622" max="15624" width="9.140625" style="3"/>
    <col min="15625" max="15625" width="5.28515625" style="3" customWidth="1"/>
    <col min="15626" max="15868" width="9.140625" style="3"/>
    <col min="15869" max="15869" width="2.42578125" style="3" customWidth="1"/>
    <col min="15870" max="15870" width="69.7109375" style="3" customWidth="1"/>
    <col min="15871" max="15872" width="4.7109375" style="3" customWidth="1"/>
    <col min="15873" max="15873" width="13.42578125" style="3" customWidth="1"/>
    <col min="15874" max="15874" width="4.5703125" style="3" customWidth="1"/>
    <col min="15875" max="15875" width="15.140625" style="3" customWidth="1"/>
    <col min="15876" max="15876" width="5.7109375" style="3" customWidth="1"/>
    <col min="15877" max="15877" width="13.7109375" style="3" customWidth="1"/>
    <col min="15878" max="15880" width="9.140625" style="3"/>
    <col min="15881" max="15881" width="5.28515625" style="3" customWidth="1"/>
    <col min="15882" max="16124" width="9.140625" style="3"/>
    <col min="16125" max="16125" width="2.42578125" style="3" customWidth="1"/>
    <col min="16126" max="16126" width="69.7109375" style="3" customWidth="1"/>
    <col min="16127" max="16128" width="4.7109375" style="3" customWidth="1"/>
    <col min="16129" max="16129" width="13.42578125" style="3" customWidth="1"/>
    <col min="16130" max="16130" width="4.5703125" style="3" customWidth="1"/>
    <col min="16131" max="16131" width="15.140625" style="3" customWidth="1"/>
    <col min="16132" max="16132" width="5.7109375" style="3" customWidth="1"/>
    <col min="16133" max="16133" width="13.7109375" style="3" customWidth="1"/>
    <col min="16134" max="16136" width="9.140625" style="3"/>
    <col min="16137" max="16137" width="5.28515625" style="3" customWidth="1"/>
    <col min="16138" max="16384" width="9.140625" style="3"/>
  </cols>
  <sheetData>
    <row r="1" spans="1:11" s="46" customFormat="1" ht="15" customHeight="1" x14ac:dyDescent="0.25">
      <c r="C1" s="50"/>
      <c r="D1" s="209" t="s">
        <v>357</v>
      </c>
      <c r="E1" s="209"/>
      <c r="F1" s="209"/>
      <c r="G1" s="209"/>
      <c r="H1" s="209"/>
      <c r="I1" s="209"/>
      <c r="J1" s="209"/>
      <c r="K1" s="49"/>
    </row>
    <row r="2" spans="1:11" s="46" customFormat="1" ht="59.25" customHeight="1" x14ac:dyDescent="0.25">
      <c r="C2" s="50"/>
      <c r="D2" s="188" t="s">
        <v>444</v>
      </c>
      <c r="E2" s="188"/>
      <c r="F2" s="188"/>
      <c r="G2" s="188"/>
      <c r="H2" s="188"/>
      <c r="I2" s="188"/>
      <c r="J2" s="188"/>
      <c r="K2" s="48"/>
    </row>
    <row r="3" spans="1:11" ht="16.5" customHeight="1" x14ac:dyDescent="0.25">
      <c r="C3" s="51"/>
      <c r="D3" s="187" t="s">
        <v>445</v>
      </c>
      <c r="E3" s="187"/>
      <c r="F3" s="187"/>
      <c r="G3" s="187"/>
      <c r="H3" s="187"/>
    </row>
    <row r="4" spans="1:11" ht="54.75" customHeight="1" x14ac:dyDescent="0.25">
      <c r="C4" s="51"/>
      <c r="D4" s="187" t="s">
        <v>446</v>
      </c>
      <c r="E4" s="187"/>
      <c r="F4" s="187"/>
      <c r="G4" s="187"/>
      <c r="H4" s="187"/>
      <c r="I4" s="187"/>
      <c r="J4" s="187"/>
    </row>
    <row r="5" spans="1:11" s="46" customFormat="1" ht="69" customHeight="1" x14ac:dyDescent="0.25">
      <c r="A5" s="210" t="s">
        <v>447</v>
      </c>
      <c r="B5" s="210"/>
      <c r="C5" s="210"/>
      <c r="D5" s="210"/>
      <c r="E5" s="210"/>
      <c r="F5" s="210"/>
      <c r="G5" s="210"/>
      <c r="H5" s="210"/>
      <c r="I5" s="210"/>
      <c r="J5" s="210"/>
    </row>
    <row r="6" spans="1:11" ht="12.75" x14ac:dyDescent="0.25">
      <c r="D6" s="138"/>
      <c r="E6" s="138"/>
      <c r="F6" s="138"/>
      <c r="G6" s="138"/>
      <c r="H6" s="138"/>
    </row>
    <row r="7" spans="1:11" ht="28.5" customHeight="1" x14ac:dyDescent="0.25">
      <c r="A7" s="211" t="s">
        <v>448</v>
      </c>
      <c r="B7" s="211"/>
      <c r="C7" s="211"/>
      <c r="D7" s="211"/>
      <c r="E7" s="211"/>
      <c r="F7" s="211"/>
      <c r="G7" s="211"/>
      <c r="H7" s="211"/>
    </row>
    <row r="8" spans="1:11" ht="12.75" x14ac:dyDescent="0.25">
      <c r="A8" s="141"/>
      <c r="B8" s="141"/>
      <c r="C8" s="142"/>
      <c r="D8" s="141"/>
      <c r="E8" s="141"/>
      <c r="F8" s="141"/>
      <c r="G8" s="141"/>
      <c r="H8" s="142" t="s">
        <v>0</v>
      </c>
    </row>
    <row r="9" spans="1:11" s="4" customFormat="1" ht="25.5" customHeight="1" x14ac:dyDescent="0.25">
      <c r="A9" s="192" t="s">
        <v>3</v>
      </c>
      <c r="B9" s="192"/>
      <c r="C9" s="136"/>
      <c r="D9" s="28" t="s">
        <v>123</v>
      </c>
      <c r="E9" s="28" t="s">
        <v>124</v>
      </c>
      <c r="F9" s="28" t="s">
        <v>125</v>
      </c>
      <c r="G9" s="28" t="s">
        <v>126</v>
      </c>
      <c r="H9" s="136" t="s">
        <v>449</v>
      </c>
      <c r="I9" s="136" t="s">
        <v>629</v>
      </c>
      <c r="J9" s="136" t="s">
        <v>4</v>
      </c>
    </row>
    <row r="10" spans="1:11" s="4" customFormat="1" ht="26.25" customHeight="1" x14ac:dyDescent="0.25">
      <c r="A10" s="208" t="s">
        <v>351</v>
      </c>
      <c r="B10" s="208"/>
      <c r="C10" s="143">
        <v>851</v>
      </c>
      <c r="D10" s="144"/>
      <c r="E10" s="144"/>
      <c r="F10" s="144"/>
      <c r="G10" s="144"/>
      <c r="H10" s="145">
        <f t="shared" ref="H10:J10" si="0">H11+H83+H97+H114+H121+H169+H183</f>
        <v>16456.230000000003</v>
      </c>
      <c r="I10" s="145">
        <f t="shared" si="0"/>
        <v>3298</v>
      </c>
      <c r="J10" s="145">
        <f t="shared" si="0"/>
        <v>19754.230000000003</v>
      </c>
    </row>
    <row r="11" spans="1:11" s="30" customFormat="1" ht="40.5" hidden="1" customHeight="1" x14ac:dyDescent="0.25">
      <c r="A11" s="189" t="s">
        <v>128</v>
      </c>
      <c r="B11" s="189"/>
      <c r="C11" s="164">
        <v>851</v>
      </c>
      <c r="D11" s="29" t="s">
        <v>129</v>
      </c>
      <c r="E11" s="29"/>
      <c r="F11" s="29"/>
      <c r="G11" s="29"/>
      <c r="H11" s="146">
        <f>H12+H28+H47+H52+H57</f>
        <v>11422.400000000001</v>
      </c>
      <c r="I11" s="146">
        <f t="shared" ref="I11:J11" si="1">I12+I28+I47+I52+I57</f>
        <v>0</v>
      </c>
      <c r="J11" s="146">
        <f t="shared" si="1"/>
        <v>11422.400000000001</v>
      </c>
    </row>
    <row r="12" spans="1:11" s="12" customFormat="1" ht="12.75" hidden="1" customHeight="1" x14ac:dyDescent="0.25">
      <c r="A12" s="190" t="s">
        <v>134</v>
      </c>
      <c r="B12" s="190"/>
      <c r="C12" s="21">
        <v>851</v>
      </c>
      <c r="D12" s="31" t="s">
        <v>129</v>
      </c>
      <c r="E12" s="31" t="s">
        <v>135</v>
      </c>
      <c r="F12" s="31"/>
      <c r="G12" s="31"/>
      <c r="H12" s="11">
        <f>H13</f>
        <v>749</v>
      </c>
      <c r="I12" s="11">
        <f t="shared" ref="I12:J13" si="2">I13</f>
        <v>0</v>
      </c>
      <c r="J12" s="11">
        <f t="shared" si="2"/>
        <v>749</v>
      </c>
    </row>
    <row r="13" spans="1:11" ht="12.75" hidden="1" x14ac:dyDescent="0.25">
      <c r="A13" s="186" t="s">
        <v>131</v>
      </c>
      <c r="B13" s="186"/>
      <c r="C13" s="23">
        <v>851</v>
      </c>
      <c r="D13" s="32" t="s">
        <v>129</v>
      </c>
      <c r="E13" s="32" t="s">
        <v>135</v>
      </c>
      <c r="F13" s="32" t="s">
        <v>136</v>
      </c>
      <c r="G13" s="32"/>
      <c r="H13" s="15">
        <f>H14</f>
        <v>749</v>
      </c>
      <c r="I13" s="15">
        <f t="shared" si="2"/>
        <v>0</v>
      </c>
      <c r="J13" s="15">
        <f t="shared" si="2"/>
        <v>749</v>
      </c>
    </row>
    <row r="14" spans="1:11" ht="42" hidden="1" customHeight="1" x14ac:dyDescent="0.25">
      <c r="A14" s="186" t="s">
        <v>137</v>
      </c>
      <c r="B14" s="186"/>
      <c r="C14" s="23">
        <v>851</v>
      </c>
      <c r="D14" s="32" t="s">
        <v>129</v>
      </c>
      <c r="E14" s="32" t="s">
        <v>135</v>
      </c>
      <c r="F14" s="32" t="s">
        <v>138</v>
      </c>
      <c r="G14" s="32"/>
      <c r="H14" s="15">
        <f>H15+H23</f>
        <v>749</v>
      </c>
      <c r="I14" s="15">
        <f t="shared" ref="I14:J14" si="3">I15+I23</f>
        <v>0</v>
      </c>
      <c r="J14" s="15">
        <f t="shared" si="3"/>
        <v>749</v>
      </c>
    </row>
    <row r="15" spans="1:11" ht="39.75" hidden="1" customHeight="1" x14ac:dyDescent="0.25">
      <c r="A15" s="186" t="s">
        <v>139</v>
      </c>
      <c r="B15" s="186"/>
      <c r="C15" s="23">
        <v>851</v>
      </c>
      <c r="D15" s="32" t="s">
        <v>129</v>
      </c>
      <c r="E15" s="32" t="s">
        <v>135</v>
      </c>
      <c r="F15" s="32" t="s">
        <v>140</v>
      </c>
      <c r="G15" s="32"/>
      <c r="H15" s="15">
        <f>H16+H18+H20</f>
        <v>506.1</v>
      </c>
      <c r="I15" s="15">
        <f t="shared" ref="I15:J15" si="4">I16+I18+I20</f>
        <v>0</v>
      </c>
      <c r="J15" s="15">
        <f t="shared" si="4"/>
        <v>506.1</v>
      </c>
    </row>
    <row r="16" spans="1:11" ht="15.75" hidden="1" customHeight="1" x14ac:dyDescent="0.25">
      <c r="A16" s="132"/>
      <c r="B16" s="132" t="s">
        <v>450</v>
      </c>
      <c r="C16" s="23">
        <v>851</v>
      </c>
      <c r="D16" s="32" t="s">
        <v>160</v>
      </c>
      <c r="E16" s="32" t="s">
        <v>135</v>
      </c>
      <c r="F16" s="32" t="s">
        <v>140</v>
      </c>
      <c r="G16" s="32" t="s">
        <v>451</v>
      </c>
      <c r="H16" s="15">
        <f>H17</f>
        <v>363.6</v>
      </c>
      <c r="I16" s="15">
        <f t="shared" ref="I16:J16" si="5">I17</f>
        <v>0</v>
      </c>
      <c r="J16" s="15">
        <f t="shared" si="5"/>
        <v>363.6</v>
      </c>
    </row>
    <row r="17" spans="1:10" ht="15.75" hidden="1" customHeight="1" x14ac:dyDescent="0.25">
      <c r="A17" s="14"/>
      <c r="B17" s="133" t="s">
        <v>452</v>
      </c>
      <c r="C17" s="23">
        <v>851</v>
      </c>
      <c r="D17" s="32" t="s">
        <v>129</v>
      </c>
      <c r="E17" s="32" t="s">
        <v>135</v>
      </c>
      <c r="F17" s="32" t="s">
        <v>140</v>
      </c>
      <c r="G17" s="32" t="s">
        <v>453</v>
      </c>
      <c r="H17" s="15">
        <v>363.6</v>
      </c>
      <c r="I17" s="15"/>
      <c r="J17" s="15">
        <f t="shared" ref="J17:J80" si="6">H17+I17</f>
        <v>363.6</v>
      </c>
    </row>
    <row r="18" spans="1:10" ht="15.75" hidden="1" customHeight="1" x14ac:dyDescent="0.25">
      <c r="A18" s="14"/>
      <c r="B18" s="133" t="s">
        <v>454</v>
      </c>
      <c r="C18" s="23">
        <v>851</v>
      </c>
      <c r="D18" s="32" t="s">
        <v>129</v>
      </c>
      <c r="E18" s="32" t="s">
        <v>135</v>
      </c>
      <c r="F18" s="32" t="s">
        <v>140</v>
      </c>
      <c r="G18" s="32" t="s">
        <v>455</v>
      </c>
      <c r="H18" s="15">
        <f>H19</f>
        <v>141.6</v>
      </c>
      <c r="I18" s="15">
        <f t="shared" ref="I18" si="7">I19</f>
        <v>0</v>
      </c>
      <c r="J18" s="15">
        <f t="shared" si="6"/>
        <v>141.6</v>
      </c>
    </row>
    <row r="19" spans="1:10" ht="15.75" hidden="1" customHeight="1" x14ac:dyDescent="0.25">
      <c r="A19" s="14"/>
      <c r="B19" s="132" t="s">
        <v>456</v>
      </c>
      <c r="C19" s="23">
        <v>851</v>
      </c>
      <c r="D19" s="32" t="s">
        <v>129</v>
      </c>
      <c r="E19" s="32" t="s">
        <v>135</v>
      </c>
      <c r="F19" s="32" t="s">
        <v>140</v>
      </c>
      <c r="G19" s="32" t="s">
        <v>457</v>
      </c>
      <c r="H19" s="15">
        <v>141.6</v>
      </c>
      <c r="I19" s="15"/>
      <c r="J19" s="15">
        <f t="shared" si="6"/>
        <v>141.6</v>
      </c>
    </row>
    <row r="20" spans="1:10" ht="15.75" hidden="1" customHeight="1" x14ac:dyDescent="0.25">
      <c r="A20" s="14"/>
      <c r="B20" s="132" t="s">
        <v>458</v>
      </c>
      <c r="C20" s="23">
        <v>851</v>
      </c>
      <c r="D20" s="32" t="s">
        <v>129</v>
      </c>
      <c r="E20" s="32" t="s">
        <v>135</v>
      </c>
      <c r="F20" s="32" t="s">
        <v>459</v>
      </c>
      <c r="G20" s="32" t="s">
        <v>460</v>
      </c>
      <c r="H20" s="15">
        <f>H21+H22</f>
        <v>0.9</v>
      </c>
      <c r="I20" s="15">
        <f t="shared" ref="I20" si="8">I21+I22</f>
        <v>0</v>
      </c>
      <c r="J20" s="15">
        <f t="shared" si="6"/>
        <v>0.9</v>
      </c>
    </row>
    <row r="21" spans="1:10" ht="26.25" hidden="1" customHeight="1" x14ac:dyDescent="0.25">
      <c r="A21" s="14"/>
      <c r="B21" s="132" t="s">
        <v>461</v>
      </c>
      <c r="C21" s="23">
        <v>851</v>
      </c>
      <c r="D21" s="32" t="s">
        <v>129</v>
      </c>
      <c r="E21" s="32" t="s">
        <v>135</v>
      </c>
      <c r="F21" s="32" t="s">
        <v>140</v>
      </c>
      <c r="G21" s="32" t="s">
        <v>462</v>
      </c>
      <c r="H21" s="15">
        <v>0</v>
      </c>
      <c r="I21" s="15">
        <v>0</v>
      </c>
      <c r="J21" s="15">
        <f t="shared" si="6"/>
        <v>0</v>
      </c>
    </row>
    <row r="22" spans="1:10" ht="13.5" hidden="1" customHeight="1" x14ac:dyDescent="0.25">
      <c r="A22" s="14"/>
      <c r="B22" s="132" t="s">
        <v>463</v>
      </c>
      <c r="C22" s="23">
        <v>851</v>
      </c>
      <c r="D22" s="32" t="s">
        <v>129</v>
      </c>
      <c r="E22" s="32" t="s">
        <v>135</v>
      </c>
      <c r="F22" s="32" t="s">
        <v>140</v>
      </c>
      <c r="G22" s="32" t="s">
        <v>464</v>
      </c>
      <c r="H22" s="15">
        <v>0.9</v>
      </c>
      <c r="I22" s="15"/>
      <c r="J22" s="15">
        <f t="shared" si="6"/>
        <v>0.9</v>
      </c>
    </row>
    <row r="23" spans="1:10" ht="18" hidden="1" customHeight="1" x14ac:dyDescent="0.25">
      <c r="A23" s="186" t="s">
        <v>465</v>
      </c>
      <c r="B23" s="186"/>
      <c r="C23" s="23">
        <v>851</v>
      </c>
      <c r="D23" s="32" t="s">
        <v>129</v>
      </c>
      <c r="E23" s="32" t="s">
        <v>135</v>
      </c>
      <c r="F23" s="32" t="s">
        <v>141</v>
      </c>
      <c r="G23" s="32"/>
      <c r="H23" s="15">
        <f>H24+H26</f>
        <v>242.9</v>
      </c>
      <c r="I23" s="15">
        <f t="shared" ref="I23" si="9">I24+I26</f>
        <v>0</v>
      </c>
      <c r="J23" s="15">
        <f t="shared" si="6"/>
        <v>242.9</v>
      </c>
    </row>
    <row r="24" spans="1:10" ht="39" hidden="1" customHeight="1" x14ac:dyDescent="0.25">
      <c r="A24" s="132"/>
      <c r="B24" s="132" t="s">
        <v>450</v>
      </c>
      <c r="C24" s="23">
        <v>851</v>
      </c>
      <c r="D24" s="32" t="s">
        <v>160</v>
      </c>
      <c r="E24" s="32" t="s">
        <v>135</v>
      </c>
      <c r="F24" s="32" t="s">
        <v>141</v>
      </c>
      <c r="G24" s="32" t="s">
        <v>451</v>
      </c>
      <c r="H24" s="15">
        <f>H25</f>
        <v>234.9</v>
      </c>
      <c r="I24" s="15">
        <f t="shared" ref="I24" si="10">I25</f>
        <v>0</v>
      </c>
      <c r="J24" s="15">
        <f t="shared" si="6"/>
        <v>234.9</v>
      </c>
    </row>
    <row r="25" spans="1:10" ht="12.75" hidden="1" customHeight="1" x14ac:dyDescent="0.25">
      <c r="A25" s="14"/>
      <c r="B25" s="133" t="s">
        <v>452</v>
      </c>
      <c r="C25" s="23">
        <v>851</v>
      </c>
      <c r="D25" s="32" t="s">
        <v>129</v>
      </c>
      <c r="E25" s="32" t="s">
        <v>135</v>
      </c>
      <c r="F25" s="32" t="s">
        <v>141</v>
      </c>
      <c r="G25" s="32" t="s">
        <v>453</v>
      </c>
      <c r="H25" s="15">
        <v>234.9</v>
      </c>
      <c r="I25" s="15"/>
      <c r="J25" s="15">
        <f t="shared" si="6"/>
        <v>234.9</v>
      </c>
    </row>
    <row r="26" spans="1:10" ht="39" hidden="1" customHeight="1" x14ac:dyDescent="0.25">
      <c r="A26" s="14"/>
      <c r="B26" s="133" t="s">
        <v>454</v>
      </c>
      <c r="C26" s="23">
        <v>851</v>
      </c>
      <c r="D26" s="32" t="s">
        <v>129</v>
      </c>
      <c r="E26" s="32" t="s">
        <v>135</v>
      </c>
      <c r="F26" s="32" t="s">
        <v>141</v>
      </c>
      <c r="G26" s="32" t="s">
        <v>455</v>
      </c>
      <c r="H26" s="15">
        <f>H27</f>
        <v>8</v>
      </c>
      <c r="I26" s="15">
        <f t="shared" ref="I26" si="11">I27</f>
        <v>0</v>
      </c>
      <c r="J26" s="15">
        <f t="shared" si="6"/>
        <v>8</v>
      </c>
    </row>
    <row r="27" spans="1:10" ht="12.75" hidden="1" customHeight="1" x14ac:dyDescent="0.25">
      <c r="A27" s="14"/>
      <c r="B27" s="132" t="s">
        <v>456</v>
      </c>
      <c r="C27" s="23">
        <v>851</v>
      </c>
      <c r="D27" s="32" t="s">
        <v>129</v>
      </c>
      <c r="E27" s="32" t="s">
        <v>135</v>
      </c>
      <c r="F27" s="32" t="s">
        <v>141</v>
      </c>
      <c r="G27" s="32" t="s">
        <v>457</v>
      </c>
      <c r="H27" s="15">
        <v>8</v>
      </c>
      <c r="I27" s="15"/>
      <c r="J27" s="15">
        <f t="shared" si="6"/>
        <v>8</v>
      </c>
    </row>
    <row r="28" spans="1:10" s="12" customFormat="1" ht="41.25" hidden="1" customHeight="1" x14ac:dyDescent="0.25">
      <c r="A28" s="190" t="s">
        <v>143</v>
      </c>
      <c r="B28" s="190"/>
      <c r="C28" s="23">
        <v>851</v>
      </c>
      <c r="D28" s="31" t="s">
        <v>129</v>
      </c>
      <c r="E28" s="31" t="s">
        <v>144</v>
      </c>
      <c r="F28" s="31"/>
      <c r="G28" s="31"/>
      <c r="H28" s="11">
        <f>H29</f>
        <v>8719</v>
      </c>
      <c r="I28" s="11">
        <f t="shared" ref="I28" si="12">I29</f>
        <v>0</v>
      </c>
      <c r="J28" s="15">
        <f t="shared" si="6"/>
        <v>8719</v>
      </c>
    </row>
    <row r="29" spans="1:10" ht="39.75" hidden="1" customHeight="1" x14ac:dyDescent="0.25">
      <c r="A29" s="186" t="s">
        <v>131</v>
      </c>
      <c r="B29" s="186"/>
      <c r="C29" s="23">
        <v>851</v>
      </c>
      <c r="D29" s="32" t="s">
        <v>129</v>
      </c>
      <c r="E29" s="32" t="s">
        <v>144</v>
      </c>
      <c r="F29" s="32" t="s">
        <v>132</v>
      </c>
      <c r="G29" s="32"/>
      <c r="H29" s="15">
        <f>H30+H33</f>
        <v>8719</v>
      </c>
      <c r="I29" s="15">
        <f t="shared" ref="I29" si="13">I30+I33</f>
        <v>0</v>
      </c>
      <c r="J29" s="15">
        <f t="shared" si="6"/>
        <v>8719</v>
      </c>
    </row>
    <row r="30" spans="1:10" ht="14.25" hidden="1" customHeight="1" x14ac:dyDescent="0.25">
      <c r="A30" s="186" t="s">
        <v>442</v>
      </c>
      <c r="B30" s="186"/>
      <c r="C30" s="23">
        <v>851</v>
      </c>
      <c r="D30" s="32" t="s">
        <v>129</v>
      </c>
      <c r="E30" s="32" t="s">
        <v>144</v>
      </c>
      <c r="F30" s="32" t="s">
        <v>443</v>
      </c>
      <c r="G30" s="32"/>
      <c r="H30" s="15">
        <f>H31</f>
        <v>684.8</v>
      </c>
      <c r="I30" s="15">
        <f t="shared" ref="I30:I31" si="14">I31</f>
        <v>0</v>
      </c>
      <c r="J30" s="15">
        <f t="shared" si="6"/>
        <v>684.8</v>
      </c>
    </row>
    <row r="31" spans="1:10" ht="15.75" hidden="1" customHeight="1" x14ac:dyDescent="0.25">
      <c r="A31" s="132"/>
      <c r="B31" s="132" t="s">
        <v>450</v>
      </c>
      <c r="C31" s="23">
        <v>851</v>
      </c>
      <c r="D31" s="32" t="s">
        <v>160</v>
      </c>
      <c r="E31" s="32" t="s">
        <v>144</v>
      </c>
      <c r="F31" s="32" t="s">
        <v>443</v>
      </c>
      <c r="G31" s="32" t="s">
        <v>451</v>
      </c>
      <c r="H31" s="15">
        <f>H32</f>
        <v>684.8</v>
      </c>
      <c r="I31" s="15">
        <f t="shared" si="14"/>
        <v>0</v>
      </c>
      <c r="J31" s="15">
        <f t="shared" si="6"/>
        <v>684.8</v>
      </c>
    </row>
    <row r="32" spans="1:10" ht="16.5" hidden="1" customHeight="1" x14ac:dyDescent="0.25">
      <c r="A32" s="14"/>
      <c r="B32" s="133" t="s">
        <v>452</v>
      </c>
      <c r="C32" s="23">
        <v>851</v>
      </c>
      <c r="D32" s="32" t="s">
        <v>129</v>
      </c>
      <c r="E32" s="32" t="s">
        <v>144</v>
      </c>
      <c r="F32" s="32" t="s">
        <v>443</v>
      </c>
      <c r="G32" s="32" t="s">
        <v>453</v>
      </c>
      <c r="H32" s="15">
        <v>684.8</v>
      </c>
      <c r="I32" s="15"/>
      <c r="J32" s="15">
        <f t="shared" si="6"/>
        <v>684.8</v>
      </c>
    </row>
    <row r="33" spans="1:10" ht="27.75" hidden="1" customHeight="1" x14ac:dyDescent="0.25">
      <c r="A33" s="186" t="s">
        <v>137</v>
      </c>
      <c r="B33" s="186"/>
      <c r="C33" s="23">
        <v>851</v>
      </c>
      <c r="D33" s="32" t="s">
        <v>129</v>
      </c>
      <c r="E33" s="32" t="s">
        <v>144</v>
      </c>
      <c r="F33" s="32" t="s">
        <v>138</v>
      </c>
      <c r="G33" s="32"/>
      <c r="H33" s="15">
        <f>H34+H42</f>
        <v>8034.2000000000007</v>
      </c>
      <c r="I33" s="15">
        <f t="shared" ref="I33" si="15">I34+I42</f>
        <v>0</v>
      </c>
      <c r="J33" s="15">
        <f t="shared" si="6"/>
        <v>8034.2000000000007</v>
      </c>
    </row>
    <row r="34" spans="1:10" ht="12.75" hidden="1" customHeight="1" x14ac:dyDescent="0.25">
      <c r="A34" s="186" t="s">
        <v>139</v>
      </c>
      <c r="B34" s="186"/>
      <c r="C34" s="23">
        <v>851</v>
      </c>
      <c r="D34" s="32" t="s">
        <v>129</v>
      </c>
      <c r="E34" s="32" t="s">
        <v>144</v>
      </c>
      <c r="F34" s="32" t="s">
        <v>140</v>
      </c>
      <c r="G34" s="32"/>
      <c r="H34" s="15">
        <f>H35+H37+H39</f>
        <v>8034.2000000000007</v>
      </c>
      <c r="I34" s="15">
        <f t="shared" ref="I34" si="16">I35+I37+I39</f>
        <v>0</v>
      </c>
      <c r="J34" s="15">
        <f t="shared" si="6"/>
        <v>8034.2000000000007</v>
      </c>
    </row>
    <row r="35" spans="1:10" ht="26.25" hidden="1" customHeight="1" x14ac:dyDescent="0.25">
      <c r="A35" s="132"/>
      <c r="B35" s="132" t="s">
        <v>450</v>
      </c>
      <c r="C35" s="23">
        <v>851</v>
      </c>
      <c r="D35" s="32" t="s">
        <v>160</v>
      </c>
      <c r="E35" s="32" t="s">
        <v>144</v>
      </c>
      <c r="F35" s="32" t="s">
        <v>140</v>
      </c>
      <c r="G35" s="32" t="s">
        <v>451</v>
      </c>
      <c r="H35" s="15">
        <f>H36</f>
        <v>5230.1000000000004</v>
      </c>
      <c r="I35" s="15">
        <f t="shared" ref="I35" si="17">I36</f>
        <v>0</v>
      </c>
      <c r="J35" s="15">
        <f t="shared" si="6"/>
        <v>5230.1000000000004</v>
      </c>
    </row>
    <row r="36" spans="1:10" ht="18" hidden="1" customHeight="1" x14ac:dyDescent="0.25">
      <c r="A36" s="14"/>
      <c r="B36" s="133" t="s">
        <v>452</v>
      </c>
      <c r="C36" s="23">
        <v>851</v>
      </c>
      <c r="D36" s="32" t="s">
        <v>129</v>
      </c>
      <c r="E36" s="32" t="s">
        <v>144</v>
      </c>
      <c r="F36" s="32" t="s">
        <v>140</v>
      </c>
      <c r="G36" s="32" t="s">
        <v>453</v>
      </c>
      <c r="H36" s="15">
        <v>5230.1000000000004</v>
      </c>
      <c r="I36" s="15"/>
      <c r="J36" s="15">
        <f t="shared" si="6"/>
        <v>5230.1000000000004</v>
      </c>
    </row>
    <row r="37" spans="1:10" ht="15" hidden="1" customHeight="1" x14ac:dyDescent="0.25">
      <c r="A37" s="14"/>
      <c r="B37" s="133" t="s">
        <v>454</v>
      </c>
      <c r="C37" s="23">
        <v>851</v>
      </c>
      <c r="D37" s="32" t="s">
        <v>129</v>
      </c>
      <c r="E37" s="32" t="s">
        <v>144</v>
      </c>
      <c r="F37" s="32" t="s">
        <v>140</v>
      </c>
      <c r="G37" s="32" t="s">
        <v>455</v>
      </c>
      <c r="H37" s="15">
        <f>H38</f>
        <v>2623.5</v>
      </c>
      <c r="I37" s="15">
        <f t="shared" ref="I37" si="18">I38</f>
        <v>0</v>
      </c>
      <c r="J37" s="15">
        <f t="shared" si="6"/>
        <v>2623.5</v>
      </c>
    </row>
    <row r="38" spans="1:10" ht="16.5" hidden="1" customHeight="1" x14ac:dyDescent="0.25">
      <c r="A38" s="14"/>
      <c r="B38" s="132" t="s">
        <v>456</v>
      </c>
      <c r="C38" s="23">
        <v>851</v>
      </c>
      <c r="D38" s="32" t="s">
        <v>129</v>
      </c>
      <c r="E38" s="32" t="s">
        <v>144</v>
      </c>
      <c r="F38" s="32" t="s">
        <v>140</v>
      </c>
      <c r="G38" s="32" t="s">
        <v>457</v>
      </c>
      <c r="H38" s="15">
        <v>2623.5</v>
      </c>
      <c r="I38" s="15"/>
      <c r="J38" s="15">
        <f t="shared" si="6"/>
        <v>2623.5</v>
      </c>
    </row>
    <row r="39" spans="1:10" ht="27.75" hidden="1" customHeight="1" x14ac:dyDescent="0.25">
      <c r="A39" s="14"/>
      <c r="B39" s="132" t="s">
        <v>458</v>
      </c>
      <c r="C39" s="23">
        <v>851</v>
      </c>
      <c r="D39" s="32" t="s">
        <v>129</v>
      </c>
      <c r="E39" s="32" t="s">
        <v>144</v>
      </c>
      <c r="F39" s="32" t="s">
        <v>459</v>
      </c>
      <c r="G39" s="32" t="s">
        <v>460</v>
      </c>
      <c r="H39" s="15">
        <f>H40+H41</f>
        <v>180.6</v>
      </c>
      <c r="I39" s="15">
        <f t="shared" ref="I39" si="19">I40+I41</f>
        <v>0</v>
      </c>
      <c r="J39" s="15">
        <f t="shared" si="6"/>
        <v>180.6</v>
      </c>
    </row>
    <row r="40" spans="1:10" ht="16.5" hidden="1" customHeight="1" x14ac:dyDescent="0.25">
      <c r="A40" s="14"/>
      <c r="B40" s="132" t="s">
        <v>461</v>
      </c>
      <c r="C40" s="23">
        <v>851</v>
      </c>
      <c r="D40" s="32" t="s">
        <v>129</v>
      </c>
      <c r="E40" s="32" t="s">
        <v>144</v>
      </c>
      <c r="F40" s="32" t="s">
        <v>140</v>
      </c>
      <c r="G40" s="32" t="s">
        <v>462</v>
      </c>
      <c r="H40" s="15">
        <v>120</v>
      </c>
      <c r="I40" s="15"/>
      <c r="J40" s="15">
        <f t="shared" si="6"/>
        <v>120</v>
      </c>
    </row>
    <row r="41" spans="1:10" ht="28.5" hidden="1" customHeight="1" x14ac:dyDescent="0.25">
      <c r="A41" s="14"/>
      <c r="B41" s="132" t="s">
        <v>463</v>
      </c>
      <c r="C41" s="23">
        <v>851</v>
      </c>
      <c r="D41" s="32" t="s">
        <v>129</v>
      </c>
      <c r="E41" s="32" t="s">
        <v>144</v>
      </c>
      <c r="F41" s="32" t="s">
        <v>140</v>
      </c>
      <c r="G41" s="32" t="s">
        <v>464</v>
      </c>
      <c r="H41" s="15">
        <v>60.6</v>
      </c>
      <c r="I41" s="15"/>
      <c r="J41" s="15">
        <f t="shared" si="6"/>
        <v>60.6</v>
      </c>
    </row>
    <row r="42" spans="1:10" ht="16.5" hidden="1" customHeight="1" x14ac:dyDescent="0.25">
      <c r="A42" s="186" t="s">
        <v>352</v>
      </c>
      <c r="B42" s="186"/>
      <c r="C42" s="23">
        <v>851</v>
      </c>
      <c r="D42" s="32" t="s">
        <v>129</v>
      </c>
      <c r="E42" s="32" t="s">
        <v>144</v>
      </c>
      <c r="F42" s="32" t="s">
        <v>145</v>
      </c>
      <c r="G42" s="32"/>
      <c r="H42" s="15">
        <f>H43+H45</f>
        <v>0</v>
      </c>
      <c r="I42" s="15">
        <f t="shared" ref="I42" si="20">I43+I45</f>
        <v>0</v>
      </c>
      <c r="J42" s="15">
        <f t="shared" si="6"/>
        <v>0</v>
      </c>
    </row>
    <row r="43" spans="1:10" ht="18" hidden="1" customHeight="1" x14ac:dyDescent="0.25">
      <c r="A43" s="132"/>
      <c r="B43" s="132" t="s">
        <v>450</v>
      </c>
      <c r="C43" s="23">
        <v>851</v>
      </c>
      <c r="D43" s="32" t="s">
        <v>160</v>
      </c>
      <c r="E43" s="32" t="s">
        <v>144</v>
      </c>
      <c r="F43" s="32" t="s">
        <v>145</v>
      </c>
      <c r="G43" s="32" t="s">
        <v>451</v>
      </c>
      <c r="H43" s="15">
        <f>H44</f>
        <v>0</v>
      </c>
      <c r="I43" s="15">
        <f t="shared" ref="I43" si="21">I44</f>
        <v>0</v>
      </c>
      <c r="J43" s="15">
        <f t="shared" si="6"/>
        <v>0</v>
      </c>
    </row>
    <row r="44" spans="1:10" ht="39" hidden="1" customHeight="1" x14ac:dyDescent="0.25">
      <c r="A44" s="14"/>
      <c r="B44" s="133" t="s">
        <v>452</v>
      </c>
      <c r="C44" s="23">
        <v>851</v>
      </c>
      <c r="D44" s="32" t="s">
        <v>129</v>
      </c>
      <c r="E44" s="32" t="s">
        <v>144</v>
      </c>
      <c r="F44" s="32" t="s">
        <v>145</v>
      </c>
      <c r="G44" s="32" t="s">
        <v>453</v>
      </c>
      <c r="H44" s="15"/>
      <c r="I44" s="15"/>
      <c r="J44" s="15">
        <f t="shared" si="6"/>
        <v>0</v>
      </c>
    </row>
    <row r="45" spans="1:10" ht="12.75" hidden="1" customHeight="1" x14ac:dyDescent="0.25">
      <c r="A45" s="14"/>
      <c r="B45" s="133" t="s">
        <v>454</v>
      </c>
      <c r="C45" s="23">
        <v>851</v>
      </c>
      <c r="D45" s="32" t="s">
        <v>129</v>
      </c>
      <c r="E45" s="32" t="s">
        <v>144</v>
      </c>
      <c r="F45" s="32" t="s">
        <v>145</v>
      </c>
      <c r="G45" s="32" t="s">
        <v>455</v>
      </c>
      <c r="H45" s="15">
        <f>H46</f>
        <v>0</v>
      </c>
      <c r="I45" s="15">
        <f t="shared" ref="I45" si="22">I46</f>
        <v>0</v>
      </c>
      <c r="J45" s="15">
        <f t="shared" si="6"/>
        <v>0</v>
      </c>
    </row>
    <row r="46" spans="1:10" ht="39" hidden="1" customHeight="1" x14ac:dyDescent="0.25">
      <c r="A46" s="14"/>
      <c r="B46" s="132" t="s">
        <v>456</v>
      </c>
      <c r="C46" s="23">
        <v>851</v>
      </c>
      <c r="D46" s="32" t="s">
        <v>129</v>
      </c>
      <c r="E46" s="32" t="s">
        <v>144</v>
      </c>
      <c r="F46" s="32" t="s">
        <v>145</v>
      </c>
      <c r="G46" s="32" t="s">
        <v>457</v>
      </c>
      <c r="H46" s="15"/>
      <c r="I46" s="15"/>
      <c r="J46" s="15">
        <f t="shared" si="6"/>
        <v>0</v>
      </c>
    </row>
    <row r="47" spans="1:10" ht="12.75" hidden="1" customHeight="1" x14ac:dyDescent="0.25">
      <c r="A47" s="190" t="s">
        <v>466</v>
      </c>
      <c r="B47" s="190"/>
      <c r="C47" s="23">
        <v>851</v>
      </c>
      <c r="D47" s="31" t="s">
        <v>129</v>
      </c>
      <c r="E47" s="31" t="s">
        <v>198</v>
      </c>
      <c r="F47" s="31"/>
      <c r="G47" s="31"/>
      <c r="H47" s="11">
        <f>H48</f>
        <v>7.2</v>
      </c>
      <c r="I47" s="11">
        <f t="shared" ref="I47:I50" si="23">I48</f>
        <v>0</v>
      </c>
      <c r="J47" s="15">
        <f t="shared" si="6"/>
        <v>7.2</v>
      </c>
    </row>
    <row r="48" spans="1:10" ht="15.75" hidden="1" customHeight="1" x14ac:dyDescent="0.25">
      <c r="A48" s="186" t="s">
        <v>162</v>
      </c>
      <c r="B48" s="186"/>
      <c r="C48" s="23">
        <v>851</v>
      </c>
      <c r="D48" s="32" t="s">
        <v>129</v>
      </c>
      <c r="E48" s="32" t="s">
        <v>198</v>
      </c>
      <c r="F48" s="32" t="s">
        <v>163</v>
      </c>
      <c r="G48" s="32"/>
      <c r="H48" s="15">
        <f>H49</f>
        <v>7.2</v>
      </c>
      <c r="I48" s="15">
        <f t="shared" si="23"/>
        <v>0</v>
      </c>
      <c r="J48" s="15">
        <f t="shared" si="6"/>
        <v>7.2</v>
      </c>
    </row>
    <row r="49" spans="1:10" ht="15.75" hidden="1" customHeight="1" x14ac:dyDescent="0.25">
      <c r="A49" s="186" t="s">
        <v>467</v>
      </c>
      <c r="B49" s="186"/>
      <c r="C49" s="23">
        <v>851</v>
      </c>
      <c r="D49" s="32" t="s">
        <v>129</v>
      </c>
      <c r="E49" s="32" t="s">
        <v>198</v>
      </c>
      <c r="F49" s="32" t="s">
        <v>468</v>
      </c>
      <c r="G49" s="32"/>
      <c r="H49" s="15">
        <f>H50</f>
        <v>7.2</v>
      </c>
      <c r="I49" s="15">
        <f t="shared" si="23"/>
        <v>0</v>
      </c>
      <c r="J49" s="15">
        <f t="shared" si="6"/>
        <v>7.2</v>
      </c>
    </row>
    <row r="50" spans="1:10" ht="15.75" hidden="1" customHeight="1" x14ac:dyDescent="0.25">
      <c r="A50" s="14"/>
      <c r="B50" s="133" t="s">
        <v>454</v>
      </c>
      <c r="C50" s="23">
        <v>851</v>
      </c>
      <c r="D50" s="32" t="s">
        <v>129</v>
      </c>
      <c r="E50" s="32" t="s">
        <v>198</v>
      </c>
      <c r="F50" s="32" t="s">
        <v>468</v>
      </c>
      <c r="G50" s="32" t="s">
        <v>455</v>
      </c>
      <c r="H50" s="15">
        <f>H51</f>
        <v>7.2</v>
      </c>
      <c r="I50" s="15">
        <f t="shared" si="23"/>
        <v>0</v>
      </c>
      <c r="J50" s="15">
        <f t="shared" si="6"/>
        <v>7.2</v>
      </c>
    </row>
    <row r="51" spans="1:10" ht="15.75" hidden="1" customHeight="1" x14ac:dyDescent="0.25">
      <c r="A51" s="14"/>
      <c r="B51" s="132" t="s">
        <v>456</v>
      </c>
      <c r="C51" s="23">
        <v>851</v>
      </c>
      <c r="D51" s="32" t="s">
        <v>129</v>
      </c>
      <c r="E51" s="32" t="s">
        <v>198</v>
      </c>
      <c r="F51" s="32" t="s">
        <v>468</v>
      </c>
      <c r="G51" s="32" t="s">
        <v>457</v>
      </c>
      <c r="H51" s="15">
        <v>7.2</v>
      </c>
      <c r="I51" s="15"/>
      <c r="J51" s="15">
        <f t="shared" si="6"/>
        <v>7.2</v>
      </c>
    </row>
    <row r="52" spans="1:10" s="12" customFormat="1" ht="15.75" hidden="1" customHeight="1" x14ac:dyDescent="0.25">
      <c r="A52" s="190" t="s">
        <v>150</v>
      </c>
      <c r="B52" s="190"/>
      <c r="C52" s="23">
        <v>851</v>
      </c>
      <c r="D52" s="31" t="s">
        <v>129</v>
      </c>
      <c r="E52" s="31" t="s">
        <v>151</v>
      </c>
      <c r="F52" s="31"/>
      <c r="G52" s="31"/>
      <c r="H52" s="11">
        <f>H53</f>
        <v>100</v>
      </c>
      <c r="I52" s="11">
        <f t="shared" ref="I52:I55" si="24">I53</f>
        <v>0</v>
      </c>
      <c r="J52" s="15">
        <f t="shared" si="6"/>
        <v>100</v>
      </c>
    </row>
    <row r="53" spans="1:10" ht="15.75" hidden="1" customHeight="1" x14ac:dyDescent="0.25">
      <c r="A53" s="186" t="s">
        <v>150</v>
      </c>
      <c r="B53" s="186"/>
      <c r="C53" s="23">
        <v>851</v>
      </c>
      <c r="D53" s="32" t="s">
        <v>129</v>
      </c>
      <c r="E53" s="32" t="s">
        <v>151</v>
      </c>
      <c r="F53" s="32" t="s">
        <v>152</v>
      </c>
      <c r="G53" s="32"/>
      <c r="H53" s="15">
        <f>H54</f>
        <v>100</v>
      </c>
      <c r="I53" s="15">
        <f t="shared" si="24"/>
        <v>0</v>
      </c>
      <c r="J53" s="15">
        <f t="shared" si="6"/>
        <v>100</v>
      </c>
    </row>
    <row r="54" spans="1:10" ht="15.75" hidden="1" customHeight="1" x14ac:dyDescent="0.25">
      <c r="A54" s="186" t="s">
        <v>153</v>
      </c>
      <c r="B54" s="186"/>
      <c r="C54" s="23">
        <v>851</v>
      </c>
      <c r="D54" s="32" t="s">
        <v>129</v>
      </c>
      <c r="E54" s="32" t="s">
        <v>151</v>
      </c>
      <c r="F54" s="32" t="s">
        <v>154</v>
      </c>
      <c r="G54" s="32"/>
      <c r="H54" s="15">
        <f>H55</f>
        <v>100</v>
      </c>
      <c r="I54" s="15">
        <f t="shared" si="24"/>
        <v>0</v>
      </c>
      <c r="J54" s="15">
        <f t="shared" si="6"/>
        <v>100</v>
      </c>
    </row>
    <row r="55" spans="1:10" ht="26.25" hidden="1" customHeight="1" x14ac:dyDescent="0.25">
      <c r="A55" s="14"/>
      <c r="B55" s="132" t="s">
        <v>458</v>
      </c>
      <c r="C55" s="23">
        <v>851</v>
      </c>
      <c r="D55" s="32" t="s">
        <v>129</v>
      </c>
      <c r="E55" s="32" t="s">
        <v>151</v>
      </c>
      <c r="F55" s="32" t="s">
        <v>154</v>
      </c>
      <c r="G55" s="32" t="s">
        <v>460</v>
      </c>
      <c r="H55" s="15">
        <f>H56</f>
        <v>100</v>
      </c>
      <c r="I55" s="15">
        <f t="shared" si="24"/>
        <v>0</v>
      </c>
      <c r="J55" s="15">
        <f t="shared" si="6"/>
        <v>100</v>
      </c>
    </row>
    <row r="56" spans="1:10" ht="26.25" hidden="1" customHeight="1" x14ac:dyDescent="0.25">
      <c r="A56" s="14"/>
      <c r="B56" s="133" t="s">
        <v>469</v>
      </c>
      <c r="C56" s="23">
        <v>851</v>
      </c>
      <c r="D56" s="32" t="s">
        <v>129</v>
      </c>
      <c r="E56" s="32" t="s">
        <v>151</v>
      </c>
      <c r="F56" s="32" t="s">
        <v>154</v>
      </c>
      <c r="G56" s="32" t="s">
        <v>470</v>
      </c>
      <c r="H56" s="15">
        <v>100</v>
      </c>
      <c r="I56" s="15"/>
      <c r="J56" s="15">
        <f t="shared" si="6"/>
        <v>100</v>
      </c>
    </row>
    <row r="57" spans="1:10" s="12" customFormat="1" ht="17.25" hidden="1" customHeight="1" x14ac:dyDescent="0.25">
      <c r="A57" s="190" t="s">
        <v>155</v>
      </c>
      <c r="B57" s="190"/>
      <c r="C57" s="23">
        <v>851</v>
      </c>
      <c r="D57" s="31" t="s">
        <v>129</v>
      </c>
      <c r="E57" s="31" t="s">
        <v>156</v>
      </c>
      <c r="F57" s="31"/>
      <c r="G57" s="31"/>
      <c r="H57" s="11">
        <f>H58+H62+H75+H79</f>
        <v>1847.2</v>
      </c>
      <c r="I57" s="11">
        <f t="shared" ref="I57" si="25">I58+I62+I75+I79</f>
        <v>0</v>
      </c>
      <c r="J57" s="15">
        <f t="shared" si="6"/>
        <v>1847.2</v>
      </c>
    </row>
    <row r="58" spans="1:10" ht="14.25" hidden="1" customHeight="1" x14ac:dyDescent="0.25">
      <c r="A58" s="186" t="s">
        <v>157</v>
      </c>
      <c r="B58" s="186"/>
      <c r="C58" s="23">
        <v>851</v>
      </c>
      <c r="D58" s="32" t="s">
        <v>129</v>
      </c>
      <c r="E58" s="32" t="s">
        <v>156</v>
      </c>
      <c r="F58" s="32" t="s">
        <v>158</v>
      </c>
      <c r="G58" s="32"/>
      <c r="H58" s="15">
        <f>H59</f>
        <v>200</v>
      </c>
      <c r="I58" s="15">
        <f t="shared" ref="I58:I60" si="26">I59</f>
        <v>0</v>
      </c>
      <c r="J58" s="15">
        <f t="shared" si="6"/>
        <v>200</v>
      </c>
    </row>
    <row r="59" spans="1:10" ht="15.75" hidden="1" customHeight="1" x14ac:dyDescent="0.25">
      <c r="A59" s="186" t="s">
        <v>159</v>
      </c>
      <c r="B59" s="186"/>
      <c r="C59" s="23">
        <v>851</v>
      </c>
      <c r="D59" s="32" t="s">
        <v>160</v>
      </c>
      <c r="E59" s="32" t="s">
        <v>156</v>
      </c>
      <c r="F59" s="32" t="s">
        <v>161</v>
      </c>
      <c r="G59" s="32"/>
      <c r="H59" s="15">
        <f>H60</f>
        <v>200</v>
      </c>
      <c r="I59" s="15">
        <f t="shared" si="26"/>
        <v>0</v>
      </c>
      <c r="J59" s="15">
        <f t="shared" si="6"/>
        <v>200</v>
      </c>
    </row>
    <row r="60" spans="1:10" ht="12.75" hidden="1" customHeight="1" x14ac:dyDescent="0.25">
      <c r="A60" s="14"/>
      <c r="B60" s="133" t="s">
        <v>454</v>
      </c>
      <c r="C60" s="23">
        <v>851</v>
      </c>
      <c r="D60" s="32" t="s">
        <v>129</v>
      </c>
      <c r="E60" s="32" t="s">
        <v>156</v>
      </c>
      <c r="F60" s="32" t="s">
        <v>161</v>
      </c>
      <c r="G60" s="32" t="s">
        <v>455</v>
      </c>
      <c r="H60" s="15">
        <f>H61</f>
        <v>200</v>
      </c>
      <c r="I60" s="15">
        <f t="shared" si="26"/>
        <v>0</v>
      </c>
      <c r="J60" s="15">
        <f t="shared" si="6"/>
        <v>200</v>
      </c>
    </row>
    <row r="61" spans="1:10" ht="15" hidden="1" customHeight="1" x14ac:dyDescent="0.25">
      <c r="A61" s="14"/>
      <c r="B61" s="132" t="s">
        <v>456</v>
      </c>
      <c r="C61" s="23">
        <v>851</v>
      </c>
      <c r="D61" s="32" t="s">
        <v>129</v>
      </c>
      <c r="E61" s="32" t="s">
        <v>156</v>
      </c>
      <c r="F61" s="32" t="s">
        <v>161</v>
      </c>
      <c r="G61" s="32" t="s">
        <v>457</v>
      </c>
      <c r="H61" s="15">
        <v>200</v>
      </c>
      <c r="I61" s="15"/>
      <c r="J61" s="15">
        <f t="shared" si="6"/>
        <v>200</v>
      </c>
    </row>
    <row r="62" spans="1:10" s="35" customFormat="1" ht="53.25" hidden="1" customHeight="1" x14ac:dyDescent="0.25">
      <c r="A62" s="186" t="s">
        <v>164</v>
      </c>
      <c r="B62" s="186"/>
      <c r="C62" s="23">
        <v>851</v>
      </c>
      <c r="D62" s="32" t="s">
        <v>129</v>
      </c>
      <c r="E62" s="32" t="s">
        <v>156</v>
      </c>
      <c r="F62" s="32" t="s">
        <v>165</v>
      </c>
      <c r="G62" s="28"/>
      <c r="H62" s="15">
        <f>H63</f>
        <v>247.39999999999998</v>
      </c>
      <c r="I62" s="15">
        <f t="shared" ref="I62" si="27">I63</f>
        <v>0</v>
      </c>
      <c r="J62" s="15">
        <f t="shared" si="6"/>
        <v>247.39999999999998</v>
      </c>
    </row>
    <row r="63" spans="1:10" ht="16.5" hidden="1" customHeight="1" x14ac:dyDescent="0.25">
      <c r="A63" s="186" t="s">
        <v>471</v>
      </c>
      <c r="B63" s="186"/>
      <c r="C63" s="23">
        <v>851</v>
      </c>
      <c r="D63" s="33" t="s">
        <v>129</v>
      </c>
      <c r="E63" s="33" t="s">
        <v>156</v>
      </c>
      <c r="F63" s="33" t="s">
        <v>166</v>
      </c>
      <c r="G63" s="34"/>
      <c r="H63" s="15">
        <f>H64+H69+H72</f>
        <v>247.39999999999998</v>
      </c>
      <c r="I63" s="15">
        <f t="shared" ref="I63" si="28">I64+I69+I72</f>
        <v>0</v>
      </c>
      <c r="J63" s="15">
        <f t="shared" si="6"/>
        <v>247.39999999999998</v>
      </c>
    </row>
    <row r="64" spans="1:10" ht="18.75" hidden="1" customHeight="1" x14ac:dyDescent="0.25">
      <c r="A64" s="186" t="s">
        <v>167</v>
      </c>
      <c r="B64" s="186"/>
      <c r="C64" s="23">
        <v>851</v>
      </c>
      <c r="D64" s="33" t="s">
        <v>129</v>
      </c>
      <c r="E64" s="33" t="s">
        <v>156</v>
      </c>
      <c r="F64" s="33" t="s">
        <v>168</v>
      </c>
      <c r="G64" s="33"/>
      <c r="H64" s="15">
        <f>H65+H67</f>
        <v>247</v>
      </c>
      <c r="I64" s="15">
        <f t="shared" ref="I64" si="29">I65+I67</f>
        <v>0</v>
      </c>
      <c r="J64" s="15">
        <f t="shared" si="6"/>
        <v>247</v>
      </c>
    </row>
    <row r="65" spans="1:10" ht="39.75" hidden="1" customHeight="1" x14ac:dyDescent="0.25">
      <c r="A65" s="132"/>
      <c r="B65" s="132" t="s">
        <v>450</v>
      </c>
      <c r="C65" s="23">
        <v>851</v>
      </c>
      <c r="D65" s="32" t="s">
        <v>160</v>
      </c>
      <c r="E65" s="32" t="s">
        <v>156</v>
      </c>
      <c r="F65" s="33" t="s">
        <v>168</v>
      </c>
      <c r="G65" s="32" t="s">
        <v>451</v>
      </c>
      <c r="H65" s="15">
        <f>H66</f>
        <v>141.30000000000001</v>
      </c>
      <c r="I65" s="15">
        <f t="shared" ref="I65" si="30">I66</f>
        <v>0</v>
      </c>
      <c r="J65" s="15">
        <f t="shared" si="6"/>
        <v>141.30000000000001</v>
      </c>
    </row>
    <row r="66" spans="1:10" ht="12.75" hidden="1" customHeight="1" x14ac:dyDescent="0.25">
      <c r="A66" s="14"/>
      <c r="B66" s="133" t="s">
        <v>452</v>
      </c>
      <c r="C66" s="23">
        <v>851</v>
      </c>
      <c r="D66" s="32" t="s">
        <v>129</v>
      </c>
      <c r="E66" s="32" t="s">
        <v>156</v>
      </c>
      <c r="F66" s="33" t="s">
        <v>168</v>
      </c>
      <c r="G66" s="32" t="s">
        <v>453</v>
      </c>
      <c r="H66" s="15">
        <v>141.30000000000001</v>
      </c>
      <c r="I66" s="15"/>
      <c r="J66" s="15">
        <f t="shared" si="6"/>
        <v>141.30000000000001</v>
      </c>
    </row>
    <row r="67" spans="1:10" ht="13.5" hidden="1" customHeight="1" x14ac:dyDescent="0.25">
      <c r="A67" s="14"/>
      <c r="B67" s="133" t="s">
        <v>454</v>
      </c>
      <c r="C67" s="23">
        <v>851</v>
      </c>
      <c r="D67" s="32" t="s">
        <v>129</v>
      </c>
      <c r="E67" s="32" t="s">
        <v>156</v>
      </c>
      <c r="F67" s="33" t="s">
        <v>168</v>
      </c>
      <c r="G67" s="32" t="s">
        <v>455</v>
      </c>
      <c r="H67" s="15">
        <f>H68</f>
        <v>105.7</v>
      </c>
      <c r="I67" s="15">
        <f t="shared" ref="I67" si="31">I68</f>
        <v>0</v>
      </c>
      <c r="J67" s="15">
        <f t="shared" si="6"/>
        <v>105.7</v>
      </c>
    </row>
    <row r="68" spans="1:10" ht="28.5" hidden="1" customHeight="1" x14ac:dyDescent="0.25">
      <c r="A68" s="14"/>
      <c r="B68" s="132" t="s">
        <v>456</v>
      </c>
      <c r="C68" s="23">
        <v>851</v>
      </c>
      <c r="D68" s="32" t="s">
        <v>129</v>
      </c>
      <c r="E68" s="32" t="s">
        <v>156</v>
      </c>
      <c r="F68" s="33" t="s">
        <v>168</v>
      </c>
      <c r="G68" s="32" t="s">
        <v>457</v>
      </c>
      <c r="H68" s="15">
        <v>105.7</v>
      </c>
      <c r="I68" s="15"/>
      <c r="J68" s="15">
        <f t="shared" si="6"/>
        <v>105.7</v>
      </c>
    </row>
    <row r="69" spans="1:10" s="27" customFormat="1" ht="15.75" hidden="1" customHeight="1" x14ac:dyDescent="0.25">
      <c r="A69" s="186" t="s">
        <v>472</v>
      </c>
      <c r="B69" s="186"/>
      <c r="C69" s="23">
        <v>851</v>
      </c>
      <c r="D69" s="33" t="s">
        <v>129</v>
      </c>
      <c r="E69" s="33" t="s">
        <v>156</v>
      </c>
      <c r="F69" s="33" t="s">
        <v>473</v>
      </c>
      <c r="G69" s="33"/>
      <c r="H69" s="18">
        <f>H70</f>
        <v>0.2</v>
      </c>
      <c r="I69" s="18">
        <f t="shared" ref="I69:I70" si="32">I70</f>
        <v>0</v>
      </c>
      <c r="J69" s="15">
        <f t="shared" si="6"/>
        <v>0.2</v>
      </c>
    </row>
    <row r="70" spans="1:10" ht="15.75" hidden="1" customHeight="1" x14ac:dyDescent="0.25">
      <c r="A70" s="14"/>
      <c r="B70" s="133" t="s">
        <v>164</v>
      </c>
      <c r="C70" s="23">
        <v>851</v>
      </c>
      <c r="D70" s="32" t="s">
        <v>129</v>
      </c>
      <c r="E70" s="33" t="s">
        <v>156</v>
      </c>
      <c r="F70" s="33" t="s">
        <v>473</v>
      </c>
      <c r="G70" s="32" t="s">
        <v>133</v>
      </c>
      <c r="H70" s="15">
        <f>H71</f>
        <v>0.2</v>
      </c>
      <c r="I70" s="15">
        <f t="shared" si="32"/>
        <v>0</v>
      </c>
      <c r="J70" s="15">
        <f t="shared" si="6"/>
        <v>0.2</v>
      </c>
    </row>
    <row r="71" spans="1:10" ht="51" hidden="1" customHeight="1" x14ac:dyDescent="0.25">
      <c r="A71" s="14"/>
      <c r="B71" s="132" t="s">
        <v>117</v>
      </c>
      <c r="C71" s="23">
        <v>851</v>
      </c>
      <c r="D71" s="32" t="s">
        <v>129</v>
      </c>
      <c r="E71" s="33" t="s">
        <v>156</v>
      </c>
      <c r="F71" s="33" t="s">
        <v>473</v>
      </c>
      <c r="G71" s="32" t="s">
        <v>474</v>
      </c>
      <c r="H71" s="15">
        <v>0.2</v>
      </c>
      <c r="I71" s="15"/>
      <c r="J71" s="15">
        <f t="shared" si="6"/>
        <v>0.2</v>
      </c>
    </row>
    <row r="72" spans="1:10" s="27" customFormat="1" ht="15.75" hidden="1" customHeight="1" x14ac:dyDescent="0.25">
      <c r="A72" s="186" t="s">
        <v>475</v>
      </c>
      <c r="B72" s="186"/>
      <c r="C72" s="23">
        <v>851</v>
      </c>
      <c r="D72" s="33" t="s">
        <v>129</v>
      </c>
      <c r="E72" s="33" t="s">
        <v>156</v>
      </c>
      <c r="F72" s="33" t="s">
        <v>169</v>
      </c>
      <c r="G72" s="33"/>
      <c r="H72" s="18">
        <f>H73</f>
        <v>0.2</v>
      </c>
      <c r="I72" s="18">
        <f t="shared" ref="I72:I73" si="33">I73</f>
        <v>0</v>
      </c>
      <c r="J72" s="15">
        <f t="shared" si="6"/>
        <v>0.2</v>
      </c>
    </row>
    <row r="73" spans="1:10" ht="15.75" hidden="1" customHeight="1" x14ac:dyDescent="0.25">
      <c r="A73" s="14"/>
      <c r="B73" s="133" t="s">
        <v>454</v>
      </c>
      <c r="C73" s="23">
        <v>851</v>
      </c>
      <c r="D73" s="32" t="s">
        <v>129</v>
      </c>
      <c r="E73" s="33" t="s">
        <v>156</v>
      </c>
      <c r="F73" s="33" t="s">
        <v>473</v>
      </c>
      <c r="G73" s="32" t="s">
        <v>455</v>
      </c>
      <c r="H73" s="15">
        <f>H74</f>
        <v>0.2</v>
      </c>
      <c r="I73" s="15">
        <f t="shared" si="33"/>
        <v>0</v>
      </c>
      <c r="J73" s="15">
        <f t="shared" si="6"/>
        <v>0.2</v>
      </c>
    </row>
    <row r="74" spans="1:10" ht="15.75" hidden="1" customHeight="1" x14ac:dyDescent="0.25">
      <c r="A74" s="14"/>
      <c r="B74" s="132" t="s">
        <v>456</v>
      </c>
      <c r="C74" s="23">
        <v>851</v>
      </c>
      <c r="D74" s="32" t="s">
        <v>129</v>
      </c>
      <c r="E74" s="33" t="s">
        <v>156</v>
      </c>
      <c r="F74" s="33" t="s">
        <v>473</v>
      </c>
      <c r="G74" s="32" t="s">
        <v>457</v>
      </c>
      <c r="H74" s="15">
        <v>0.2</v>
      </c>
      <c r="I74" s="15"/>
      <c r="J74" s="15">
        <f t="shared" si="6"/>
        <v>0.2</v>
      </c>
    </row>
    <row r="75" spans="1:10" ht="15.75" hidden="1" customHeight="1" x14ac:dyDescent="0.25">
      <c r="A75" s="186" t="s">
        <v>170</v>
      </c>
      <c r="B75" s="186"/>
      <c r="C75" s="23">
        <v>851</v>
      </c>
      <c r="D75" s="32" t="s">
        <v>129</v>
      </c>
      <c r="E75" s="32" t="s">
        <v>156</v>
      </c>
      <c r="F75" s="32" t="s">
        <v>171</v>
      </c>
      <c r="G75" s="32"/>
      <c r="H75" s="15">
        <f>H76</f>
        <v>745</v>
      </c>
      <c r="I75" s="15">
        <f t="shared" ref="I75:I77" si="34">I76</f>
        <v>0</v>
      </c>
      <c r="J75" s="15">
        <f t="shared" si="6"/>
        <v>745</v>
      </c>
    </row>
    <row r="76" spans="1:10" s="2" customFormat="1" ht="39.75" hidden="1" customHeight="1" x14ac:dyDescent="0.25">
      <c r="A76" s="186" t="s">
        <v>172</v>
      </c>
      <c r="B76" s="186"/>
      <c r="C76" s="23">
        <v>851</v>
      </c>
      <c r="D76" s="32" t="s">
        <v>129</v>
      </c>
      <c r="E76" s="32" t="s">
        <v>156</v>
      </c>
      <c r="F76" s="32" t="s">
        <v>173</v>
      </c>
      <c r="G76" s="32"/>
      <c r="H76" s="15">
        <f>H77</f>
        <v>745</v>
      </c>
      <c r="I76" s="15">
        <f t="shared" si="34"/>
        <v>0</v>
      </c>
      <c r="J76" s="15">
        <f t="shared" si="6"/>
        <v>745</v>
      </c>
    </row>
    <row r="77" spans="1:10" ht="29.25" hidden="1" customHeight="1" x14ac:dyDescent="0.25">
      <c r="A77" s="14"/>
      <c r="B77" s="133" t="s">
        <v>454</v>
      </c>
      <c r="C77" s="23">
        <v>851</v>
      </c>
      <c r="D77" s="32" t="s">
        <v>129</v>
      </c>
      <c r="E77" s="33" t="s">
        <v>156</v>
      </c>
      <c r="F77" s="33" t="s">
        <v>173</v>
      </c>
      <c r="G77" s="32" t="s">
        <v>455</v>
      </c>
      <c r="H77" s="15">
        <f>H78</f>
        <v>745</v>
      </c>
      <c r="I77" s="15">
        <f t="shared" si="34"/>
        <v>0</v>
      </c>
      <c r="J77" s="15">
        <f t="shared" si="6"/>
        <v>745</v>
      </c>
    </row>
    <row r="78" spans="1:10" ht="30" hidden="1" customHeight="1" x14ac:dyDescent="0.25">
      <c r="A78" s="14"/>
      <c r="B78" s="132" t="s">
        <v>456</v>
      </c>
      <c r="C78" s="23">
        <v>851</v>
      </c>
      <c r="D78" s="32" t="s">
        <v>129</v>
      </c>
      <c r="E78" s="33" t="s">
        <v>156</v>
      </c>
      <c r="F78" s="33" t="s">
        <v>173</v>
      </c>
      <c r="G78" s="32" t="s">
        <v>457</v>
      </c>
      <c r="H78" s="15">
        <v>745</v>
      </c>
      <c r="I78" s="15"/>
      <c r="J78" s="15">
        <f t="shared" si="6"/>
        <v>745</v>
      </c>
    </row>
    <row r="79" spans="1:10" ht="15.75" hidden="1" customHeight="1" x14ac:dyDescent="0.25">
      <c r="A79" s="186" t="s">
        <v>174</v>
      </c>
      <c r="B79" s="186"/>
      <c r="C79" s="23">
        <v>851</v>
      </c>
      <c r="D79" s="32" t="s">
        <v>129</v>
      </c>
      <c r="E79" s="33" t="s">
        <v>156</v>
      </c>
      <c r="F79" s="33" t="s">
        <v>175</v>
      </c>
      <c r="G79" s="32"/>
      <c r="H79" s="15">
        <f>H80</f>
        <v>654.79999999999995</v>
      </c>
      <c r="I79" s="15">
        <f t="shared" ref="I79:I81" si="35">I80</f>
        <v>0</v>
      </c>
      <c r="J79" s="15">
        <f t="shared" si="6"/>
        <v>654.79999999999995</v>
      </c>
    </row>
    <row r="80" spans="1:10" s="2" customFormat="1" ht="15.75" hidden="1" customHeight="1" x14ac:dyDescent="0.25">
      <c r="A80" s="132"/>
      <c r="B80" s="133" t="s">
        <v>176</v>
      </c>
      <c r="C80" s="23">
        <v>851</v>
      </c>
      <c r="D80" s="32" t="s">
        <v>129</v>
      </c>
      <c r="E80" s="32" t="s">
        <v>156</v>
      </c>
      <c r="F80" s="32" t="s">
        <v>177</v>
      </c>
      <c r="G80" s="32"/>
      <c r="H80" s="15">
        <f>H81</f>
        <v>654.79999999999995</v>
      </c>
      <c r="I80" s="15">
        <f t="shared" si="35"/>
        <v>0</v>
      </c>
      <c r="J80" s="15">
        <f t="shared" si="6"/>
        <v>654.79999999999995</v>
      </c>
    </row>
    <row r="81" spans="1:10" ht="15.75" hidden="1" customHeight="1" x14ac:dyDescent="0.25">
      <c r="A81" s="14"/>
      <c r="B81" s="133" t="s">
        <v>454</v>
      </c>
      <c r="C81" s="23">
        <v>851</v>
      </c>
      <c r="D81" s="32" t="s">
        <v>129</v>
      </c>
      <c r="E81" s="33" t="s">
        <v>156</v>
      </c>
      <c r="F81" s="33" t="s">
        <v>177</v>
      </c>
      <c r="G81" s="32" t="s">
        <v>455</v>
      </c>
      <c r="H81" s="15">
        <f>H82</f>
        <v>654.79999999999995</v>
      </c>
      <c r="I81" s="15">
        <f t="shared" si="35"/>
        <v>0</v>
      </c>
      <c r="J81" s="15">
        <f t="shared" ref="J81:J144" si="36">H81+I81</f>
        <v>654.79999999999995</v>
      </c>
    </row>
    <row r="82" spans="1:10" ht="15" hidden="1" customHeight="1" x14ac:dyDescent="0.25">
      <c r="A82" s="14"/>
      <c r="B82" s="132" t="s">
        <v>456</v>
      </c>
      <c r="C82" s="23">
        <v>851</v>
      </c>
      <c r="D82" s="32" t="s">
        <v>129</v>
      </c>
      <c r="E82" s="33" t="s">
        <v>156</v>
      </c>
      <c r="F82" s="33" t="s">
        <v>177</v>
      </c>
      <c r="G82" s="32" t="s">
        <v>457</v>
      </c>
      <c r="H82" s="15">
        <v>654.79999999999995</v>
      </c>
      <c r="I82" s="15"/>
      <c r="J82" s="15">
        <f t="shared" si="36"/>
        <v>654.79999999999995</v>
      </c>
    </row>
    <row r="83" spans="1:10" s="30" customFormat="1" ht="27" hidden="1" customHeight="1" x14ac:dyDescent="0.25">
      <c r="A83" s="189" t="s">
        <v>185</v>
      </c>
      <c r="B83" s="189"/>
      <c r="C83" s="23">
        <v>851</v>
      </c>
      <c r="D83" s="29" t="s">
        <v>135</v>
      </c>
      <c r="E83" s="29"/>
      <c r="F83" s="29"/>
      <c r="G83" s="29"/>
      <c r="H83" s="146">
        <f>H84+H89</f>
        <v>494.20000000000005</v>
      </c>
      <c r="I83" s="146">
        <f t="shared" ref="I83" si="37">I84+I89</f>
        <v>0</v>
      </c>
      <c r="J83" s="15">
        <f t="shared" si="36"/>
        <v>494.20000000000005</v>
      </c>
    </row>
    <row r="84" spans="1:10" s="22" customFormat="1" ht="27" hidden="1" customHeight="1" x14ac:dyDescent="0.25">
      <c r="A84" s="202" t="s">
        <v>186</v>
      </c>
      <c r="B84" s="202"/>
      <c r="C84" s="23">
        <v>851</v>
      </c>
      <c r="D84" s="31" t="s">
        <v>135</v>
      </c>
      <c r="E84" s="31" t="s">
        <v>130</v>
      </c>
      <c r="F84" s="31"/>
      <c r="G84" s="31"/>
      <c r="H84" s="11">
        <f>H85</f>
        <v>10</v>
      </c>
      <c r="I84" s="11">
        <f t="shared" ref="I84:I87" si="38">I85</f>
        <v>0</v>
      </c>
      <c r="J84" s="15">
        <f t="shared" si="36"/>
        <v>10</v>
      </c>
    </row>
    <row r="85" spans="1:10" s="2" customFormat="1" ht="27.75" hidden="1" customHeight="1" x14ac:dyDescent="0.25">
      <c r="A85" s="186" t="s">
        <v>174</v>
      </c>
      <c r="B85" s="186"/>
      <c r="C85" s="23">
        <v>851</v>
      </c>
      <c r="D85" s="32" t="s">
        <v>135</v>
      </c>
      <c r="E85" s="32" t="s">
        <v>130</v>
      </c>
      <c r="F85" s="32" t="s">
        <v>175</v>
      </c>
      <c r="G85" s="32"/>
      <c r="H85" s="15">
        <f>H86</f>
        <v>10</v>
      </c>
      <c r="I85" s="15">
        <f t="shared" si="38"/>
        <v>0</v>
      </c>
      <c r="J85" s="15">
        <f t="shared" si="36"/>
        <v>10</v>
      </c>
    </row>
    <row r="86" spans="1:10" s="2" customFormat="1" ht="40.5" hidden="1" customHeight="1" x14ac:dyDescent="0.25">
      <c r="A86" s="186" t="s">
        <v>187</v>
      </c>
      <c r="B86" s="186"/>
      <c r="C86" s="23">
        <v>851</v>
      </c>
      <c r="D86" s="32" t="s">
        <v>135</v>
      </c>
      <c r="E86" s="32" t="s">
        <v>130</v>
      </c>
      <c r="F86" s="32" t="s">
        <v>188</v>
      </c>
      <c r="G86" s="32"/>
      <c r="H86" s="15">
        <f>H87</f>
        <v>10</v>
      </c>
      <c r="I86" s="15">
        <f t="shared" si="38"/>
        <v>0</v>
      </c>
      <c r="J86" s="15">
        <f t="shared" si="36"/>
        <v>10</v>
      </c>
    </row>
    <row r="87" spans="1:10" ht="27.75" hidden="1" customHeight="1" x14ac:dyDescent="0.25">
      <c r="A87" s="14"/>
      <c r="B87" s="133" t="s">
        <v>454</v>
      </c>
      <c r="C87" s="23">
        <v>851</v>
      </c>
      <c r="D87" s="32" t="s">
        <v>135</v>
      </c>
      <c r="E87" s="33" t="s">
        <v>130</v>
      </c>
      <c r="F87" s="32" t="s">
        <v>188</v>
      </c>
      <c r="G87" s="32" t="s">
        <v>455</v>
      </c>
      <c r="H87" s="15">
        <f>H88</f>
        <v>10</v>
      </c>
      <c r="I87" s="15">
        <f t="shared" si="38"/>
        <v>0</v>
      </c>
      <c r="J87" s="15">
        <f t="shared" si="36"/>
        <v>10</v>
      </c>
    </row>
    <row r="88" spans="1:10" ht="16.5" hidden="1" customHeight="1" x14ac:dyDescent="0.25">
      <c r="A88" s="14"/>
      <c r="B88" s="132" t="s">
        <v>456</v>
      </c>
      <c r="C88" s="23">
        <v>851</v>
      </c>
      <c r="D88" s="32" t="s">
        <v>135</v>
      </c>
      <c r="E88" s="33" t="s">
        <v>130</v>
      </c>
      <c r="F88" s="32" t="s">
        <v>188</v>
      </c>
      <c r="G88" s="32" t="s">
        <v>457</v>
      </c>
      <c r="H88" s="15">
        <v>10</v>
      </c>
      <c r="I88" s="15"/>
      <c r="J88" s="15">
        <f t="shared" si="36"/>
        <v>10</v>
      </c>
    </row>
    <row r="89" spans="1:10" s="12" customFormat="1" ht="15" hidden="1" customHeight="1" x14ac:dyDescent="0.25">
      <c r="A89" s="190" t="s">
        <v>189</v>
      </c>
      <c r="B89" s="190"/>
      <c r="C89" s="23">
        <v>851</v>
      </c>
      <c r="D89" s="31" t="s">
        <v>135</v>
      </c>
      <c r="E89" s="31" t="s">
        <v>190</v>
      </c>
      <c r="F89" s="31"/>
      <c r="G89" s="31"/>
      <c r="H89" s="11">
        <f>H90</f>
        <v>484.20000000000005</v>
      </c>
      <c r="I89" s="11">
        <f t="shared" ref="I89:I91" si="39">I90</f>
        <v>0</v>
      </c>
      <c r="J89" s="15">
        <f t="shared" si="36"/>
        <v>484.20000000000005</v>
      </c>
    </row>
    <row r="90" spans="1:10" ht="12.75" hidden="1" customHeight="1" x14ac:dyDescent="0.25">
      <c r="A90" s="186" t="s">
        <v>191</v>
      </c>
      <c r="B90" s="186"/>
      <c r="C90" s="23">
        <v>851</v>
      </c>
      <c r="D90" s="32" t="s">
        <v>135</v>
      </c>
      <c r="E90" s="32" t="s">
        <v>190</v>
      </c>
      <c r="F90" s="32" t="s">
        <v>192</v>
      </c>
      <c r="G90" s="32"/>
      <c r="H90" s="15">
        <f>H91</f>
        <v>484.20000000000005</v>
      </c>
      <c r="I90" s="15">
        <f t="shared" si="39"/>
        <v>0</v>
      </c>
      <c r="J90" s="15">
        <f t="shared" si="36"/>
        <v>484.20000000000005</v>
      </c>
    </row>
    <row r="91" spans="1:10" ht="33.75" hidden="1" customHeight="1" x14ac:dyDescent="0.25">
      <c r="A91" s="186" t="s">
        <v>476</v>
      </c>
      <c r="B91" s="186"/>
      <c r="C91" s="23">
        <v>851</v>
      </c>
      <c r="D91" s="32" t="s">
        <v>135</v>
      </c>
      <c r="E91" s="32" t="s">
        <v>190</v>
      </c>
      <c r="F91" s="32" t="s">
        <v>193</v>
      </c>
      <c r="G91" s="32"/>
      <c r="H91" s="15">
        <f>H92</f>
        <v>484.20000000000005</v>
      </c>
      <c r="I91" s="15">
        <f t="shared" si="39"/>
        <v>0</v>
      </c>
      <c r="J91" s="15">
        <f t="shared" si="36"/>
        <v>484.20000000000005</v>
      </c>
    </row>
    <row r="92" spans="1:10" ht="41.25" hidden="1" customHeight="1" x14ac:dyDescent="0.25">
      <c r="A92" s="186" t="s">
        <v>194</v>
      </c>
      <c r="B92" s="186"/>
      <c r="C92" s="23">
        <v>851</v>
      </c>
      <c r="D92" s="32" t="s">
        <v>135</v>
      </c>
      <c r="E92" s="32" t="s">
        <v>190</v>
      </c>
      <c r="F92" s="32" t="s">
        <v>195</v>
      </c>
      <c r="G92" s="32"/>
      <c r="H92" s="15">
        <f>H93+H95</f>
        <v>484.20000000000005</v>
      </c>
      <c r="I92" s="15">
        <f t="shared" ref="I92" si="40">I93+I95</f>
        <v>0</v>
      </c>
      <c r="J92" s="15">
        <f t="shared" si="36"/>
        <v>484.20000000000005</v>
      </c>
    </row>
    <row r="93" spans="1:10" ht="15.75" hidden="1" customHeight="1" x14ac:dyDescent="0.25">
      <c r="A93" s="147"/>
      <c r="B93" s="132" t="s">
        <v>450</v>
      </c>
      <c r="C93" s="23">
        <v>851</v>
      </c>
      <c r="D93" s="32" t="s">
        <v>135</v>
      </c>
      <c r="E93" s="33" t="s">
        <v>190</v>
      </c>
      <c r="F93" s="32" t="s">
        <v>195</v>
      </c>
      <c r="G93" s="32" t="s">
        <v>451</v>
      </c>
      <c r="H93" s="15">
        <f>H94</f>
        <v>449.1</v>
      </c>
      <c r="I93" s="15">
        <f t="shared" ref="I93" si="41">I94</f>
        <v>0</v>
      </c>
      <c r="J93" s="15">
        <f t="shared" si="36"/>
        <v>449.1</v>
      </c>
    </row>
    <row r="94" spans="1:10" ht="51.75" hidden="1" customHeight="1" x14ac:dyDescent="0.25">
      <c r="A94" s="148"/>
      <c r="B94" s="133" t="s">
        <v>477</v>
      </c>
      <c r="C94" s="23">
        <v>851</v>
      </c>
      <c r="D94" s="32" t="s">
        <v>135</v>
      </c>
      <c r="E94" s="33" t="s">
        <v>190</v>
      </c>
      <c r="F94" s="32" t="s">
        <v>195</v>
      </c>
      <c r="G94" s="32" t="s">
        <v>478</v>
      </c>
      <c r="H94" s="15">
        <v>449.1</v>
      </c>
      <c r="I94" s="15"/>
      <c r="J94" s="15">
        <f t="shared" si="36"/>
        <v>449.1</v>
      </c>
    </row>
    <row r="95" spans="1:10" ht="15.75" hidden="1" customHeight="1" x14ac:dyDescent="0.25">
      <c r="A95" s="148"/>
      <c r="B95" s="133" t="s">
        <v>454</v>
      </c>
      <c r="C95" s="23">
        <v>851</v>
      </c>
      <c r="D95" s="32" t="s">
        <v>135</v>
      </c>
      <c r="E95" s="33" t="s">
        <v>190</v>
      </c>
      <c r="F95" s="32" t="s">
        <v>195</v>
      </c>
      <c r="G95" s="32" t="s">
        <v>455</v>
      </c>
      <c r="H95" s="15">
        <f>H96</f>
        <v>35.1</v>
      </c>
      <c r="I95" s="15">
        <f t="shared" ref="I95" si="42">I96</f>
        <v>0</v>
      </c>
      <c r="J95" s="15">
        <f t="shared" si="36"/>
        <v>35.1</v>
      </c>
    </row>
    <row r="96" spans="1:10" ht="15" hidden="1" customHeight="1" x14ac:dyDescent="0.25">
      <c r="A96" s="148"/>
      <c r="B96" s="132" t="s">
        <v>456</v>
      </c>
      <c r="C96" s="23">
        <v>851</v>
      </c>
      <c r="D96" s="32" t="s">
        <v>135</v>
      </c>
      <c r="E96" s="33" t="s">
        <v>190</v>
      </c>
      <c r="F96" s="32" t="s">
        <v>195</v>
      </c>
      <c r="G96" s="32" t="s">
        <v>457</v>
      </c>
      <c r="H96" s="15">
        <v>35.1</v>
      </c>
      <c r="I96" s="15"/>
      <c r="J96" s="15">
        <f t="shared" si="36"/>
        <v>35.1</v>
      </c>
    </row>
    <row r="97" spans="1:10" s="30" customFormat="1" ht="15.75" hidden="1" customHeight="1" x14ac:dyDescent="0.25">
      <c r="A97" s="189" t="s">
        <v>196</v>
      </c>
      <c r="B97" s="189"/>
      <c r="C97" s="23">
        <v>851</v>
      </c>
      <c r="D97" s="29" t="s">
        <v>144</v>
      </c>
      <c r="E97" s="29"/>
      <c r="F97" s="29"/>
      <c r="G97" s="29"/>
      <c r="H97" s="146">
        <f>H98+H106</f>
        <v>838.5</v>
      </c>
      <c r="I97" s="146">
        <f t="shared" ref="I97" si="43">I98+I106</f>
        <v>0</v>
      </c>
      <c r="J97" s="15">
        <f t="shared" si="36"/>
        <v>838.5</v>
      </c>
    </row>
    <row r="98" spans="1:10" s="12" customFormat="1" ht="25.5" hidden="1" customHeight="1" x14ac:dyDescent="0.25">
      <c r="A98" s="190" t="s">
        <v>197</v>
      </c>
      <c r="B98" s="190"/>
      <c r="C98" s="23">
        <v>851</v>
      </c>
      <c r="D98" s="31" t="s">
        <v>144</v>
      </c>
      <c r="E98" s="31" t="s">
        <v>198</v>
      </c>
      <c r="F98" s="31"/>
      <c r="G98" s="31"/>
      <c r="H98" s="11">
        <f>H99</f>
        <v>715</v>
      </c>
      <c r="I98" s="11">
        <f t="shared" ref="I98" si="44">I99</f>
        <v>0</v>
      </c>
      <c r="J98" s="15">
        <f t="shared" si="36"/>
        <v>715</v>
      </c>
    </row>
    <row r="99" spans="1:10" ht="15.75" hidden="1" customHeight="1" x14ac:dyDescent="0.25">
      <c r="A99" s="186" t="s">
        <v>174</v>
      </c>
      <c r="B99" s="186"/>
      <c r="C99" s="23">
        <v>851</v>
      </c>
      <c r="D99" s="32" t="s">
        <v>144</v>
      </c>
      <c r="E99" s="32" t="s">
        <v>198</v>
      </c>
      <c r="F99" s="32" t="s">
        <v>175</v>
      </c>
      <c r="G99" s="32"/>
      <c r="H99" s="15">
        <f>H100+H103</f>
        <v>715</v>
      </c>
      <c r="I99" s="15">
        <f t="shared" ref="I99" si="45">I100+I103</f>
        <v>0</v>
      </c>
      <c r="J99" s="15">
        <f t="shared" si="36"/>
        <v>715</v>
      </c>
    </row>
    <row r="100" spans="1:10" ht="15.75" hidden="1" customHeight="1" x14ac:dyDescent="0.25">
      <c r="A100" s="186" t="s">
        <v>199</v>
      </c>
      <c r="B100" s="186"/>
      <c r="C100" s="23">
        <v>851</v>
      </c>
      <c r="D100" s="32" t="s">
        <v>144</v>
      </c>
      <c r="E100" s="32" t="s">
        <v>198</v>
      </c>
      <c r="F100" s="32" t="s">
        <v>200</v>
      </c>
      <c r="G100" s="32"/>
      <c r="H100" s="15">
        <f>H101</f>
        <v>55</v>
      </c>
      <c r="I100" s="15">
        <f t="shared" ref="I100:I101" si="46">I101</f>
        <v>0</v>
      </c>
      <c r="J100" s="15">
        <f t="shared" si="36"/>
        <v>55</v>
      </c>
    </row>
    <row r="101" spans="1:10" ht="15.75" hidden="1" customHeight="1" x14ac:dyDescent="0.25">
      <c r="A101" s="148"/>
      <c r="B101" s="133" t="s">
        <v>454</v>
      </c>
      <c r="C101" s="23">
        <v>851</v>
      </c>
      <c r="D101" s="32" t="s">
        <v>144</v>
      </c>
      <c r="E101" s="32" t="s">
        <v>198</v>
      </c>
      <c r="F101" s="32" t="s">
        <v>200</v>
      </c>
      <c r="G101" s="32" t="s">
        <v>455</v>
      </c>
      <c r="H101" s="15">
        <f>H102</f>
        <v>55</v>
      </c>
      <c r="I101" s="15">
        <f t="shared" si="46"/>
        <v>0</v>
      </c>
      <c r="J101" s="15">
        <f t="shared" si="36"/>
        <v>55</v>
      </c>
    </row>
    <row r="102" spans="1:10" ht="15.75" hidden="1" customHeight="1" x14ac:dyDescent="0.25">
      <c r="A102" s="148"/>
      <c r="B102" s="132" t="s">
        <v>456</v>
      </c>
      <c r="C102" s="23">
        <v>851</v>
      </c>
      <c r="D102" s="32" t="s">
        <v>144</v>
      </c>
      <c r="E102" s="32" t="s">
        <v>198</v>
      </c>
      <c r="F102" s="32" t="s">
        <v>200</v>
      </c>
      <c r="G102" s="32" t="s">
        <v>457</v>
      </c>
      <c r="H102" s="15">
        <v>55</v>
      </c>
      <c r="I102" s="15"/>
      <c r="J102" s="15">
        <f t="shared" si="36"/>
        <v>55</v>
      </c>
    </row>
    <row r="103" spans="1:10" ht="27" hidden="1" customHeight="1" x14ac:dyDescent="0.25">
      <c r="A103" s="186" t="s">
        <v>201</v>
      </c>
      <c r="B103" s="186"/>
      <c r="C103" s="23">
        <v>851</v>
      </c>
      <c r="D103" s="32" t="s">
        <v>144</v>
      </c>
      <c r="E103" s="32" t="s">
        <v>198</v>
      </c>
      <c r="F103" s="32" t="s">
        <v>202</v>
      </c>
      <c r="G103" s="32"/>
      <c r="H103" s="15">
        <f>H104</f>
        <v>660</v>
      </c>
      <c r="I103" s="15">
        <f t="shared" ref="I103:I104" si="47">I104</f>
        <v>0</v>
      </c>
      <c r="J103" s="15">
        <f t="shared" si="36"/>
        <v>660</v>
      </c>
    </row>
    <row r="104" spans="1:10" ht="16.5" hidden="1" customHeight="1" x14ac:dyDescent="0.25">
      <c r="A104" s="132"/>
      <c r="B104" s="132" t="s">
        <v>458</v>
      </c>
      <c r="C104" s="23">
        <v>851</v>
      </c>
      <c r="D104" s="32" t="s">
        <v>144</v>
      </c>
      <c r="E104" s="32" t="s">
        <v>198</v>
      </c>
      <c r="F104" s="32" t="s">
        <v>202</v>
      </c>
      <c r="G104" s="32" t="s">
        <v>460</v>
      </c>
      <c r="H104" s="15">
        <f>H105</f>
        <v>660</v>
      </c>
      <c r="I104" s="15">
        <f t="shared" si="47"/>
        <v>0</v>
      </c>
      <c r="J104" s="15">
        <f t="shared" si="36"/>
        <v>660</v>
      </c>
    </row>
    <row r="105" spans="1:10" ht="27.75" hidden="1" customHeight="1" x14ac:dyDescent="0.25">
      <c r="A105" s="132"/>
      <c r="B105" s="132" t="s">
        <v>479</v>
      </c>
      <c r="C105" s="23">
        <v>851</v>
      </c>
      <c r="D105" s="32" t="s">
        <v>144</v>
      </c>
      <c r="E105" s="32" t="s">
        <v>198</v>
      </c>
      <c r="F105" s="32" t="s">
        <v>202</v>
      </c>
      <c r="G105" s="32" t="s">
        <v>480</v>
      </c>
      <c r="H105" s="15">
        <v>660</v>
      </c>
      <c r="I105" s="15"/>
      <c r="J105" s="15">
        <f t="shared" si="36"/>
        <v>660</v>
      </c>
    </row>
    <row r="106" spans="1:10" s="12" customFormat="1" ht="18" hidden="1" customHeight="1" x14ac:dyDescent="0.25">
      <c r="A106" s="190" t="s">
        <v>203</v>
      </c>
      <c r="B106" s="190"/>
      <c r="C106" s="23">
        <v>851</v>
      </c>
      <c r="D106" s="31" t="s">
        <v>144</v>
      </c>
      <c r="E106" s="31" t="s">
        <v>204</v>
      </c>
      <c r="F106" s="31"/>
      <c r="G106" s="31"/>
      <c r="H106" s="11">
        <f>H107</f>
        <v>123.5</v>
      </c>
      <c r="I106" s="11">
        <f t="shared" ref="I106:I108" si="48">I107</f>
        <v>0</v>
      </c>
      <c r="J106" s="15">
        <f t="shared" si="36"/>
        <v>123.5</v>
      </c>
    </row>
    <row r="107" spans="1:10" s="35" customFormat="1" ht="15" hidden="1" customHeight="1" x14ac:dyDescent="0.25">
      <c r="A107" s="186" t="s">
        <v>164</v>
      </c>
      <c r="B107" s="186"/>
      <c r="C107" s="23">
        <v>851</v>
      </c>
      <c r="D107" s="32" t="s">
        <v>144</v>
      </c>
      <c r="E107" s="32" t="s">
        <v>204</v>
      </c>
      <c r="F107" s="32" t="s">
        <v>165</v>
      </c>
      <c r="G107" s="28"/>
      <c r="H107" s="15">
        <f>H108</f>
        <v>123.5</v>
      </c>
      <c r="I107" s="15">
        <f t="shared" si="48"/>
        <v>0</v>
      </c>
      <c r="J107" s="15">
        <f t="shared" si="36"/>
        <v>123.5</v>
      </c>
    </row>
    <row r="108" spans="1:10" ht="15.75" hidden="1" customHeight="1" x14ac:dyDescent="0.25">
      <c r="A108" s="186" t="s">
        <v>471</v>
      </c>
      <c r="B108" s="186"/>
      <c r="C108" s="23">
        <v>851</v>
      </c>
      <c r="D108" s="33" t="s">
        <v>144</v>
      </c>
      <c r="E108" s="33" t="s">
        <v>204</v>
      </c>
      <c r="F108" s="33" t="s">
        <v>166</v>
      </c>
      <c r="G108" s="34"/>
      <c r="H108" s="15">
        <f>H109</f>
        <v>123.5</v>
      </c>
      <c r="I108" s="15">
        <f t="shared" si="48"/>
        <v>0</v>
      </c>
      <c r="J108" s="15">
        <f t="shared" si="36"/>
        <v>123.5</v>
      </c>
    </row>
    <row r="109" spans="1:10" ht="15.75" hidden="1" customHeight="1" x14ac:dyDescent="0.25">
      <c r="A109" s="186" t="s">
        <v>205</v>
      </c>
      <c r="B109" s="186"/>
      <c r="C109" s="23">
        <v>851</v>
      </c>
      <c r="D109" s="33" t="s">
        <v>144</v>
      </c>
      <c r="E109" s="33" t="s">
        <v>204</v>
      </c>
      <c r="F109" s="33" t="s">
        <v>206</v>
      </c>
      <c r="G109" s="33"/>
      <c r="H109" s="15">
        <f>H110+H112</f>
        <v>123.5</v>
      </c>
      <c r="I109" s="15">
        <f t="shared" ref="I109" si="49">I110+I112</f>
        <v>0</v>
      </c>
      <c r="J109" s="15">
        <f t="shared" si="36"/>
        <v>123.5</v>
      </c>
    </row>
    <row r="110" spans="1:10" ht="15.75" hidden="1" customHeight="1" x14ac:dyDescent="0.25">
      <c r="A110" s="132"/>
      <c r="B110" s="132" t="s">
        <v>450</v>
      </c>
      <c r="C110" s="23">
        <v>851</v>
      </c>
      <c r="D110" s="33" t="s">
        <v>144</v>
      </c>
      <c r="E110" s="33" t="s">
        <v>204</v>
      </c>
      <c r="F110" s="33" t="s">
        <v>206</v>
      </c>
      <c r="G110" s="32" t="s">
        <v>451</v>
      </c>
      <c r="H110" s="15">
        <f>H111</f>
        <v>68.8</v>
      </c>
      <c r="I110" s="15">
        <f t="shared" ref="I110" si="50">I111</f>
        <v>0</v>
      </c>
      <c r="J110" s="15">
        <f t="shared" si="36"/>
        <v>68.8</v>
      </c>
    </row>
    <row r="111" spans="1:10" ht="15.75" hidden="1" customHeight="1" x14ac:dyDescent="0.25">
      <c r="A111" s="14"/>
      <c r="B111" s="133" t="s">
        <v>452</v>
      </c>
      <c r="C111" s="23">
        <v>851</v>
      </c>
      <c r="D111" s="33" t="s">
        <v>144</v>
      </c>
      <c r="E111" s="33" t="s">
        <v>204</v>
      </c>
      <c r="F111" s="33" t="s">
        <v>206</v>
      </c>
      <c r="G111" s="32" t="s">
        <v>453</v>
      </c>
      <c r="H111" s="15">
        <v>68.8</v>
      </c>
      <c r="I111" s="15"/>
      <c r="J111" s="15">
        <f t="shared" si="36"/>
        <v>68.8</v>
      </c>
    </row>
    <row r="112" spans="1:10" ht="15.75" hidden="1" customHeight="1" x14ac:dyDescent="0.25">
      <c r="A112" s="14"/>
      <c r="B112" s="133" t="s">
        <v>454</v>
      </c>
      <c r="C112" s="23">
        <v>851</v>
      </c>
      <c r="D112" s="33" t="s">
        <v>144</v>
      </c>
      <c r="E112" s="33" t="s">
        <v>204</v>
      </c>
      <c r="F112" s="33" t="s">
        <v>206</v>
      </c>
      <c r="G112" s="32" t="s">
        <v>455</v>
      </c>
      <c r="H112" s="15">
        <f>H113</f>
        <v>54.7</v>
      </c>
      <c r="I112" s="15">
        <f t="shared" ref="I112" si="51">I113</f>
        <v>0</v>
      </c>
      <c r="J112" s="15">
        <f t="shared" si="36"/>
        <v>54.7</v>
      </c>
    </row>
    <row r="113" spans="1:10" ht="16.5" hidden="1" customHeight="1" x14ac:dyDescent="0.25">
      <c r="A113" s="14"/>
      <c r="B113" s="132" t="s">
        <v>456</v>
      </c>
      <c r="C113" s="23">
        <v>851</v>
      </c>
      <c r="D113" s="33" t="s">
        <v>144</v>
      </c>
      <c r="E113" s="33" t="s">
        <v>204</v>
      </c>
      <c r="F113" s="33" t="s">
        <v>206</v>
      </c>
      <c r="G113" s="32" t="s">
        <v>457</v>
      </c>
      <c r="H113" s="15">
        <v>54.7</v>
      </c>
      <c r="I113" s="15"/>
      <c r="J113" s="15">
        <f t="shared" si="36"/>
        <v>54.7</v>
      </c>
    </row>
    <row r="114" spans="1:10" s="30" customFormat="1" ht="39.75" hidden="1" customHeight="1" x14ac:dyDescent="0.25">
      <c r="A114" s="189" t="s">
        <v>208</v>
      </c>
      <c r="B114" s="189"/>
      <c r="C114" s="23">
        <v>851</v>
      </c>
      <c r="D114" s="29" t="s">
        <v>209</v>
      </c>
      <c r="E114" s="29"/>
      <c r="F114" s="29"/>
      <c r="G114" s="29"/>
      <c r="H114" s="146">
        <f t="shared" ref="H114:I119" si="52">H115</f>
        <v>500</v>
      </c>
      <c r="I114" s="146">
        <f t="shared" si="52"/>
        <v>0</v>
      </c>
      <c r="J114" s="15">
        <f t="shared" si="36"/>
        <v>500</v>
      </c>
    </row>
    <row r="115" spans="1:10" s="12" customFormat="1" ht="16.5" hidden="1" customHeight="1" x14ac:dyDescent="0.25">
      <c r="A115" s="190" t="s">
        <v>220</v>
      </c>
      <c r="B115" s="190"/>
      <c r="C115" s="23">
        <v>851</v>
      </c>
      <c r="D115" s="31" t="s">
        <v>209</v>
      </c>
      <c r="E115" s="31" t="s">
        <v>130</v>
      </c>
      <c r="F115" s="31"/>
      <c r="G115" s="31"/>
      <c r="H115" s="11">
        <f t="shared" si="52"/>
        <v>500</v>
      </c>
      <c r="I115" s="11">
        <f t="shared" si="52"/>
        <v>0</v>
      </c>
      <c r="J115" s="15">
        <f t="shared" si="36"/>
        <v>500</v>
      </c>
    </row>
    <row r="116" spans="1:10" ht="15.75" hidden="1" customHeight="1" x14ac:dyDescent="0.25">
      <c r="A116" s="205" t="s">
        <v>221</v>
      </c>
      <c r="B116" s="205"/>
      <c r="C116" s="23">
        <v>851</v>
      </c>
      <c r="D116" s="32" t="s">
        <v>209</v>
      </c>
      <c r="E116" s="32" t="s">
        <v>130</v>
      </c>
      <c r="F116" s="32" t="s">
        <v>222</v>
      </c>
      <c r="G116" s="32"/>
      <c r="H116" s="15">
        <f t="shared" si="52"/>
        <v>500</v>
      </c>
      <c r="I116" s="15">
        <f t="shared" si="52"/>
        <v>0</v>
      </c>
      <c r="J116" s="15">
        <f t="shared" si="36"/>
        <v>500</v>
      </c>
    </row>
    <row r="117" spans="1:10" ht="41.25" hidden="1" customHeight="1" x14ac:dyDescent="0.25">
      <c r="A117" s="205" t="s">
        <v>223</v>
      </c>
      <c r="B117" s="205"/>
      <c r="C117" s="23">
        <v>851</v>
      </c>
      <c r="D117" s="32" t="s">
        <v>209</v>
      </c>
      <c r="E117" s="32" t="s">
        <v>130</v>
      </c>
      <c r="F117" s="32" t="s">
        <v>224</v>
      </c>
      <c r="G117" s="32"/>
      <c r="H117" s="15">
        <f t="shared" si="52"/>
        <v>500</v>
      </c>
      <c r="I117" s="15">
        <f t="shared" si="52"/>
        <v>0</v>
      </c>
      <c r="J117" s="15">
        <f t="shared" si="36"/>
        <v>500</v>
      </c>
    </row>
    <row r="118" spans="1:10" s="27" customFormat="1" ht="15.75" hidden="1" customHeight="1" x14ac:dyDescent="0.25">
      <c r="A118" s="207" t="s">
        <v>225</v>
      </c>
      <c r="B118" s="207"/>
      <c r="C118" s="23">
        <v>851</v>
      </c>
      <c r="D118" s="33" t="s">
        <v>209</v>
      </c>
      <c r="E118" s="33" t="s">
        <v>130</v>
      </c>
      <c r="F118" s="33" t="s">
        <v>226</v>
      </c>
      <c r="G118" s="33"/>
      <c r="H118" s="18">
        <f t="shared" si="52"/>
        <v>500</v>
      </c>
      <c r="I118" s="18">
        <f t="shared" si="52"/>
        <v>0</v>
      </c>
      <c r="J118" s="15">
        <f t="shared" si="36"/>
        <v>500</v>
      </c>
    </row>
    <row r="119" spans="1:10" ht="18" hidden="1" customHeight="1" x14ac:dyDescent="0.25">
      <c r="A119" s="132"/>
      <c r="B119" s="132" t="s">
        <v>207</v>
      </c>
      <c r="C119" s="23">
        <v>851</v>
      </c>
      <c r="D119" s="33" t="s">
        <v>209</v>
      </c>
      <c r="E119" s="33" t="s">
        <v>130</v>
      </c>
      <c r="F119" s="33" t="s">
        <v>226</v>
      </c>
      <c r="G119" s="33" t="s">
        <v>481</v>
      </c>
      <c r="H119" s="15">
        <f t="shared" si="52"/>
        <v>500</v>
      </c>
      <c r="I119" s="15">
        <f t="shared" si="52"/>
        <v>0</v>
      </c>
      <c r="J119" s="15">
        <f t="shared" si="36"/>
        <v>500</v>
      </c>
    </row>
    <row r="120" spans="1:10" ht="14.25" hidden="1" customHeight="1" x14ac:dyDescent="0.25">
      <c r="A120" s="132"/>
      <c r="B120" s="132" t="s">
        <v>482</v>
      </c>
      <c r="C120" s="23">
        <v>851</v>
      </c>
      <c r="D120" s="33" t="s">
        <v>209</v>
      </c>
      <c r="E120" s="33" t="s">
        <v>130</v>
      </c>
      <c r="F120" s="33" t="s">
        <v>226</v>
      </c>
      <c r="G120" s="33" t="s">
        <v>483</v>
      </c>
      <c r="H120" s="15">
        <v>500</v>
      </c>
      <c r="I120" s="15"/>
      <c r="J120" s="15">
        <f t="shared" si="36"/>
        <v>500</v>
      </c>
    </row>
    <row r="121" spans="1:10" ht="51" hidden="1" customHeight="1" x14ac:dyDescent="0.25">
      <c r="A121" s="189" t="s">
        <v>267</v>
      </c>
      <c r="B121" s="189"/>
      <c r="C121" s="23">
        <v>851</v>
      </c>
      <c r="D121" s="29" t="s">
        <v>268</v>
      </c>
      <c r="E121" s="29"/>
      <c r="F121" s="29"/>
      <c r="G121" s="29"/>
      <c r="H121" s="146">
        <f>H122+H159</f>
        <v>1217.22</v>
      </c>
      <c r="I121" s="146">
        <f t="shared" ref="I121" si="53">I122+I159</f>
        <v>3298</v>
      </c>
      <c r="J121" s="15">
        <f t="shared" si="36"/>
        <v>4515.22</v>
      </c>
    </row>
    <row r="122" spans="1:10" ht="28.5" hidden="1" customHeight="1" x14ac:dyDescent="0.25">
      <c r="A122" s="190" t="s">
        <v>269</v>
      </c>
      <c r="B122" s="190"/>
      <c r="C122" s="23">
        <v>851</v>
      </c>
      <c r="D122" s="31" t="s">
        <v>268</v>
      </c>
      <c r="E122" s="31" t="s">
        <v>129</v>
      </c>
      <c r="F122" s="31"/>
      <c r="G122" s="31"/>
      <c r="H122" s="11">
        <f>H123+H134+H147+H152</f>
        <v>864.02</v>
      </c>
      <c r="I122" s="11">
        <f t="shared" ref="I122" si="54">I123+I134+I147+I152</f>
        <v>3298</v>
      </c>
      <c r="J122" s="15">
        <f t="shared" si="36"/>
        <v>4162.0200000000004</v>
      </c>
    </row>
    <row r="123" spans="1:10" ht="16.5" hidden="1" customHeight="1" x14ac:dyDescent="0.25">
      <c r="A123" s="186" t="s">
        <v>270</v>
      </c>
      <c r="B123" s="186"/>
      <c r="C123" s="23">
        <v>851</v>
      </c>
      <c r="D123" s="32" t="s">
        <v>268</v>
      </c>
      <c r="E123" s="32" t="s">
        <v>129</v>
      </c>
      <c r="F123" s="32" t="s">
        <v>271</v>
      </c>
      <c r="G123" s="32"/>
      <c r="H123" s="15">
        <f>H124</f>
        <v>327.39999999999998</v>
      </c>
      <c r="I123" s="15">
        <f t="shared" ref="I123" si="55">I124</f>
        <v>1000</v>
      </c>
      <c r="J123" s="15">
        <f t="shared" si="36"/>
        <v>1327.4</v>
      </c>
    </row>
    <row r="124" spans="1:10" ht="27.75" customHeight="1" x14ac:dyDescent="0.25">
      <c r="A124" s="186" t="s">
        <v>213</v>
      </c>
      <c r="B124" s="186"/>
      <c r="C124" s="23">
        <v>851</v>
      </c>
      <c r="D124" s="32" t="s">
        <v>268</v>
      </c>
      <c r="E124" s="32" t="s">
        <v>129</v>
      </c>
      <c r="F124" s="32" t="s">
        <v>272</v>
      </c>
      <c r="G124" s="32"/>
      <c r="H124" s="15">
        <f>H125+H131</f>
        <v>327.39999999999998</v>
      </c>
      <c r="I124" s="15">
        <f t="shared" ref="I124" si="56">I125+I131</f>
        <v>1000</v>
      </c>
      <c r="J124" s="15">
        <f t="shared" si="36"/>
        <v>1327.4</v>
      </c>
    </row>
    <row r="125" spans="1:10" s="27" customFormat="1" ht="15" hidden="1" customHeight="1" x14ac:dyDescent="0.25">
      <c r="A125" s="186" t="s">
        <v>484</v>
      </c>
      <c r="B125" s="186"/>
      <c r="C125" s="23">
        <v>851</v>
      </c>
      <c r="D125" s="33" t="s">
        <v>268</v>
      </c>
      <c r="E125" s="33" t="s">
        <v>129</v>
      </c>
      <c r="F125" s="33" t="s">
        <v>273</v>
      </c>
      <c r="G125" s="33"/>
      <c r="H125" s="18">
        <f>H126+H128</f>
        <v>327.39999999999998</v>
      </c>
      <c r="I125" s="18">
        <f t="shared" ref="I125" si="57">I126+I128</f>
        <v>0</v>
      </c>
      <c r="J125" s="15">
        <f t="shared" si="36"/>
        <v>327.39999999999998</v>
      </c>
    </row>
    <row r="126" spans="1:10" ht="15" hidden="1" customHeight="1" x14ac:dyDescent="0.25">
      <c r="A126" s="132"/>
      <c r="B126" s="132" t="s">
        <v>485</v>
      </c>
      <c r="C126" s="23">
        <v>851</v>
      </c>
      <c r="D126" s="32" t="s">
        <v>268</v>
      </c>
      <c r="E126" s="32" t="s">
        <v>129</v>
      </c>
      <c r="F126" s="32" t="s">
        <v>273</v>
      </c>
      <c r="G126" s="32" t="s">
        <v>486</v>
      </c>
      <c r="H126" s="15">
        <f>H127</f>
        <v>117.4</v>
      </c>
      <c r="I126" s="15">
        <f t="shared" ref="I126" si="58">I127</f>
        <v>0</v>
      </c>
      <c r="J126" s="15">
        <f t="shared" si="36"/>
        <v>117.4</v>
      </c>
    </row>
    <row r="127" spans="1:10" ht="15" hidden="1" customHeight="1" x14ac:dyDescent="0.25">
      <c r="A127" s="132"/>
      <c r="B127" s="132" t="s">
        <v>487</v>
      </c>
      <c r="C127" s="23">
        <v>851</v>
      </c>
      <c r="D127" s="32" t="s">
        <v>268</v>
      </c>
      <c r="E127" s="32" t="s">
        <v>129</v>
      </c>
      <c r="F127" s="32" t="s">
        <v>273</v>
      </c>
      <c r="G127" s="32" t="s">
        <v>488</v>
      </c>
      <c r="H127" s="15">
        <v>117.4</v>
      </c>
      <c r="I127" s="15"/>
      <c r="J127" s="15">
        <f t="shared" si="36"/>
        <v>117.4</v>
      </c>
    </row>
    <row r="128" spans="1:10" ht="15" hidden="1" customHeight="1" x14ac:dyDescent="0.25">
      <c r="A128" s="147"/>
      <c r="B128" s="132" t="s">
        <v>458</v>
      </c>
      <c r="C128" s="23">
        <v>851</v>
      </c>
      <c r="D128" s="32" t="s">
        <v>268</v>
      </c>
      <c r="E128" s="32" t="s">
        <v>129</v>
      </c>
      <c r="F128" s="32" t="s">
        <v>273</v>
      </c>
      <c r="G128" s="32" t="s">
        <v>460</v>
      </c>
      <c r="H128" s="15">
        <f>H129+H130</f>
        <v>210</v>
      </c>
      <c r="I128" s="15">
        <f t="shared" ref="I128" si="59">I129+I130</f>
        <v>0</v>
      </c>
      <c r="J128" s="15">
        <f t="shared" si="36"/>
        <v>210</v>
      </c>
    </row>
    <row r="129" spans="1:10" ht="16.5" hidden="1" customHeight="1" x14ac:dyDescent="0.25">
      <c r="A129" s="147"/>
      <c r="B129" s="132" t="s">
        <v>489</v>
      </c>
      <c r="C129" s="23">
        <v>851</v>
      </c>
      <c r="D129" s="32" t="s">
        <v>268</v>
      </c>
      <c r="E129" s="32" t="s">
        <v>129</v>
      </c>
      <c r="F129" s="32" t="s">
        <v>273</v>
      </c>
      <c r="G129" s="32" t="s">
        <v>462</v>
      </c>
      <c r="H129" s="15">
        <v>210</v>
      </c>
      <c r="I129" s="15"/>
      <c r="J129" s="15">
        <f t="shared" si="36"/>
        <v>210</v>
      </c>
    </row>
    <row r="130" spans="1:10" ht="15" hidden="1" customHeight="1" x14ac:dyDescent="0.25">
      <c r="A130" s="147"/>
      <c r="B130" s="132" t="s">
        <v>463</v>
      </c>
      <c r="C130" s="23">
        <v>851</v>
      </c>
      <c r="D130" s="32" t="s">
        <v>268</v>
      </c>
      <c r="E130" s="32" t="s">
        <v>129</v>
      </c>
      <c r="F130" s="32" t="s">
        <v>273</v>
      </c>
      <c r="G130" s="32" t="s">
        <v>464</v>
      </c>
      <c r="H130" s="15"/>
      <c r="I130" s="15"/>
      <c r="J130" s="15">
        <f t="shared" si="36"/>
        <v>0</v>
      </c>
    </row>
    <row r="131" spans="1:10" ht="33.75" customHeight="1" x14ac:dyDescent="0.25">
      <c r="A131" s="186" t="s">
        <v>275</v>
      </c>
      <c r="B131" s="186"/>
      <c r="C131" s="23">
        <v>851</v>
      </c>
      <c r="D131" s="33" t="s">
        <v>268</v>
      </c>
      <c r="E131" s="33" t="s">
        <v>129</v>
      </c>
      <c r="F131" s="33" t="s">
        <v>274</v>
      </c>
      <c r="G131" s="33"/>
      <c r="H131" s="18">
        <f>H132</f>
        <v>0</v>
      </c>
      <c r="I131" s="18">
        <f t="shared" ref="I131:I132" si="60">I132</f>
        <v>1000</v>
      </c>
      <c r="J131" s="15">
        <f t="shared" si="36"/>
        <v>1000</v>
      </c>
    </row>
    <row r="132" spans="1:10" ht="36.75" customHeight="1" x14ac:dyDescent="0.25">
      <c r="A132" s="132"/>
      <c r="B132" s="132" t="s">
        <v>485</v>
      </c>
      <c r="C132" s="23">
        <v>851</v>
      </c>
      <c r="D132" s="32" t="s">
        <v>268</v>
      </c>
      <c r="E132" s="32" t="s">
        <v>129</v>
      </c>
      <c r="F132" s="32" t="s">
        <v>274</v>
      </c>
      <c r="G132" s="32" t="s">
        <v>486</v>
      </c>
      <c r="H132" s="15">
        <f>H133</f>
        <v>0</v>
      </c>
      <c r="I132" s="15">
        <f t="shared" si="60"/>
        <v>1000</v>
      </c>
      <c r="J132" s="15">
        <f t="shared" si="36"/>
        <v>1000</v>
      </c>
    </row>
    <row r="133" spans="1:10" ht="46.5" customHeight="1" x14ac:dyDescent="0.25">
      <c r="A133" s="132"/>
      <c r="B133" s="132" t="s">
        <v>487</v>
      </c>
      <c r="C133" s="23">
        <v>851</v>
      </c>
      <c r="D133" s="32" t="s">
        <v>268</v>
      </c>
      <c r="E133" s="32" t="s">
        <v>129</v>
      </c>
      <c r="F133" s="32" t="s">
        <v>274</v>
      </c>
      <c r="G133" s="32" t="s">
        <v>488</v>
      </c>
      <c r="H133" s="15"/>
      <c r="I133" s="15">
        <v>1000</v>
      </c>
      <c r="J133" s="15">
        <f t="shared" si="36"/>
        <v>1000</v>
      </c>
    </row>
    <row r="134" spans="1:10" ht="15" customHeight="1" x14ac:dyDescent="0.25">
      <c r="A134" s="186" t="s">
        <v>276</v>
      </c>
      <c r="B134" s="186"/>
      <c r="C134" s="23">
        <v>851</v>
      </c>
      <c r="D134" s="32" t="s">
        <v>268</v>
      </c>
      <c r="E134" s="32" t="s">
        <v>129</v>
      </c>
      <c r="F134" s="32" t="s">
        <v>277</v>
      </c>
      <c r="G134" s="32"/>
      <c r="H134" s="15">
        <f>H135</f>
        <v>483.9</v>
      </c>
      <c r="I134" s="15">
        <f t="shared" ref="I134" si="61">I135</f>
        <v>2298</v>
      </c>
      <c r="J134" s="15">
        <f t="shared" si="36"/>
        <v>2781.9</v>
      </c>
    </row>
    <row r="135" spans="1:10" ht="23.25" customHeight="1" x14ac:dyDescent="0.25">
      <c r="A135" s="186" t="s">
        <v>213</v>
      </c>
      <c r="B135" s="186"/>
      <c r="C135" s="23">
        <v>851</v>
      </c>
      <c r="D135" s="32" t="s">
        <v>268</v>
      </c>
      <c r="E135" s="32" t="s">
        <v>129</v>
      </c>
      <c r="F135" s="32" t="s">
        <v>278</v>
      </c>
      <c r="G135" s="32"/>
      <c r="H135" s="15">
        <f>H136+H142</f>
        <v>483.9</v>
      </c>
      <c r="I135" s="15">
        <f t="shared" ref="I135" si="62">I136+I142</f>
        <v>2298</v>
      </c>
      <c r="J135" s="15">
        <f t="shared" si="36"/>
        <v>2781.9</v>
      </c>
    </row>
    <row r="136" spans="1:10" s="27" customFormat="1" ht="18" hidden="1" customHeight="1" x14ac:dyDescent="0.25">
      <c r="A136" s="186" t="s">
        <v>279</v>
      </c>
      <c r="B136" s="186"/>
      <c r="C136" s="23">
        <v>851</v>
      </c>
      <c r="D136" s="32" t="s">
        <v>268</v>
      </c>
      <c r="E136" s="32" t="s">
        <v>129</v>
      </c>
      <c r="F136" s="32" t="s">
        <v>280</v>
      </c>
      <c r="G136" s="32"/>
      <c r="H136" s="15">
        <f>H137+H139</f>
        <v>483.9</v>
      </c>
      <c r="I136" s="15">
        <f t="shared" ref="I136" si="63">I137+I139</f>
        <v>0</v>
      </c>
      <c r="J136" s="15">
        <f t="shared" si="36"/>
        <v>483.9</v>
      </c>
    </row>
    <row r="137" spans="1:10" ht="42" hidden="1" customHeight="1" x14ac:dyDescent="0.25">
      <c r="A137" s="132"/>
      <c r="B137" s="132" t="s">
        <v>485</v>
      </c>
      <c r="C137" s="23">
        <v>851</v>
      </c>
      <c r="D137" s="32" t="s">
        <v>268</v>
      </c>
      <c r="E137" s="32" t="s">
        <v>129</v>
      </c>
      <c r="F137" s="32" t="s">
        <v>280</v>
      </c>
      <c r="G137" s="32" t="s">
        <v>486</v>
      </c>
      <c r="H137" s="15">
        <f>H138</f>
        <v>393.9</v>
      </c>
      <c r="I137" s="15">
        <f t="shared" ref="I137" si="64">I138</f>
        <v>0</v>
      </c>
      <c r="J137" s="15">
        <f t="shared" si="36"/>
        <v>393.9</v>
      </c>
    </row>
    <row r="138" spans="1:10" ht="18" hidden="1" customHeight="1" x14ac:dyDescent="0.25">
      <c r="A138" s="132"/>
      <c r="B138" s="132" t="s">
        <v>487</v>
      </c>
      <c r="C138" s="23">
        <v>851</v>
      </c>
      <c r="D138" s="32" t="s">
        <v>268</v>
      </c>
      <c r="E138" s="32" t="s">
        <v>129</v>
      </c>
      <c r="F138" s="32" t="s">
        <v>280</v>
      </c>
      <c r="G138" s="32" t="s">
        <v>488</v>
      </c>
      <c r="H138" s="15">
        <v>393.9</v>
      </c>
      <c r="I138" s="15"/>
      <c r="J138" s="15">
        <f t="shared" si="36"/>
        <v>393.9</v>
      </c>
    </row>
    <row r="139" spans="1:10" ht="18" hidden="1" customHeight="1" x14ac:dyDescent="0.25">
      <c r="A139" s="147"/>
      <c r="B139" s="132" t="s">
        <v>458</v>
      </c>
      <c r="C139" s="23">
        <v>851</v>
      </c>
      <c r="D139" s="32" t="s">
        <v>268</v>
      </c>
      <c r="E139" s="32" t="s">
        <v>129</v>
      </c>
      <c r="F139" s="32" t="s">
        <v>280</v>
      </c>
      <c r="G139" s="32" t="s">
        <v>460</v>
      </c>
      <c r="H139" s="15">
        <f>H140+H141</f>
        <v>90</v>
      </c>
      <c r="I139" s="15">
        <f t="shared" ref="I139" si="65">I140+I141</f>
        <v>0</v>
      </c>
      <c r="J139" s="15">
        <f t="shared" si="36"/>
        <v>90</v>
      </c>
    </row>
    <row r="140" spans="1:10" ht="17.25" hidden="1" customHeight="1" x14ac:dyDescent="0.25">
      <c r="A140" s="147"/>
      <c r="B140" s="132" t="s">
        <v>489</v>
      </c>
      <c r="C140" s="23">
        <v>851</v>
      </c>
      <c r="D140" s="32" t="s">
        <v>268</v>
      </c>
      <c r="E140" s="32" t="s">
        <v>129</v>
      </c>
      <c r="F140" s="32" t="s">
        <v>280</v>
      </c>
      <c r="G140" s="32" t="s">
        <v>462</v>
      </c>
      <c r="H140" s="15">
        <v>90</v>
      </c>
      <c r="I140" s="15"/>
      <c r="J140" s="15">
        <f t="shared" si="36"/>
        <v>90</v>
      </c>
    </row>
    <row r="141" spans="1:10" ht="28.5" hidden="1" customHeight="1" x14ac:dyDescent="0.25">
      <c r="A141" s="147"/>
      <c r="B141" s="132" t="s">
        <v>463</v>
      </c>
      <c r="C141" s="23">
        <v>851</v>
      </c>
      <c r="D141" s="32" t="s">
        <v>268</v>
      </c>
      <c r="E141" s="32" t="s">
        <v>129</v>
      </c>
      <c r="F141" s="32" t="s">
        <v>280</v>
      </c>
      <c r="G141" s="32" t="s">
        <v>464</v>
      </c>
      <c r="H141" s="15"/>
      <c r="I141" s="15"/>
      <c r="J141" s="15">
        <f t="shared" si="36"/>
        <v>0</v>
      </c>
    </row>
    <row r="142" spans="1:10" s="30" customFormat="1" ht="32.25" customHeight="1" x14ac:dyDescent="0.25">
      <c r="A142" s="186" t="s">
        <v>282</v>
      </c>
      <c r="B142" s="186"/>
      <c r="C142" s="23">
        <v>851</v>
      </c>
      <c r="D142" s="32" t="s">
        <v>268</v>
      </c>
      <c r="E142" s="32" t="s">
        <v>129</v>
      </c>
      <c r="F142" s="32" t="s">
        <v>281</v>
      </c>
      <c r="G142" s="32"/>
      <c r="H142" s="15">
        <f>H143+H145</f>
        <v>0</v>
      </c>
      <c r="I142" s="15">
        <f t="shared" ref="I142" si="66">I143+I145</f>
        <v>2298</v>
      </c>
      <c r="J142" s="15">
        <f t="shared" si="36"/>
        <v>2298</v>
      </c>
    </row>
    <row r="143" spans="1:10" ht="33.75" customHeight="1" x14ac:dyDescent="0.25">
      <c r="A143" s="132"/>
      <c r="B143" s="132" t="s">
        <v>485</v>
      </c>
      <c r="C143" s="23">
        <v>851</v>
      </c>
      <c r="D143" s="32" t="s">
        <v>268</v>
      </c>
      <c r="E143" s="32" t="s">
        <v>129</v>
      </c>
      <c r="F143" s="32" t="s">
        <v>281</v>
      </c>
      <c r="G143" s="32" t="s">
        <v>486</v>
      </c>
      <c r="H143" s="15">
        <f>H144</f>
        <v>0</v>
      </c>
      <c r="I143" s="15">
        <f t="shared" ref="I143" si="67">I144</f>
        <v>2298</v>
      </c>
      <c r="J143" s="15">
        <f t="shared" si="36"/>
        <v>2298</v>
      </c>
    </row>
    <row r="144" spans="1:10" ht="46.5" customHeight="1" x14ac:dyDescent="0.25">
      <c r="A144" s="132"/>
      <c r="B144" s="132" t="s">
        <v>487</v>
      </c>
      <c r="C144" s="23">
        <v>851</v>
      </c>
      <c r="D144" s="32" t="s">
        <v>268</v>
      </c>
      <c r="E144" s="32" t="s">
        <v>129</v>
      </c>
      <c r="F144" s="32" t="s">
        <v>281</v>
      </c>
      <c r="G144" s="32" t="s">
        <v>488</v>
      </c>
      <c r="H144" s="15"/>
      <c r="I144" s="15">
        <v>2298</v>
      </c>
      <c r="J144" s="15">
        <f t="shared" si="36"/>
        <v>2298</v>
      </c>
    </row>
    <row r="145" spans="1:10" ht="15" hidden="1" customHeight="1" x14ac:dyDescent="0.25">
      <c r="A145" s="147"/>
      <c r="B145" s="132" t="s">
        <v>458</v>
      </c>
      <c r="C145" s="23">
        <v>851</v>
      </c>
      <c r="D145" s="32" t="s">
        <v>268</v>
      </c>
      <c r="E145" s="32" t="s">
        <v>129</v>
      </c>
      <c r="F145" s="32" t="s">
        <v>281</v>
      </c>
      <c r="G145" s="32" t="s">
        <v>460</v>
      </c>
      <c r="H145" s="15">
        <f>H146</f>
        <v>0</v>
      </c>
      <c r="I145" s="15">
        <f t="shared" ref="I145" si="68">I146</f>
        <v>0</v>
      </c>
      <c r="J145" s="15">
        <f t="shared" ref="J145:J208" si="69">H145+I145</f>
        <v>0</v>
      </c>
    </row>
    <row r="146" spans="1:10" ht="15" hidden="1" customHeight="1" x14ac:dyDescent="0.25">
      <c r="A146" s="147"/>
      <c r="B146" s="132" t="s">
        <v>463</v>
      </c>
      <c r="C146" s="23">
        <v>851</v>
      </c>
      <c r="D146" s="32" t="s">
        <v>268</v>
      </c>
      <c r="E146" s="32" t="s">
        <v>129</v>
      </c>
      <c r="F146" s="32" t="s">
        <v>281</v>
      </c>
      <c r="G146" s="32" t="s">
        <v>464</v>
      </c>
      <c r="H146" s="15"/>
      <c r="I146" s="15"/>
      <c r="J146" s="15">
        <f t="shared" si="69"/>
        <v>0</v>
      </c>
    </row>
    <row r="147" spans="1:10" ht="15" hidden="1" customHeight="1" x14ac:dyDescent="0.25">
      <c r="A147" s="186" t="s">
        <v>283</v>
      </c>
      <c r="B147" s="186"/>
      <c r="C147" s="23">
        <v>851</v>
      </c>
      <c r="D147" s="32" t="s">
        <v>268</v>
      </c>
      <c r="E147" s="32" t="s">
        <v>129</v>
      </c>
      <c r="F147" s="32" t="s">
        <v>284</v>
      </c>
      <c r="G147" s="32"/>
      <c r="H147" s="15">
        <f>H148</f>
        <v>12.72</v>
      </c>
      <c r="I147" s="15">
        <f t="shared" ref="I147:I150" si="70">I148</f>
        <v>0</v>
      </c>
      <c r="J147" s="15">
        <f t="shared" si="69"/>
        <v>12.72</v>
      </c>
    </row>
    <row r="148" spans="1:10" s="12" customFormat="1" ht="15" hidden="1" customHeight="1" x14ac:dyDescent="0.25">
      <c r="A148" s="186" t="s">
        <v>285</v>
      </c>
      <c r="B148" s="186"/>
      <c r="C148" s="23">
        <v>851</v>
      </c>
      <c r="D148" s="32" t="s">
        <v>268</v>
      </c>
      <c r="E148" s="32" t="s">
        <v>129</v>
      </c>
      <c r="F148" s="32" t="s">
        <v>286</v>
      </c>
      <c r="G148" s="32"/>
      <c r="H148" s="15">
        <f>H149</f>
        <v>12.72</v>
      </c>
      <c r="I148" s="15">
        <f t="shared" si="70"/>
        <v>0</v>
      </c>
      <c r="J148" s="15">
        <f t="shared" si="69"/>
        <v>12.72</v>
      </c>
    </row>
    <row r="149" spans="1:10" ht="27" hidden="1" customHeight="1" x14ac:dyDescent="0.25">
      <c r="A149" s="186" t="s">
        <v>287</v>
      </c>
      <c r="B149" s="186"/>
      <c r="C149" s="23">
        <v>851</v>
      </c>
      <c r="D149" s="32" t="s">
        <v>268</v>
      </c>
      <c r="E149" s="32" t="s">
        <v>129</v>
      </c>
      <c r="F149" s="32" t="s">
        <v>288</v>
      </c>
      <c r="G149" s="32"/>
      <c r="H149" s="15">
        <f>H150</f>
        <v>12.72</v>
      </c>
      <c r="I149" s="15">
        <f t="shared" si="70"/>
        <v>0</v>
      </c>
      <c r="J149" s="15">
        <f t="shared" si="69"/>
        <v>12.72</v>
      </c>
    </row>
    <row r="150" spans="1:10" ht="15.75" hidden="1" customHeight="1" x14ac:dyDescent="0.25">
      <c r="A150" s="14"/>
      <c r="B150" s="133" t="s">
        <v>490</v>
      </c>
      <c r="C150" s="23">
        <v>851</v>
      </c>
      <c r="D150" s="32" t="s">
        <v>268</v>
      </c>
      <c r="E150" s="32" t="s">
        <v>129</v>
      </c>
      <c r="F150" s="32" t="s">
        <v>288</v>
      </c>
      <c r="G150" s="32" t="s">
        <v>491</v>
      </c>
      <c r="H150" s="15">
        <f>H151</f>
        <v>12.72</v>
      </c>
      <c r="I150" s="15">
        <f t="shared" si="70"/>
        <v>0</v>
      </c>
      <c r="J150" s="15">
        <f t="shared" si="69"/>
        <v>12.72</v>
      </c>
    </row>
    <row r="151" spans="1:10" ht="12.75" hidden="1" customHeight="1" x14ac:dyDescent="0.25">
      <c r="A151" s="14"/>
      <c r="B151" s="133" t="s">
        <v>492</v>
      </c>
      <c r="C151" s="23">
        <v>851</v>
      </c>
      <c r="D151" s="32" t="s">
        <v>268</v>
      </c>
      <c r="E151" s="32" t="s">
        <v>129</v>
      </c>
      <c r="F151" s="32" t="s">
        <v>288</v>
      </c>
      <c r="G151" s="32" t="s">
        <v>493</v>
      </c>
      <c r="H151" s="15">
        <v>12.72</v>
      </c>
      <c r="I151" s="15"/>
      <c r="J151" s="15">
        <f t="shared" si="69"/>
        <v>12.72</v>
      </c>
    </row>
    <row r="152" spans="1:10" ht="15.75" hidden="1" customHeight="1" x14ac:dyDescent="0.25">
      <c r="A152" s="186" t="s">
        <v>260</v>
      </c>
      <c r="B152" s="186"/>
      <c r="C152" s="23">
        <v>851</v>
      </c>
      <c r="D152" s="32" t="s">
        <v>268</v>
      </c>
      <c r="E152" s="32" t="s">
        <v>129</v>
      </c>
      <c r="F152" s="32" t="s">
        <v>171</v>
      </c>
      <c r="G152" s="32"/>
      <c r="H152" s="15">
        <f>H156+H153</f>
        <v>40</v>
      </c>
      <c r="I152" s="15">
        <f t="shared" ref="I152" si="71">I156+I153</f>
        <v>0</v>
      </c>
      <c r="J152" s="15">
        <f t="shared" si="69"/>
        <v>40</v>
      </c>
    </row>
    <row r="153" spans="1:10" ht="28.5" hidden="1" customHeight="1" x14ac:dyDescent="0.25">
      <c r="A153" s="186" t="s">
        <v>289</v>
      </c>
      <c r="B153" s="186"/>
      <c r="C153" s="23">
        <v>851</v>
      </c>
      <c r="D153" s="32" t="s">
        <v>268</v>
      </c>
      <c r="E153" s="32" t="s">
        <v>129</v>
      </c>
      <c r="F153" s="32" t="s">
        <v>290</v>
      </c>
      <c r="G153" s="32"/>
      <c r="H153" s="15">
        <f>H154</f>
        <v>20</v>
      </c>
      <c r="I153" s="15">
        <f t="shared" ref="I153:I154" si="72">I154</f>
        <v>0</v>
      </c>
      <c r="J153" s="15">
        <f t="shared" si="69"/>
        <v>20</v>
      </c>
    </row>
    <row r="154" spans="1:10" ht="16.5" hidden="1" customHeight="1" x14ac:dyDescent="0.25">
      <c r="A154" s="14"/>
      <c r="B154" s="133" t="s">
        <v>454</v>
      </c>
      <c r="C154" s="23">
        <v>851</v>
      </c>
      <c r="D154" s="32" t="s">
        <v>268</v>
      </c>
      <c r="E154" s="32" t="s">
        <v>129</v>
      </c>
      <c r="F154" s="32" t="s">
        <v>290</v>
      </c>
      <c r="G154" s="32" t="s">
        <v>455</v>
      </c>
      <c r="H154" s="15">
        <f>H155</f>
        <v>20</v>
      </c>
      <c r="I154" s="15">
        <f t="shared" si="72"/>
        <v>0</v>
      </c>
      <c r="J154" s="15">
        <f t="shared" si="69"/>
        <v>20</v>
      </c>
    </row>
    <row r="155" spans="1:10" ht="18" hidden="1" customHeight="1" x14ac:dyDescent="0.25">
      <c r="A155" s="14"/>
      <c r="B155" s="132" t="s">
        <v>456</v>
      </c>
      <c r="C155" s="23">
        <v>851</v>
      </c>
      <c r="D155" s="32" t="s">
        <v>268</v>
      </c>
      <c r="E155" s="32" t="s">
        <v>129</v>
      </c>
      <c r="F155" s="32" t="s">
        <v>290</v>
      </c>
      <c r="G155" s="32" t="s">
        <v>457</v>
      </c>
      <c r="H155" s="15">
        <v>20</v>
      </c>
      <c r="I155" s="15"/>
      <c r="J155" s="15">
        <f t="shared" si="69"/>
        <v>20</v>
      </c>
    </row>
    <row r="156" spans="1:10" ht="18" hidden="1" customHeight="1" x14ac:dyDescent="0.25">
      <c r="A156" s="186" t="s">
        <v>291</v>
      </c>
      <c r="B156" s="186"/>
      <c r="C156" s="23">
        <v>851</v>
      </c>
      <c r="D156" s="32" t="s">
        <v>268</v>
      </c>
      <c r="E156" s="32" t="s">
        <v>129</v>
      </c>
      <c r="F156" s="32" t="s">
        <v>292</v>
      </c>
      <c r="G156" s="32"/>
      <c r="H156" s="15">
        <f>H157</f>
        <v>20</v>
      </c>
      <c r="I156" s="15">
        <f t="shared" ref="I156:I157" si="73">I157</f>
        <v>0</v>
      </c>
      <c r="J156" s="15">
        <f t="shared" si="69"/>
        <v>20</v>
      </c>
    </row>
    <row r="157" spans="1:10" ht="18" hidden="1" customHeight="1" x14ac:dyDescent="0.25">
      <c r="A157" s="14"/>
      <c r="B157" s="133" t="s">
        <v>454</v>
      </c>
      <c r="C157" s="23">
        <v>851</v>
      </c>
      <c r="D157" s="32" t="s">
        <v>268</v>
      </c>
      <c r="E157" s="32" t="s">
        <v>129</v>
      </c>
      <c r="F157" s="32" t="s">
        <v>292</v>
      </c>
      <c r="G157" s="32" t="s">
        <v>455</v>
      </c>
      <c r="H157" s="15">
        <f>H158</f>
        <v>20</v>
      </c>
      <c r="I157" s="15">
        <f t="shared" si="73"/>
        <v>0</v>
      </c>
      <c r="J157" s="15">
        <f t="shared" si="69"/>
        <v>20</v>
      </c>
    </row>
    <row r="158" spans="1:10" ht="13.5" hidden="1" customHeight="1" x14ac:dyDescent="0.25">
      <c r="A158" s="14"/>
      <c r="B158" s="132" t="s">
        <v>456</v>
      </c>
      <c r="C158" s="23">
        <v>851</v>
      </c>
      <c r="D158" s="32" t="s">
        <v>268</v>
      </c>
      <c r="E158" s="32" t="s">
        <v>129</v>
      </c>
      <c r="F158" s="32" t="s">
        <v>292</v>
      </c>
      <c r="G158" s="32" t="s">
        <v>457</v>
      </c>
      <c r="H158" s="15">
        <v>20</v>
      </c>
      <c r="I158" s="15"/>
      <c r="J158" s="15">
        <f t="shared" si="69"/>
        <v>20</v>
      </c>
    </row>
    <row r="159" spans="1:10" ht="28.5" hidden="1" customHeight="1" x14ac:dyDescent="0.25">
      <c r="A159" s="190" t="s">
        <v>293</v>
      </c>
      <c r="B159" s="190"/>
      <c r="C159" s="23">
        <v>851</v>
      </c>
      <c r="D159" s="31" t="s">
        <v>268</v>
      </c>
      <c r="E159" s="31" t="s">
        <v>144</v>
      </c>
      <c r="F159" s="31"/>
      <c r="G159" s="31"/>
      <c r="H159" s="149">
        <f>H160+H165</f>
        <v>353.2</v>
      </c>
      <c r="I159" s="149">
        <f t="shared" ref="I159" si="74">I160+I165</f>
        <v>0</v>
      </c>
      <c r="J159" s="15">
        <f t="shared" si="69"/>
        <v>353.2</v>
      </c>
    </row>
    <row r="160" spans="1:10" ht="16.5" hidden="1" customHeight="1" x14ac:dyDescent="0.25">
      <c r="A160" s="186" t="s">
        <v>131</v>
      </c>
      <c r="B160" s="186"/>
      <c r="C160" s="23">
        <v>851</v>
      </c>
      <c r="D160" s="32" t="s">
        <v>268</v>
      </c>
      <c r="E160" s="32" t="s">
        <v>144</v>
      </c>
      <c r="F160" s="32" t="s">
        <v>132</v>
      </c>
      <c r="G160" s="32"/>
      <c r="H160" s="15">
        <f>H161</f>
        <v>333.2</v>
      </c>
      <c r="I160" s="15">
        <f t="shared" ref="I160:I163" si="75">I161</f>
        <v>0</v>
      </c>
      <c r="J160" s="15">
        <f t="shared" si="69"/>
        <v>333.2</v>
      </c>
    </row>
    <row r="161" spans="1:10" ht="27.75" hidden="1" customHeight="1" x14ac:dyDescent="0.25">
      <c r="A161" s="186" t="s">
        <v>137</v>
      </c>
      <c r="B161" s="186"/>
      <c r="C161" s="23">
        <v>851</v>
      </c>
      <c r="D161" s="32" t="s">
        <v>268</v>
      </c>
      <c r="E161" s="32" t="s">
        <v>144</v>
      </c>
      <c r="F161" s="32" t="s">
        <v>138</v>
      </c>
      <c r="G161" s="32"/>
      <c r="H161" s="15">
        <f>H162</f>
        <v>333.2</v>
      </c>
      <c r="I161" s="15">
        <f t="shared" si="75"/>
        <v>0</v>
      </c>
      <c r="J161" s="15">
        <f t="shared" si="69"/>
        <v>333.2</v>
      </c>
    </row>
    <row r="162" spans="1:10" ht="18" hidden="1" customHeight="1" x14ac:dyDescent="0.25">
      <c r="A162" s="186" t="s">
        <v>294</v>
      </c>
      <c r="B162" s="186"/>
      <c r="C162" s="23">
        <v>851</v>
      </c>
      <c r="D162" s="32" t="s">
        <v>268</v>
      </c>
      <c r="E162" s="32" t="s">
        <v>144</v>
      </c>
      <c r="F162" s="32" t="s">
        <v>295</v>
      </c>
      <c r="G162" s="32"/>
      <c r="H162" s="15">
        <f>H163</f>
        <v>333.2</v>
      </c>
      <c r="I162" s="15">
        <f t="shared" si="75"/>
        <v>0</v>
      </c>
      <c r="J162" s="15">
        <f t="shared" si="69"/>
        <v>333.2</v>
      </c>
    </row>
    <row r="163" spans="1:10" ht="27.75" hidden="1" customHeight="1" x14ac:dyDescent="0.25">
      <c r="A163" s="132"/>
      <c r="B163" s="132" t="s">
        <v>450</v>
      </c>
      <c r="C163" s="23">
        <v>851</v>
      </c>
      <c r="D163" s="32" t="s">
        <v>268</v>
      </c>
      <c r="E163" s="32" t="s">
        <v>144</v>
      </c>
      <c r="F163" s="32" t="s">
        <v>295</v>
      </c>
      <c r="G163" s="32" t="s">
        <v>451</v>
      </c>
      <c r="H163" s="15">
        <f>H164</f>
        <v>333.2</v>
      </c>
      <c r="I163" s="15">
        <f t="shared" si="75"/>
        <v>0</v>
      </c>
      <c r="J163" s="15">
        <f t="shared" si="69"/>
        <v>333.2</v>
      </c>
    </row>
    <row r="164" spans="1:10" ht="27.75" hidden="1" customHeight="1" x14ac:dyDescent="0.25">
      <c r="A164" s="14"/>
      <c r="B164" s="133" t="s">
        <v>452</v>
      </c>
      <c r="C164" s="23">
        <v>851</v>
      </c>
      <c r="D164" s="32" t="s">
        <v>268</v>
      </c>
      <c r="E164" s="32" t="s">
        <v>144</v>
      </c>
      <c r="F164" s="32" t="s">
        <v>295</v>
      </c>
      <c r="G164" s="32" t="s">
        <v>453</v>
      </c>
      <c r="H164" s="15">
        <v>333.2</v>
      </c>
      <c r="I164" s="15"/>
      <c r="J164" s="15">
        <f t="shared" si="69"/>
        <v>333.2</v>
      </c>
    </row>
    <row r="165" spans="1:10" ht="53.25" hidden="1" customHeight="1" x14ac:dyDescent="0.25">
      <c r="A165" s="186" t="s">
        <v>244</v>
      </c>
      <c r="B165" s="186"/>
      <c r="C165" s="23">
        <v>851</v>
      </c>
      <c r="D165" s="32" t="s">
        <v>268</v>
      </c>
      <c r="E165" s="32" t="s">
        <v>144</v>
      </c>
      <c r="F165" s="32" t="s">
        <v>175</v>
      </c>
      <c r="G165" s="32"/>
      <c r="H165" s="15">
        <f>H166</f>
        <v>20</v>
      </c>
      <c r="I165" s="15">
        <f t="shared" ref="I165:I167" si="76">I166</f>
        <v>0</v>
      </c>
      <c r="J165" s="15">
        <f t="shared" si="69"/>
        <v>20</v>
      </c>
    </row>
    <row r="166" spans="1:10" ht="18" hidden="1" customHeight="1" x14ac:dyDescent="0.25">
      <c r="A166" s="186" t="s">
        <v>298</v>
      </c>
      <c r="B166" s="186"/>
      <c r="C166" s="23">
        <v>851</v>
      </c>
      <c r="D166" s="32" t="s">
        <v>268</v>
      </c>
      <c r="E166" s="32" t="s">
        <v>144</v>
      </c>
      <c r="F166" s="32" t="s">
        <v>299</v>
      </c>
      <c r="G166" s="32"/>
      <c r="H166" s="15">
        <f>H167</f>
        <v>20</v>
      </c>
      <c r="I166" s="15">
        <f t="shared" si="76"/>
        <v>0</v>
      </c>
      <c r="J166" s="15">
        <f t="shared" si="69"/>
        <v>20</v>
      </c>
    </row>
    <row r="167" spans="1:10" ht="18.75" hidden="1" customHeight="1" x14ac:dyDescent="0.25">
      <c r="A167" s="14"/>
      <c r="B167" s="133" t="s">
        <v>454</v>
      </c>
      <c r="C167" s="23">
        <v>851</v>
      </c>
      <c r="D167" s="32" t="s">
        <v>268</v>
      </c>
      <c r="E167" s="32" t="s">
        <v>144</v>
      </c>
      <c r="F167" s="32" t="s">
        <v>299</v>
      </c>
      <c r="G167" s="32" t="s">
        <v>455</v>
      </c>
      <c r="H167" s="15">
        <f>H168</f>
        <v>20</v>
      </c>
      <c r="I167" s="15">
        <f t="shared" si="76"/>
        <v>0</v>
      </c>
      <c r="J167" s="15">
        <f t="shared" si="69"/>
        <v>20</v>
      </c>
    </row>
    <row r="168" spans="1:10" ht="27.75" hidden="1" customHeight="1" x14ac:dyDescent="0.25">
      <c r="A168" s="14"/>
      <c r="B168" s="132" t="s">
        <v>456</v>
      </c>
      <c r="C168" s="23">
        <v>851</v>
      </c>
      <c r="D168" s="32" t="s">
        <v>268</v>
      </c>
      <c r="E168" s="32" t="s">
        <v>144</v>
      </c>
      <c r="F168" s="32" t="s">
        <v>299</v>
      </c>
      <c r="G168" s="32" t="s">
        <v>457</v>
      </c>
      <c r="H168" s="15">
        <v>20</v>
      </c>
      <c r="I168" s="15"/>
      <c r="J168" s="15">
        <f t="shared" si="69"/>
        <v>20</v>
      </c>
    </row>
    <row r="169" spans="1:10" ht="28.5" hidden="1" customHeight="1" x14ac:dyDescent="0.25">
      <c r="A169" s="189" t="s">
        <v>300</v>
      </c>
      <c r="B169" s="189"/>
      <c r="C169" s="23">
        <v>851</v>
      </c>
      <c r="D169" s="29" t="s">
        <v>301</v>
      </c>
      <c r="E169" s="29"/>
      <c r="F169" s="29"/>
      <c r="G169" s="29"/>
      <c r="H169" s="146">
        <f>H170+H176</f>
        <v>1943.91</v>
      </c>
      <c r="I169" s="146">
        <f t="shared" ref="I169" si="77">I170+I176</f>
        <v>0</v>
      </c>
      <c r="J169" s="15">
        <f t="shared" si="69"/>
        <v>1943.91</v>
      </c>
    </row>
    <row r="170" spans="1:10" ht="26.25" hidden="1" customHeight="1" x14ac:dyDescent="0.25">
      <c r="A170" s="190" t="s">
        <v>302</v>
      </c>
      <c r="B170" s="190"/>
      <c r="C170" s="23">
        <v>851</v>
      </c>
      <c r="D170" s="31" t="s">
        <v>301</v>
      </c>
      <c r="E170" s="31" t="s">
        <v>129</v>
      </c>
      <c r="F170" s="31"/>
      <c r="G170" s="31"/>
      <c r="H170" s="11">
        <f>H171</f>
        <v>1638.41</v>
      </c>
      <c r="I170" s="11">
        <f t="shared" ref="I170:I174" si="78">I171</f>
        <v>0</v>
      </c>
      <c r="J170" s="15">
        <f t="shared" si="69"/>
        <v>1638.41</v>
      </c>
    </row>
    <row r="171" spans="1:10" ht="27" hidden="1" customHeight="1" x14ac:dyDescent="0.25">
      <c r="A171" s="186" t="s">
        <v>303</v>
      </c>
      <c r="B171" s="186"/>
      <c r="C171" s="23">
        <v>851</v>
      </c>
      <c r="D171" s="32" t="s">
        <v>301</v>
      </c>
      <c r="E171" s="32" t="s">
        <v>129</v>
      </c>
      <c r="F171" s="32" t="s">
        <v>304</v>
      </c>
      <c r="G171" s="32"/>
      <c r="H171" s="15">
        <f>H172</f>
        <v>1638.41</v>
      </c>
      <c r="I171" s="15">
        <f t="shared" si="78"/>
        <v>0</v>
      </c>
      <c r="J171" s="15">
        <f t="shared" si="69"/>
        <v>1638.41</v>
      </c>
    </row>
    <row r="172" spans="1:10" ht="15.75" hidden="1" customHeight="1" x14ac:dyDescent="0.25">
      <c r="A172" s="186" t="s">
        <v>494</v>
      </c>
      <c r="B172" s="186"/>
      <c r="C172" s="23">
        <v>851</v>
      </c>
      <c r="D172" s="32" t="s">
        <v>301</v>
      </c>
      <c r="E172" s="32" t="s">
        <v>129</v>
      </c>
      <c r="F172" s="32" t="s">
        <v>495</v>
      </c>
      <c r="G172" s="32"/>
      <c r="H172" s="15">
        <f>H173</f>
        <v>1638.41</v>
      </c>
      <c r="I172" s="15">
        <f t="shared" si="78"/>
        <v>0</v>
      </c>
      <c r="J172" s="15">
        <f t="shared" si="69"/>
        <v>1638.41</v>
      </c>
    </row>
    <row r="173" spans="1:10" ht="14.25" hidden="1" customHeight="1" x14ac:dyDescent="0.25">
      <c r="A173" s="186" t="s">
        <v>496</v>
      </c>
      <c r="B173" s="186"/>
      <c r="C173" s="23">
        <v>851</v>
      </c>
      <c r="D173" s="32" t="s">
        <v>301</v>
      </c>
      <c r="E173" s="32" t="s">
        <v>129</v>
      </c>
      <c r="F173" s="32" t="s">
        <v>497</v>
      </c>
      <c r="G173" s="32"/>
      <c r="H173" s="15">
        <f>H174</f>
        <v>1638.41</v>
      </c>
      <c r="I173" s="15">
        <f t="shared" si="78"/>
        <v>0</v>
      </c>
      <c r="J173" s="15">
        <f t="shared" si="69"/>
        <v>1638.41</v>
      </c>
    </row>
    <row r="174" spans="1:10" ht="27" hidden="1" customHeight="1" x14ac:dyDescent="0.25">
      <c r="A174" s="135"/>
      <c r="B174" s="133" t="s">
        <v>490</v>
      </c>
      <c r="C174" s="23">
        <v>851</v>
      </c>
      <c r="D174" s="32" t="s">
        <v>301</v>
      </c>
      <c r="E174" s="32" t="s">
        <v>129</v>
      </c>
      <c r="F174" s="32" t="s">
        <v>497</v>
      </c>
      <c r="G174" s="32" t="s">
        <v>491</v>
      </c>
      <c r="H174" s="15">
        <f>H175</f>
        <v>1638.41</v>
      </c>
      <c r="I174" s="15">
        <f t="shared" si="78"/>
        <v>0</v>
      </c>
      <c r="J174" s="15">
        <f t="shared" si="69"/>
        <v>1638.41</v>
      </c>
    </row>
    <row r="175" spans="1:10" ht="16.5" hidden="1" customHeight="1" x14ac:dyDescent="0.25">
      <c r="A175" s="135"/>
      <c r="B175" s="133" t="s">
        <v>498</v>
      </c>
      <c r="C175" s="23">
        <v>851</v>
      </c>
      <c r="D175" s="32" t="s">
        <v>301</v>
      </c>
      <c r="E175" s="32" t="s">
        <v>129</v>
      </c>
      <c r="F175" s="32" t="s">
        <v>497</v>
      </c>
      <c r="G175" s="32" t="s">
        <v>499</v>
      </c>
      <c r="H175" s="15">
        <v>1638.41</v>
      </c>
      <c r="I175" s="15"/>
      <c r="J175" s="15">
        <f t="shared" si="69"/>
        <v>1638.41</v>
      </c>
    </row>
    <row r="176" spans="1:10" ht="40.5" hidden="1" customHeight="1" x14ac:dyDescent="0.25">
      <c r="A176" s="190" t="s">
        <v>326</v>
      </c>
      <c r="B176" s="190"/>
      <c r="C176" s="23">
        <v>851</v>
      </c>
      <c r="D176" s="31" t="s">
        <v>301</v>
      </c>
      <c r="E176" s="31" t="s">
        <v>147</v>
      </c>
      <c r="F176" s="31"/>
      <c r="G176" s="31"/>
      <c r="H176" s="11">
        <f>H177</f>
        <v>305.5</v>
      </c>
      <c r="I176" s="11">
        <f t="shared" ref="I176:I177" si="79">I177</f>
        <v>0</v>
      </c>
      <c r="J176" s="15">
        <f t="shared" si="69"/>
        <v>305.5</v>
      </c>
    </row>
    <row r="177" spans="1:10" ht="14.25" hidden="1" customHeight="1" x14ac:dyDescent="0.25">
      <c r="A177" s="186" t="s">
        <v>244</v>
      </c>
      <c r="B177" s="186"/>
      <c r="C177" s="23">
        <v>851</v>
      </c>
      <c r="D177" s="32" t="s">
        <v>301</v>
      </c>
      <c r="E177" s="32" t="s">
        <v>147</v>
      </c>
      <c r="F177" s="32" t="s">
        <v>175</v>
      </c>
      <c r="G177" s="32"/>
      <c r="H177" s="15">
        <f>H178</f>
        <v>305.5</v>
      </c>
      <c r="I177" s="15">
        <f t="shared" si="79"/>
        <v>0</v>
      </c>
      <c r="J177" s="15">
        <f t="shared" si="69"/>
        <v>305.5</v>
      </c>
    </row>
    <row r="178" spans="1:10" ht="27" hidden="1" customHeight="1" x14ac:dyDescent="0.25">
      <c r="A178" s="191" t="s">
        <v>331</v>
      </c>
      <c r="B178" s="191"/>
      <c r="C178" s="23">
        <v>851</v>
      </c>
      <c r="D178" s="32" t="s">
        <v>301</v>
      </c>
      <c r="E178" s="32" t="s">
        <v>147</v>
      </c>
      <c r="F178" s="32" t="s">
        <v>332</v>
      </c>
      <c r="G178" s="32"/>
      <c r="H178" s="15">
        <f>H179+H181</f>
        <v>305.5</v>
      </c>
      <c r="I178" s="15">
        <f t="shared" ref="I178" si="80">I179+I181</f>
        <v>0</v>
      </c>
      <c r="J178" s="15">
        <f t="shared" si="69"/>
        <v>305.5</v>
      </c>
    </row>
    <row r="179" spans="1:10" ht="15" hidden="1" customHeight="1" x14ac:dyDescent="0.25">
      <c r="A179" s="14"/>
      <c r="B179" s="133" t="s">
        <v>454</v>
      </c>
      <c r="C179" s="23">
        <v>851</v>
      </c>
      <c r="D179" s="33" t="s">
        <v>301</v>
      </c>
      <c r="E179" s="32" t="s">
        <v>147</v>
      </c>
      <c r="F179" s="32" t="s">
        <v>332</v>
      </c>
      <c r="G179" s="32" t="s">
        <v>455</v>
      </c>
      <c r="H179" s="15">
        <f>H180</f>
        <v>75.5</v>
      </c>
      <c r="I179" s="15">
        <f t="shared" ref="I179" si="81">I180</f>
        <v>0</v>
      </c>
      <c r="J179" s="15">
        <f t="shared" si="69"/>
        <v>75.5</v>
      </c>
    </row>
    <row r="180" spans="1:10" ht="15.75" hidden="1" customHeight="1" x14ac:dyDescent="0.25">
      <c r="A180" s="14"/>
      <c r="B180" s="132" t="s">
        <v>456</v>
      </c>
      <c r="C180" s="23">
        <v>851</v>
      </c>
      <c r="D180" s="33" t="s">
        <v>301</v>
      </c>
      <c r="E180" s="32" t="s">
        <v>147</v>
      </c>
      <c r="F180" s="32" t="s">
        <v>332</v>
      </c>
      <c r="G180" s="32" t="s">
        <v>457</v>
      </c>
      <c r="H180" s="15">
        <v>75.5</v>
      </c>
      <c r="I180" s="15"/>
      <c r="J180" s="15">
        <f t="shared" si="69"/>
        <v>75.5</v>
      </c>
    </row>
    <row r="181" spans="1:10" ht="37.5" hidden="1" customHeight="1" x14ac:dyDescent="0.25">
      <c r="A181" s="135"/>
      <c r="B181" s="133" t="s">
        <v>490</v>
      </c>
      <c r="C181" s="23">
        <v>851</v>
      </c>
      <c r="D181" s="32" t="s">
        <v>301</v>
      </c>
      <c r="E181" s="32" t="s">
        <v>147</v>
      </c>
      <c r="F181" s="32" t="s">
        <v>332</v>
      </c>
      <c r="G181" s="32" t="s">
        <v>491</v>
      </c>
      <c r="H181" s="15">
        <f>H182</f>
        <v>230</v>
      </c>
      <c r="I181" s="15">
        <f t="shared" ref="I181" si="82">I182</f>
        <v>0</v>
      </c>
      <c r="J181" s="15">
        <f t="shared" si="69"/>
        <v>230</v>
      </c>
    </row>
    <row r="182" spans="1:10" ht="27" hidden="1" customHeight="1" x14ac:dyDescent="0.25">
      <c r="A182" s="135"/>
      <c r="B182" s="133" t="s">
        <v>500</v>
      </c>
      <c r="C182" s="23">
        <v>851</v>
      </c>
      <c r="D182" s="32" t="s">
        <v>301</v>
      </c>
      <c r="E182" s="32" t="s">
        <v>147</v>
      </c>
      <c r="F182" s="32" t="s">
        <v>332</v>
      </c>
      <c r="G182" s="32" t="s">
        <v>501</v>
      </c>
      <c r="H182" s="15">
        <v>230</v>
      </c>
      <c r="I182" s="15"/>
      <c r="J182" s="15">
        <f t="shared" si="69"/>
        <v>230</v>
      </c>
    </row>
    <row r="183" spans="1:10" ht="17.25" hidden="1" customHeight="1" x14ac:dyDescent="0.25">
      <c r="A183" s="189" t="s">
        <v>333</v>
      </c>
      <c r="B183" s="189"/>
      <c r="C183" s="23">
        <v>851</v>
      </c>
      <c r="D183" s="29" t="s">
        <v>151</v>
      </c>
      <c r="E183" s="29"/>
      <c r="F183" s="29"/>
      <c r="G183" s="29"/>
      <c r="H183" s="146">
        <f>H184</f>
        <v>40</v>
      </c>
      <c r="I183" s="146">
        <f t="shared" ref="I183:I185" si="83">I184</f>
        <v>0</v>
      </c>
      <c r="J183" s="15">
        <f t="shared" si="69"/>
        <v>40</v>
      </c>
    </row>
    <row r="184" spans="1:10" ht="16.5" hidden="1" customHeight="1" x14ac:dyDescent="0.25">
      <c r="A184" s="197" t="s">
        <v>334</v>
      </c>
      <c r="B184" s="197"/>
      <c r="C184" s="23">
        <v>851</v>
      </c>
      <c r="D184" s="31" t="s">
        <v>151</v>
      </c>
      <c r="E184" s="31" t="s">
        <v>130</v>
      </c>
      <c r="F184" s="31"/>
      <c r="G184" s="31"/>
      <c r="H184" s="11">
        <f>H185</f>
        <v>40</v>
      </c>
      <c r="I184" s="11">
        <f t="shared" si="83"/>
        <v>0</v>
      </c>
      <c r="J184" s="15">
        <f t="shared" si="69"/>
        <v>40</v>
      </c>
    </row>
    <row r="185" spans="1:10" s="12" customFormat="1" ht="15" hidden="1" customHeight="1" x14ac:dyDescent="0.25">
      <c r="A185" s="186" t="s">
        <v>335</v>
      </c>
      <c r="B185" s="186"/>
      <c r="C185" s="23">
        <v>851</v>
      </c>
      <c r="D185" s="32" t="s">
        <v>151</v>
      </c>
      <c r="E185" s="32" t="s">
        <v>130</v>
      </c>
      <c r="F185" s="32" t="s">
        <v>336</v>
      </c>
      <c r="G185" s="32"/>
      <c r="H185" s="15">
        <f>H186</f>
        <v>40</v>
      </c>
      <c r="I185" s="15">
        <f t="shared" si="83"/>
        <v>0</v>
      </c>
      <c r="J185" s="15">
        <f t="shared" si="69"/>
        <v>40</v>
      </c>
    </row>
    <row r="186" spans="1:10" s="43" customFormat="1" ht="16.5" hidden="1" customHeight="1" x14ac:dyDescent="0.25">
      <c r="A186" s="186" t="s">
        <v>337</v>
      </c>
      <c r="B186" s="186"/>
      <c r="C186" s="23">
        <v>851</v>
      </c>
      <c r="D186" s="32" t="s">
        <v>151</v>
      </c>
      <c r="E186" s="32" t="s">
        <v>130</v>
      </c>
      <c r="F186" s="32" t="s">
        <v>338</v>
      </c>
      <c r="G186" s="32"/>
      <c r="H186" s="15">
        <f>H187+H190</f>
        <v>40</v>
      </c>
      <c r="I186" s="15">
        <f t="shared" ref="I186" si="84">I187+I190</f>
        <v>0</v>
      </c>
      <c r="J186" s="15">
        <f t="shared" si="69"/>
        <v>40</v>
      </c>
    </row>
    <row r="187" spans="1:10" s="43" customFormat="1" ht="27" hidden="1" customHeight="1" x14ac:dyDescent="0.25">
      <c r="A187" s="186" t="s">
        <v>339</v>
      </c>
      <c r="B187" s="186"/>
      <c r="C187" s="23">
        <v>851</v>
      </c>
      <c r="D187" s="32" t="s">
        <v>151</v>
      </c>
      <c r="E187" s="32" t="s">
        <v>130</v>
      </c>
      <c r="F187" s="32" t="s">
        <v>340</v>
      </c>
      <c r="G187" s="32"/>
      <c r="H187" s="15">
        <f>H188</f>
        <v>40</v>
      </c>
      <c r="I187" s="15">
        <f t="shared" ref="I187:I188" si="85">I188</f>
        <v>0</v>
      </c>
      <c r="J187" s="15">
        <f t="shared" si="69"/>
        <v>40</v>
      </c>
    </row>
    <row r="188" spans="1:10" ht="15.75" hidden="1" customHeight="1" x14ac:dyDescent="0.25">
      <c r="A188" s="14"/>
      <c r="B188" s="133" t="s">
        <v>454</v>
      </c>
      <c r="C188" s="23">
        <v>851</v>
      </c>
      <c r="D188" s="32" t="s">
        <v>151</v>
      </c>
      <c r="E188" s="32" t="s">
        <v>130</v>
      </c>
      <c r="F188" s="32" t="s">
        <v>340</v>
      </c>
      <c r="G188" s="32" t="s">
        <v>455</v>
      </c>
      <c r="H188" s="15">
        <f>H189</f>
        <v>40</v>
      </c>
      <c r="I188" s="15">
        <f t="shared" si="85"/>
        <v>0</v>
      </c>
      <c r="J188" s="15">
        <f t="shared" si="69"/>
        <v>40</v>
      </c>
    </row>
    <row r="189" spans="1:10" ht="15.75" hidden="1" customHeight="1" x14ac:dyDescent="0.25">
      <c r="A189" s="14"/>
      <c r="B189" s="132" t="s">
        <v>456</v>
      </c>
      <c r="C189" s="23">
        <v>851</v>
      </c>
      <c r="D189" s="32" t="s">
        <v>151</v>
      </c>
      <c r="E189" s="32" t="s">
        <v>130</v>
      </c>
      <c r="F189" s="32" t="s">
        <v>340</v>
      </c>
      <c r="G189" s="32" t="s">
        <v>457</v>
      </c>
      <c r="H189" s="15">
        <v>40</v>
      </c>
      <c r="I189" s="15"/>
      <c r="J189" s="15">
        <f t="shared" si="69"/>
        <v>40</v>
      </c>
    </row>
    <row r="190" spans="1:10" s="43" customFormat="1" ht="15.75" hidden="1" customHeight="1" x14ac:dyDescent="0.25">
      <c r="A190" s="186" t="s">
        <v>341</v>
      </c>
      <c r="B190" s="186"/>
      <c r="C190" s="23"/>
      <c r="D190" s="32" t="s">
        <v>151</v>
      </c>
      <c r="E190" s="32" t="s">
        <v>130</v>
      </c>
      <c r="F190" s="32" t="s">
        <v>342</v>
      </c>
      <c r="G190" s="32"/>
      <c r="H190" s="15">
        <f>H191</f>
        <v>0</v>
      </c>
      <c r="I190" s="15">
        <f t="shared" ref="I190:I191" si="86">I191</f>
        <v>0</v>
      </c>
      <c r="J190" s="15">
        <f t="shared" si="69"/>
        <v>0</v>
      </c>
    </row>
    <row r="191" spans="1:10" ht="15.75" hidden="1" customHeight="1" x14ac:dyDescent="0.25">
      <c r="A191" s="14"/>
      <c r="B191" s="133" t="s">
        <v>454</v>
      </c>
      <c r="C191" s="23"/>
      <c r="D191" s="32" t="s">
        <v>151</v>
      </c>
      <c r="E191" s="32" t="s">
        <v>130</v>
      </c>
      <c r="F191" s="32" t="s">
        <v>342</v>
      </c>
      <c r="G191" s="32" t="s">
        <v>455</v>
      </c>
      <c r="H191" s="15">
        <f>H192</f>
        <v>0</v>
      </c>
      <c r="I191" s="15">
        <f t="shared" si="86"/>
        <v>0</v>
      </c>
      <c r="J191" s="15">
        <f t="shared" si="69"/>
        <v>0</v>
      </c>
    </row>
    <row r="192" spans="1:10" ht="15.75" hidden="1" customHeight="1" x14ac:dyDescent="0.25">
      <c r="A192" s="14"/>
      <c r="B192" s="132" t="s">
        <v>456</v>
      </c>
      <c r="C192" s="23"/>
      <c r="D192" s="32" t="s">
        <v>151</v>
      </c>
      <c r="E192" s="32" t="s">
        <v>130</v>
      </c>
      <c r="F192" s="32" t="s">
        <v>342</v>
      </c>
      <c r="G192" s="32" t="s">
        <v>457</v>
      </c>
      <c r="H192" s="15"/>
      <c r="I192" s="15"/>
      <c r="J192" s="15">
        <f t="shared" si="69"/>
        <v>0</v>
      </c>
    </row>
    <row r="193" spans="1:10" ht="15" hidden="1" customHeight="1" x14ac:dyDescent="0.2">
      <c r="A193" s="212" t="s">
        <v>353</v>
      </c>
      <c r="B193" s="213"/>
      <c r="C193" s="139">
        <v>852</v>
      </c>
      <c r="D193" s="33"/>
      <c r="E193" s="33"/>
      <c r="F193" s="33"/>
      <c r="G193" s="32"/>
      <c r="H193" s="146">
        <f>H194+H357</f>
        <v>120266.76999999999</v>
      </c>
      <c r="I193" s="146">
        <f t="shared" ref="I193" si="87">I194+I357</f>
        <v>0</v>
      </c>
      <c r="J193" s="15">
        <f t="shared" si="69"/>
        <v>120266.76999999999</v>
      </c>
    </row>
    <row r="194" spans="1:10" s="30" customFormat="1" ht="15.75" hidden="1" customHeight="1" x14ac:dyDescent="0.25">
      <c r="A194" s="189" t="s">
        <v>208</v>
      </c>
      <c r="B194" s="189"/>
      <c r="C194" s="164">
        <v>852</v>
      </c>
      <c r="D194" s="29" t="s">
        <v>209</v>
      </c>
      <c r="E194" s="29"/>
      <c r="F194" s="29"/>
      <c r="G194" s="29"/>
      <c r="H194" s="146">
        <f t="shared" ref="H194:I194" si="88">H195+H219+H305+H310</f>
        <v>112371.18</v>
      </c>
      <c r="I194" s="146">
        <f t="shared" si="88"/>
        <v>0</v>
      </c>
      <c r="J194" s="15">
        <f t="shared" si="69"/>
        <v>112371.18</v>
      </c>
    </row>
    <row r="195" spans="1:10" s="12" customFormat="1" ht="15.75" hidden="1" customHeight="1" x14ac:dyDescent="0.25">
      <c r="A195" s="190" t="s">
        <v>210</v>
      </c>
      <c r="B195" s="190"/>
      <c r="C195" s="21">
        <v>852</v>
      </c>
      <c r="D195" s="31" t="s">
        <v>209</v>
      </c>
      <c r="E195" s="31" t="s">
        <v>129</v>
      </c>
      <c r="F195" s="31"/>
      <c r="G195" s="31"/>
      <c r="H195" s="11">
        <f>H196+H211</f>
        <v>16227.32</v>
      </c>
      <c r="I195" s="11">
        <f t="shared" ref="I195" si="89">I196+I211</f>
        <v>0</v>
      </c>
      <c r="J195" s="15">
        <f t="shared" si="69"/>
        <v>16227.32</v>
      </c>
    </row>
    <row r="196" spans="1:10" ht="17.25" hidden="1" customHeight="1" x14ac:dyDescent="0.25">
      <c r="A196" s="186" t="s">
        <v>211</v>
      </c>
      <c r="B196" s="186"/>
      <c r="C196" s="23">
        <v>852</v>
      </c>
      <c r="D196" s="32" t="s">
        <v>209</v>
      </c>
      <c r="E196" s="32" t="s">
        <v>129</v>
      </c>
      <c r="F196" s="32" t="s">
        <v>212</v>
      </c>
      <c r="G196" s="32"/>
      <c r="H196" s="15">
        <f>H197</f>
        <v>15297</v>
      </c>
      <c r="I196" s="15">
        <f t="shared" ref="I196" si="90">I197</f>
        <v>0</v>
      </c>
      <c r="J196" s="15">
        <f t="shared" si="69"/>
        <v>15297</v>
      </c>
    </row>
    <row r="197" spans="1:10" ht="14.25" hidden="1" customHeight="1" x14ac:dyDescent="0.25">
      <c r="A197" s="186" t="s">
        <v>213</v>
      </c>
      <c r="B197" s="186"/>
      <c r="C197" s="23">
        <v>852</v>
      </c>
      <c r="D197" s="32" t="s">
        <v>209</v>
      </c>
      <c r="E197" s="32" t="s">
        <v>129</v>
      </c>
      <c r="F197" s="32" t="s">
        <v>214</v>
      </c>
      <c r="G197" s="32"/>
      <c r="H197" s="15">
        <f>H198+H204</f>
        <v>15297</v>
      </c>
      <c r="I197" s="15">
        <f t="shared" ref="I197" si="91">I198+I204</f>
        <v>0</v>
      </c>
      <c r="J197" s="15">
        <f t="shared" si="69"/>
        <v>15297</v>
      </c>
    </row>
    <row r="198" spans="1:10" ht="27.75" hidden="1" customHeight="1" x14ac:dyDescent="0.25">
      <c r="A198" s="186" t="s">
        <v>502</v>
      </c>
      <c r="B198" s="186"/>
      <c r="C198" s="23">
        <v>852</v>
      </c>
      <c r="D198" s="32" t="s">
        <v>209</v>
      </c>
      <c r="E198" s="32" t="s">
        <v>129</v>
      </c>
      <c r="F198" s="32" t="s">
        <v>503</v>
      </c>
      <c r="G198" s="32"/>
      <c r="H198" s="15">
        <f>H199+H201</f>
        <v>5290.7</v>
      </c>
      <c r="I198" s="15">
        <f t="shared" ref="I198" si="92">I199+I201</f>
        <v>0</v>
      </c>
      <c r="J198" s="15">
        <f t="shared" si="69"/>
        <v>5290.7</v>
      </c>
    </row>
    <row r="199" spans="1:10" ht="16.5" hidden="1" customHeight="1" x14ac:dyDescent="0.25">
      <c r="A199" s="132"/>
      <c r="B199" s="132" t="s">
        <v>485</v>
      </c>
      <c r="C199" s="23">
        <v>852</v>
      </c>
      <c r="D199" s="32" t="s">
        <v>209</v>
      </c>
      <c r="E199" s="32" t="s">
        <v>129</v>
      </c>
      <c r="F199" s="32" t="s">
        <v>503</v>
      </c>
      <c r="G199" s="32" t="s">
        <v>486</v>
      </c>
      <c r="H199" s="15">
        <f>H200</f>
        <v>5288</v>
      </c>
      <c r="I199" s="15">
        <f t="shared" ref="I199" si="93">I200</f>
        <v>0</v>
      </c>
      <c r="J199" s="15">
        <f t="shared" si="69"/>
        <v>5288</v>
      </c>
    </row>
    <row r="200" spans="1:10" ht="18" hidden="1" customHeight="1" x14ac:dyDescent="0.25">
      <c r="A200" s="132"/>
      <c r="B200" s="132" t="s">
        <v>487</v>
      </c>
      <c r="C200" s="23">
        <v>852</v>
      </c>
      <c r="D200" s="32" t="s">
        <v>209</v>
      </c>
      <c r="E200" s="32" t="s">
        <v>129</v>
      </c>
      <c r="F200" s="32" t="s">
        <v>503</v>
      </c>
      <c r="G200" s="32" t="s">
        <v>488</v>
      </c>
      <c r="H200" s="15">
        <v>5288</v>
      </c>
      <c r="I200" s="15"/>
      <c r="J200" s="15">
        <f t="shared" si="69"/>
        <v>5288</v>
      </c>
    </row>
    <row r="201" spans="1:10" ht="12.75" hidden="1" customHeight="1" x14ac:dyDescent="0.25">
      <c r="A201" s="132"/>
      <c r="B201" s="132" t="s">
        <v>458</v>
      </c>
      <c r="C201" s="23">
        <v>852</v>
      </c>
      <c r="D201" s="32" t="s">
        <v>209</v>
      </c>
      <c r="E201" s="32" t="s">
        <v>129</v>
      </c>
      <c r="F201" s="32" t="s">
        <v>503</v>
      </c>
      <c r="G201" s="32" t="s">
        <v>460</v>
      </c>
      <c r="H201" s="15">
        <f>H202+H203</f>
        <v>2.7</v>
      </c>
      <c r="I201" s="15">
        <f t="shared" ref="I201" si="94">I202+I203</f>
        <v>0</v>
      </c>
      <c r="J201" s="15">
        <f t="shared" si="69"/>
        <v>2.7</v>
      </c>
    </row>
    <row r="202" spans="1:10" ht="15.75" hidden="1" customHeight="1" x14ac:dyDescent="0.25">
      <c r="A202" s="132"/>
      <c r="B202" s="132" t="s">
        <v>489</v>
      </c>
      <c r="C202" s="23">
        <v>852</v>
      </c>
      <c r="D202" s="32" t="s">
        <v>209</v>
      </c>
      <c r="E202" s="32" t="s">
        <v>129</v>
      </c>
      <c r="F202" s="32" t="s">
        <v>503</v>
      </c>
      <c r="G202" s="32" t="s">
        <v>462</v>
      </c>
      <c r="H202" s="15">
        <v>2.7</v>
      </c>
      <c r="I202" s="15"/>
      <c r="J202" s="15">
        <f t="shared" si="69"/>
        <v>2.7</v>
      </c>
    </row>
    <row r="203" spans="1:10" ht="24.75" hidden="1" customHeight="1" x14ac:dyDescent="0.25">
      <c r="A203" s="132"/>
      <c r="B203" s="132" t="s">
        <v>463</v>
      </c>
      <c r="C203" s="23">
        <v>852</v>
      </c>
      <c r="D203" s="32" t="s">
        <v>209</v>
      </c>
      <c r="E203" s="32" t="s">
        <v>129</v>
      </c>
      <c r="F203" s="32" t="s">
        <v>503</v>
      </c>
      <c r="G203" s="32" t="s">
        <v>464</v>
      </c>
      <c r="H203" s="15">
        <v>0</v>
      </c>
      <c r="I203" s="15">
        <v>0</v>
      </c>
      <c r="J203" s="15">
        <f t="shared" si="69"/>
        <v>0</v>
      </c>
    </row>
    <row r="204" spans="1:10" ht="27" hidden="1" customHeight="1" x14ac:dyDescent="0.25">
      <c r="A204" s="186" t="s">
        <v>504</v>
      </c>
      <c r="B204" s="186"/>
      <c r="C204" s="23">
        <v>852</v>
      </c>
      <c r="D204" s="32" t="s">
        <v>209</v>
      </c>
      <c r="E204" s="32" t="s">
        <v>129</v>
      </c>
      <c r="F204" s="32" t="s">
        <v>505</v>
      </c>
      <c r="G204" s="32"/>
      <c r="H204" s="15">
        <f>H205+H208</f>
        <v>10006.299999999999</v>
      </c>
      <c r="I204" s="15">
        <f t="shared" ref="I204" si="95">I205+I208</f>
        <v>0</v>
      </c>
      <c r="J204" s="15">
        <f t="shared" si="69"/>
        <v>10006.299999999999</v>
      </c>
    </row>
    <row r="205" spans="1:10" ht="16.5" hidden="1" customHeight="1" x14ac:dyDescent="0.25">
      <c r="A205" s="132"/>
      <c r="B205" s="132" t="s">
        <v>485</v>
      </c>
      <c r="C205" s="23">
        <v>852</v>
      </c>
      <c r="D205" s="32" t="s">
        <v>209</v>
      </c>
      <c r="E205" s="32" t="s">
        <v>129</v>
      </c>
      <c r="F205" s="32" t="s">
        <v>505</v>
      </c>
      <c r="G205" s="32" t="s">
        <v>486</v>
      </c>
      <c r="H205" s="15">
        <f>H206+H207</f>
        <v>9957.9</v>
      </c>
      <c r="I205" s="15">
        <f t="shared" ref="I205" si="96">I206+I207</f>
        <v>0</v>
      </c>
      <c r="J205" s="15">
        <f t="shared" si="69"/>
        <v>9957.9</v>
      </c>
    </row>
    <row r="206" spans="1:10" ht="28.5" hidden="1" customHeight="1" x14ac:dyDescent="0.25">
      <c r="A206" s="132"/>
      <c r="B206" s="132" t="s">
        <v>506</v>
      </c>
      <c r="C206" s="23">
        <v>852</v>
      </c>
      <c r="D206" s="32" t="s">
        <v>209</v>
      </c>
      <c r="E206" s="32" t="s">
        <v>129</v>
      </c>
      <c r="F206" s="32" t="s">
        <v>505</v>
      </c>
      <c r="G206" s="32" t="s">
        <v>507</v>
      </c>
      <c r="H206" s="15">
        <v>9957.9</v>
      </c>
      <c r="I206" s="15"/>
      <c r="J206" s="15">
        <f t="shared" si="69"/>
        <v>9957.9</v>
      </c>
    </row>
    <row r="207" spans="1:10" ht="16.5" hidden="1" customHeight="1" x14ac:dyDescent="0.25">
      <c r="A207" s="132"/>
      <c r="B207" s="132" t="s">
        <v>508</v>
      </c>
      <c r="C207" s="23">
        <v>852</v>
      </c>
      <c r="D207" s="32" t="s">
        <v>209</v>
      </c>
      <c r="E207" s="32" t="s">
        <v>129</v>
      </c>
      <c r="F207" s="33" t="s">
        <v>505</v>
      </c>
      <c r="G207" s="32" t="s">
        <v>509</v>
      </c>
      <c r="H207" s="15"/>
      <c r="I207" s="15"/>
      <c r="J207" s="15">
        <f t="shared" si="69"/>
        <v>0</v>
      </c>
    </row>
    <row r="208" spans="1:10" ht="27" hidden="1" customHeight="1" x14ac:dyDescent="0.25">
      <c r="A208" s="132"/>
      <c r="B208" s="132" t="s">
        <v>458</v>
      </c>
      <c r="C208" s="23">
        <v>852</v>
      </c>
      <c r="D208" s="32" t="s">
        <v>209</v>
      </c>
      <c r="E208" s="32" t="s">
        <v>129</v>
      </c>
      <c r="F208" s="32" t="s">
        <v>505</v>
      </c>
      <c r="G208" s="32" t="s">
        <v>460</v>
      </c>
      <c r="H208" s="15">
        <f>H209+H210</f>
        <v>48.4</v>
      </c>
      <c r="I208" s="15">
        <f t="shared" ref="I208" si="97">I209+I210</f>
        <v>0</v>
      </c>
      <c r="J208" s="15">
        <f t="shared" si="69"/>
        <v>48.4</v>
      </c>
    </row>
    <row r="209" spans="1:10" ht="16.5" hidden="1" customHeight="1" x14ac:dyDescent="0.25">
      <c r="A209" s="132"/>
      <c r="B209" s="132" t="s">
        <v>489</v>
      </c>
      <c r="C209" s="23">
        <v>852</v>
      </c>
      <c r="D209" s="32" t="s">
        <v>209</v>
      </c>
      <c r="E209" s="32" t="s">
        <v>129</v>
      </c>
      <c r="F209" s="32" t="s">
        <v>505</v>
      </c>
      <c r="G209" s="32" t="s">
        <v>462</v>
      </c>
      <c r="H209" s="15">
        <v>48.4</v>
      </c>
      <c r="I209" s="15"/>
      <c r="J209" s="15">
        <f t="shared" ref="J209:J272" si="98">H209+I209</f>
        <v>48.4</v>
      </c>
    </row>
    <row r="210" spans="1:10" ht="15" hidden="1" customHeight="1" x14ac:dyDescent="0.25">
      <c r="A210" s="132"/>
      <c r="B210" s="132" t="s">
        <v>463</v>
      </c>
      <c r="C210" s="23">
        <v>852</v>
      </c>
      <c r="D210" s="32" t="s">
        <v>209</v>
      </c>
      <c r="E210" s="32" t="s">
        <v>129</v>
      </c>
      <c r="F210" s="32" t="s">
        <v>505</v>
      </c>
      <c r="G210" s="32" t="s">
        <v>464</v>
      </c>
      <c r="H210" s="15">
        <v>0</v>
      </c>
      <c r="I210" s="15"/>
      <c r="J210" s="15">
        <f t="shared" si="98"/>
        <v>0</v>
      </c>
    </row>
    <row r="211" spans="1:10" s="27" customFormat="1" ht="15.75" hidden="1" customHeight="1" x14ac:dyDescent="0.25">
      <c r="A211" s="186" t="s">
        <v>164</v>
      </c>
      <c r="B211" s="186"/>
      <c r="C211" s="23">
        <v>852</v>
      </c>
      <c r="D211" s="33" t="s">
        <v>209</v>
      </c>
      <c r="E211" s="33" t="s">
        <v>129</v>
      </c>
      <c r="F211" s="33" t="s">
        <v>215</v>
      </c>
      <c r="G211" s="33"/>
      <c r="H211" s="18">
        <f>H212</f>
        <v>930.32</v>
      </c>
      <c r="I211" s="18">
        <f t="shared" ref="I211" si="99">I212</f>
        <v>0</v>
      </c>
      <c r="J211" s="15">
        <f t="shared" si="98"/>
        <v>930.32</v>
      </c>
    </row>
    <row r="212" spans="1:10" ht="25.5" hidden="1" customHeight="1" x14ac:dyDescent="0.25">
      <c r="A212" s="186" t="s">
        <v>471</v>
      </c>
      <c r="B212" s="186"/>
      <c r="C212" s="23">
        <v>852</v>
      </c>
      <c r="D212" s="32" t="s">
        <v>209</v>
      </c>
      <c r="E212" s="32" t="s">
        <v>129</v>
      </c>
      <c r="F212" s="32" t="s">
        <v>166</v>
      </c>
      <c r="G212" s="32"/>
      <c r="H212" s="15">
        <f>H213+H216</f>
        <v>930.32</v>
      </c>
      <c r="I212" s="15">
        <f t="shared" ref="I212" si="100">I213+I216</f>
        <v>0</v>
      </c>
      <c r="J212" s="15">
        <f t="shared" si="98"/>
        <v>930.32</v>
      </c>
    </row>
    <row r="213" spans="1:10" ht="15.75" hidden="1" customHeight="1" x14ac:dyDescent="0.25">
      <c r="A213" s="186" t="s">
        <v>216</v>
      </c>
      <c r="B213" s="186"/>
      <c r="C213" s="23">
        <v>852</v>
      </c>
      <c r="D213" s="32" t="s">
        <v>209</v>
      </c>
      <c r="E213" s="32" t="s">
        <v>129</v>
      </c>
      <c r="F213" s="32" t="s">
        <v>217</v>
      </c>
      <c r="G213" s="32"/>
      <c r="H213" s="15">
        <f>H214</f>
        <v>12.72</v>
      </c>
      <c r="I213" s="15">
        <f t="shared" ref="I213:I214" si="101">I214</f>
        <v>0</v>
      </c>
      <c r="J213" s="15">
        <f t="shared" si="98"/>
        <v>12.72</v>
      </c>
    </row>
    <row r="214" spans="1:10" ht="12.75" hidden="1" customHeight="1" x14ac:dyDescent="0.25">
      <c r="A214" s="14"/>
      <c r="B214" s="132" t="s">
        <v>490</v>
      </c>
      <c r="C214" s="23">
        <v>852</v>
      </c>
      <c r="D214" s="32" t="s">
        <v>209</v>
      </c>
      <c r="E214" s="32" t="s">
        <v>129</v>
      </c>
      <c r="F214" s="32" t="s">
        <v>217</v>
      </c>
      <c r="G214" s="32" t="s">
        <v>491</v>
      </c>
      <c r="H214" s="15">
        <f>H215</f>
        <v>12.72</v>
      </c>
      <c r="I214" s="15">
        <f t="shared" si="101"/>
        <v>0</v>
      </c>
      <c r="J214" s="15">
        <f t="shared" si="98"/>
        <v>12.72</v>
      </c>
    </row>
    <row r="215" spans="1:10" ht="17.25" hidden="1" customHeight="1" x14ac:dyDescent="0.25">
      <c r="A215" s="132"/>
      <c r="B215" s="132" t="s">
        <v>510</v>
      </c>
      <c r="C215" s="23">
        <v>852</v>
      </c>
      <c r="D215" s="32" t="s">
        <v>209</v>
      </c>
      <c r="E215" s="32" t="s">
        <v>129</v>
      </c>
      <c r="F215" s="32" t="s">
        <v>217</v>
      </c>
      <c r="G215" s="32" t="s">
        <v>493</v>
      </c>
      <c r="H215" s="15">
        <v>12.72</v>
      </c>
      <c r="I215" s="15"/>
      <c r="J215" s="15">
        <f t="shared" si="98"/>
        <v>12.72</v>
      </c>
    </row>
    <row r="216" spans="1:10" ht="15.75" hidden="1" customHeight="1" x14ac:dyDescent="0.25">
      <c r="A216" s="186" t="s">
        <v>218</v>
      </c>
      <c r="B216" s="186"/>
      <c r="C216" s="23">
        <v>852</v>
      </c>
      <c r="D216" s="32" t="s">
        <v>209</v>
      </c>
      <c r="E216" s="32" t="s">
        <v>129</v>
      </c>
      <c r="F216" s="32" t="s">
        <v>219</v>
      </c>
      <c r="G216" s="32"/>
      <c r="H216" s="15">
        <f>H217</f>
        <v>917.6</v>
      </c>
      <c r="I216" s="15">
        <f t="shared" ref="I216:I217" si="102">I217</f>
        <v>0</v>
      </c>
      <c r="J216" s="15">
        <f t="shared" si="98"/>
        <v>917.6</v>
      </c>
    </row>
    <row r="217" spans="1:10" ht="18" hidden="1" customHeight="1" x14ac:dyDescent="0.25">
      <c r="A217" s="132"/>
      <c r="B217" s="132" t="s">
        <v>490</v>
      </c>
      <c r="C217" s="23">
        <v>852</v>
      </c>
      <c r="D217" s="32" t="s">
        <v>209</v>
      </c>
      <c r="E217" s="32" t="s">
        <v>129</v>
      </c>
      <c r="F217" s="32" t="s">
        <v>219</v>
      </c>
      <c r="G217" s="32" t="s">
        <v>491</v>
      </c>
      <c r="H217" s="15">
        <f>H218</f>
        <v>917.6</v>
      </c>
      <c r="I217" s="15">
        <f t="shared" si="102"/>
        <v>0</v>
      </c>
      <c r="J217" s="15">
        <f t="shared" si="98"/>
        <v>917.6</v>
      </c>
    </row>
    <row r="218" spans="1:10" ht="14.25" hidden="1" customHeight="1" x14ac:dyDescent="0.25">
      <c r="A218" s="132"/>
      <c r="B218" s="132" t="s">
        <v>492</v>
      </c>
      <c r="C218" s="23">
        <v>852</v>
      </c>
      <c r="D218" s="32" t="s">
        <v>209</v>
      </c>
      <c r="E218" s="32" t="s">
        <v>129</v>
      </c>
      <c r="F218" s="32" t="s">
        <v>219</v>
      </c>
      <c r="G218" s="32" t="s">
        <v>493</v>
      </c>
      <c r="H218" s="15">
        <v>917.6</v>
      </c>
      <c r="I218" s="15"/>
      <c r="J218" s="15">
        <f t="shared" si="98"/>
        <v>917.6</v>
      </c>
    </row>
    <row r="219" spans="1:10" s="12" customFormat="1" ht="18" hidden="1" customHeight="1" x14ac:dyDescent="0.25">
      <c r="A219" s="190" t="s">
        <v>220</v>
      </c>
      <c r="B219" s="190"/>
      <c r="C219" s="23">
        <v>852</v>
      </c>
      <c r="D219" s="31" t="s">
        <v>209</v>
      </c>
      <c r="E219" s="31" t="s">
        <v>130</v>
      </c>
      <c r="F219" s="31"/>
      <c r="G219" s="31"/>
      <c r="H219" s="11">
        <f>H220+H270+H290+H294</f>
        <v>83437.86</v>
      </c>
      <c r="I219" s="11">
        <f t="shared" ref="I219" si="103">I220+I270+I290+I294</f>
        <v>0</v>
      </c>
      <c r="J219" s="15">
        <f t="shared" si="98"/>
        <v>83437.86</v>
      </c>
    </row>
    <row r="220" spans="1:10" ht="17.25" hidden="1" customHeight="1" x14ac:dyDescent="0.25">
      <c r="A220" s="186" t="s">
        <v>227</v>
      </c>
      <c r="B220" s="186"/>
      <c r="C220" s="23">
        <v>852</v>
      </c>
      <c r="D220" s="32" t="s">
        <v>209</v>
      </c>
      <c r="E220" s="32" t="s">
        <v>130</v>
      </c>
      <c r="F220" s="32" t="s">
        <v>228</v>
      </c>
      <c r="G220" s="32"/>
      <c r="H220" s="15">
        <f>H221</f>
        <v>13779.999999999998</v>
      </c>
      <c r="I220" s="15">
        <f t="shared" ref="I220" si="104">I221</f>
        <v>0</v>
      </c>
      <c r="J220" s="15">
        <f t="shared" si="98"/>
        <v>13779.999999999998</v>
      </c>
    </row>
    <row r="221" spans="1:10" ht="18" hidden="1" customHeight="1" x14ac:dyDescent="0.25">
      <c r="A221" s="186" t="s">
        <v>213</v>
      </c>
      <c r="B221" s="186"/>
      <c r="C221" s="23">
        <v>852</v>
      </c>
      <c r="D221" s="33" t="s">
        <v>209</v>
      </c>
      <c r="E221" s="33" t="s">
        <v>130</v>
      </c>
      <c r="F221" s="33" t="s">
        <v>229</v>
      </c>
      <c r="G221" s="32"/>
      <c r="H221" s="15">
        <f>H222+H228+H234+H240+H246+H252+H258+H264</f>
        <v>13779.999999999998</v>
      </c>
      <c r="I221" s="15">
        <f t="shared" ref="I221" si="105">I222+I228+I234+I240+I246+I252+I258+I264</f>
        <v>0</v>
      </c>
      <c r="J221" s="15">
        <f t="shared" si="98"/>
        <v>13779.999999999998</v>
      </c>
    </row>
    <row r="222" spans="1:10" ht="17.25" hidden="1" customHeight="1" x14ac:dyDescent="0.25">
      <c r="A222" s="186" t="s">
        <v>511</v>
      </c>
      <c r="B222" s="186"/>
      <c r="C222" s="23">
        <v>852</v>
      </c>
      <c r="D222" s="33" t="s">
        <v>209</v>
      </c>
      <c r="E222" s="33" t="s">
        <v>130</v>
      </c>
      <c r="F222" s="33" t="s">
        <v>230</v>
      </c>
      <c r="G222" s="32"/>
      <c r="H222" s="15">
        <f>H223+H225</f>
        <v>2197.7000000000003</v>
      </c>
      <c r="I222" s="15">
        <f t="shared" ref="I222" si="106">I223+I225</f>
        <v>0</v>
      </c>
      <c r="J222" s="15">
        <f t="shared" si="98"/>
        <v>2197.7000000000003</v>
      </c>
    </row>
    <row r="223" spans="1:10" ht="18" hidden="1" customHeight="1" x14ac:dyDescent="0.25">
      <c r="A223" s="132"/>
      <c r="B223" s="132" t="s">
        <v>485</v>
      </c>
      <c r="C223" s="23">
        <v>852</v>
      </c>
      <c r="D223" s="32" t="s">
        <v>209</v>
      </c>
      <c r="E223" s="33" t="s">
        <v>130</v>
      </c>
      <c r="F223" s="33" t="s">
        <v>230</v>
      </c>
      <c r="G223" s="32" t="s">
        <v>486</v>
      </c>
      <c r="H223" s="15">
        <f>H224</f>
        <v>2155.4</v>
      </c>
      <c r="I223" s="15">
        <f t="shared" ref="I223" si="107">I224</f>
        <v>0</v>
      </c>
      <c r="J223" s="15">
        <f t="shared" si="98"/>
        <v>2155.4</v>
      </c>
    </row>
    <row r="224" spans="1:10" ht="27" hidden="1" customHeight="1" x14ac:dyDescent="0.25">
      <c r="A224" s="132"/>
      <c r="B224" s="132" t="s">
        <v>487</v>
      </c>
      <c r="C224" s="23">
        <v>852</v>
      </c>
      <c r="D224" s="32" t="s">
        <v>209</v>
      </c>
      <c r="E224" s="33" t="s">
        <v>130</v>
      </c>
      <c r="F224" s="33" t="s">
        <v>230</v>
      </c>
      <c r="G224" s="32" t="s">
        <v>488</v>
      </c>
      <c r="H224" s="15">
        <v>2155.4</v>
      </c>
      <c r="I224" s="15"/>
      <c r="J224" s="15">
        <f t="shared" si="98"/>
        <v>2155.4</v>
      </c>
    </row>
    <row r="225" spans="1:10" ht="16.5" hidden="1" customHeight="1" x14ac:dyDescent="0.25">
      <c r="A225" s="132"/>
      <c r="B225" s="132" t="s">
        <v>458</v>
      </c>
      <c r="C225" s="23">
        <v>852</v>
      </c>
      <c r="D225" s="32" t="s">
        <v>209</v>
      </c>
      <c r="E225" s="32" t="s">
        <v>130</v>
      </c>
      <c r="F225" s="33" t="s">
        <v>230</v>
      </c>
      <c r="G225" s="32" t="s">
        <v>460</v>
      </c>
      <c r="H225" s="15">
        <f>H226+H227</f>
        <v>42.3</v>
      </c>
      <c r="I225" s="15">
        <f t="shared" ref="I225" si="108">I226+I227</f>
        <v>0</v>
      </c>
      <c r="J225" s="15">
        <f t="shared" si="98"/>
        <v>42.3</v>
      </c>
    </row>
    <row r="226" spans="1:10" ht="27" hidden="1" customHeight="1" x14ac:dyDescent="0.25">
      <c r="A226" s="132"/>
      <c r="B226" s="132" t="s">
        <v>489</v>
      </c>
      <c r="C226" s="23">
        <v>852</v>
      </c>
      <c r="D226" s="32" t="s">
        <v>209</v>
      </c>
      <c r="E226" s="32" t="s">
        <v>130</v>
      </c>
      <c r="F226" s="33" t="s">
        <v>230</v>
      </c>
      <c r="G226" s="32" t="s">
        <v>462</v>
      </c>
      <c r="H226" s="15">
        <v>20</v>
      </c>
      <c r="I226" s="15"/>
      <c r="J226" s="15">
        <f t="shared" si="98"/>
        <v>20</v>
      </c>
    </row>
    <row r="227" spans="1:10" ht="16.5" hidden="1" customHeight="1" x14ac:dyDescent="0.25">
      <c r="A227" s="132"/>
      <c r="B227" s="132" t="s">
        <v>463</v>
      </c>
      <c r="C227" s="23">
        <v>852</v>
      </c>
      <c r="D227" s="32" t="s">
        <v>209</v>
      </c>
      <c r="E227" s="32" t="s">
        <v>130</v>
      </c>
      <c r="F227" s="33" t="s">
        <v>230</v>
      </c>
      <c r="G227" s="32" t="s">
        <v>464</v>
      </c>
      <c r="H227" s="15">
        <v>22.3</v>
      </c>
      <c r="I227" s="15"/>
      <c r="J227" s="15">
        <f t="shared" si="98"/>
        <v>22.3</v>
      </c>
    </row>
    <row r="228" spans="1:10" ht="16.5" hidden="1" customHeight="1" x14ac:dyDescent="0.25">
      <c r="A228" s="186" t="s">
        <v>512</v>
      </c>
      <c r="B228" s="186"/>
      <c r="C228" s="23">
        <v>852</v>
      </c>
      <c r="D228" s="33" t="s">
        <v>209</v>
      </c>
      <c r="E228" s="33" t="s">
        <v>130</v>
      </c>
      <c r="F228" s="33" t="s">
        <v>231</v>
      </c>
      <c r="G228" s="32"/>
      <c r="H228" s="15">
        <f>H229+H231</f>
        <v>2647.2000000000003</v>
      </c>
      <c r="I228" s="15">
        <f t="shared" ref="I228" si="109">I229+I231</f>
        <v>0</v>
      </c>
      <c r="J228" s="15">
        <f t="shared" si="98"/>
        <v>2647.2000000000003</v>
      </c>
    </row>
    <row r="229" spans="1:10" ht="16.5" hidden="1" customHeight="1" x14ac:dyDescent="0.25">
      <c r="A229" s="132"/>
      <c r="B229" s="132" t="s">
        <v>485</v>
      </c>
      <c r="C229" s="23">
        <v>852</v>
      </c>
      <c r="D229" s="32" t="s">
        <v>209</v>
      </c>
      <c r="E229" s="33" t="s">
        <v>130</v>
      </c>
      <c r="F229" s="33" t="s">
        <v>231</v>
      </c>
      <c r="G229" s="32" t="s">
        <v>486</v>
      </c>
      <c r="H229" s="15">
        <f>H230</f>
        <v>2587.9</v>
      </c>
      <c r="I229" s="15">
        <f t="shared" ref="I229" si="110">I230</f>
        <v>0</v>
      </c>
      <c r="J229" s="15">
        <f t="shared" si="98"/>
        <v>2587.9</v>
      </c>
    </row>
    <row r="230" spans="1:10" ht="16.5" hidden="1" customHeight="1" x14ac:dyDescent="0.25">
      <c r="A230" s="132"/>
      <c r="B230" s="132" t="s">
        <v>487</v>
      </c>
      <c r="C230" s="23">
        <v>852</v>
      </c>
      <c r="D230" s="32" t="s">
        <v>209</v>
      </c>
      <c r="E230" s="33" t="s">
        <v>130</v>
      </c>
      <c r="F230" s="33" t="s">
        <v>231</v>
      </c>
      <c r="G230" s="32" t="s">
        <v>488</v>
      </c>
      <c r="H230" s="15">
        <v>2587.9</v>
      </c>
      <c r="I230" s="15"/>
      <c r="J230" s="15">
        <f t="shared" si="98"/>
        <v>2587.9</v>
      </c>
    </row>
    <row r="231" spans="1:10" ht="16.5" hidden="1" customHeight="1" x14ac:dyDescent="0.25">
      <c r="A231" s="132"/>
      <c r="B231" s="132" t="s">
        <v>458</v>
      </c>
      <c r="C231" s="23">
        <v>852</v>
      </c>
      <c r="D231" s="32" t="s">
        <v>209</v>
      </c>
      <c r="E231" s="32" t="s">
        <v>130</v>
      </c>
      <c r="F231" s="33" t="s">
        <v>231</v>
      </c>
      <c r="G231" s="32" t="s">
        <v>460</v>
      </c>
      <c r="H231" s="15">
        <f>H232+H233</f>
        <v>59.3</v>
      </c>
      <c r="I231" s="15">
        <f t="shared" ref="I231" si="111">I232+I233</f>
        <v>0</v>
      </c>
      <c r="J231" s="15">
        <f t="shared" si="98"/>
        <v>59.3</v>
      </c>
    </row>
    <row r="232" spans="1:10" ht="27" hidden="1" customHeight="1" x14ac:dyDescent="0.25">
      <c r="A232" s="132"/>
      <c r="B232" s="132" t="s">
        <v>489</v>
      </c>
      <c r="C232" s="23">
        <v>852</v>
      </c>
      <c r="D232" s="32" t="s">
        <v>209</v>
      </c>
      <c r="E232" s="32" t="s">
        <v>130</v>
      </c>
      <c r="F232" s="33" t="s">
        <v>231</v>
      </c>
      <c r="G232" s="32" t="s">
        <v>462</v>
      </c>
      <c r="H232" s="15">
        <v>28.8</v>
      </c>
      <c r="I232" s="15"/>
      <c r="J232" s="15">
        <f t="shared" si="98"/>
        <v>28.8</v>
      </c>
    </row>
    <row r="233" spans="1:10" ht="16.5" hidden="1" customHeight="1" x14ac:dyDescent="0.25">
      <c r="A233" s="132"/>
      <c r="B233" s="132" t="s">
        <v>463</v>
      </c>
      <c r="C233" s="23">
        <v>852</v>
      </c>
      <c r="D233" s="32" t="s">
        <v>209</v>
      </c>
      <c r="E233" s="32" t="s">
        <v>130</v>
      </c>
      <c r="F233" s="33" t="s">
        <v>231</v>
      </c>
      <c r="G233" s="32" t="s">
        <v>464</v>
      </c>
      <c r="H233" s="15">
        <v>30.5</v>
      </c>
      <c r="I233" s="15"/>
      <c r="J233" s="15">
        <f t="shared" si="98"/>
        <v>30.5</v>
      </c>
    </row>
    <row r="234" spans="1:10" ht="16.5" hidden="1" customHeight="1" x14ac:dyDescent="0.25">
      <c r="A234" s="186" t="s">
        <v>513</v>
      </c>
      <c r="B234" s="186"/>
      <c r="C234" s="23">
        <v>852</v>
      </c>
      <c r="D234" s="33" t="s">
        <v>209</v>
      </c>
      <c r="E234" s="33" t="s">
        <v>130</v>
      </c>
      <c r="F234" s="33" t="s">
        <v>232</v>
      </c>
      <c r="G234" s="32"/>
      <c r="H234" s="15">
        <f>H235+H237</f>
        <v>1523.1</v>
      </c>
      <c r="I234" s="15">
        <f t="shared" ref="I234" si="112">I235+I237</f>
        <v>0</v>
      </c>
      <c r="J234" s="15">
        <f t="shared" si="98"/>
        <v>1523.1</v>
      </c>
    </row>
    <row r="235" spans="1:10" ht="15" hidden="1" customHeight="1" x14ac:dyDescent="0.25">
      <c r="A235" s="132"/>
      <c r="B235" s="132" t="s">
        <v>485</v>
      </c>
      <c r="C235" s="23">
        <v>852</v>
      </c>
      <c r="D235" s="32" t="s">
        <v>209</v>
      </c>
      <c r="E235" s="33" t="s">
        <v>130</v>
      </c>
      <c r="F235" s="33" t="s">
        <v>232</v>
      </c>
      <c r="G235" s="32" t="s">
        <v>486</v>
      </c>
      <c r="H235" s="15">
        <f>H236</f>
        <v>1488.3</v>
      </c>
      <c r="I235" s="15">
        <f t="shared" ref="I235" si="113">I236</f>
        <v>0</v>
      </c>
      <c r="J235" s="15">
        <f t="shared" si="98"/>
        <v>1488.3</v>
      </c>
    </row>
    <row r="236" spans="1:10" ht="15.75" hidden="1" customHeight="1" x14ac:dyDescent="0.25">
      <c r="A236" s="132"/>
      <c r="B236" s="132" t="s">
        <v>487</v>
      </c>
      <c r="C236" s="23">
        <v>852</v>
      </c>
      <c r="D236" s="32" t="s">
        <v>209</v>
      </c>
      <c r="E236" s="33" t="s">
        <v>130</v>
      </c>
      <c r="F236" s="33" t="s">
        <v>232</v>
      </c>
      <c r="G236" s="32" t="s">
        <v>488</v>
      </c>
      <c r="H236" s="15">
        <v>1488.3</v>
      </c>
      <c r="I236" s="15"/>
      <c r="J236" s="15">
        <f t="shared" si="98"/>
        <v>1488.3</v>
      </c>
    </row>
    <row r="237" spans="1:10" ht="15.75" hidden="1" customHeight="1" x14ac:dyDescent="0.25">
      <c r="A237" s="132"/>
      <c r="B237" s="132" t="s">
        <v>458</v>
      </c>
      <c r="C237" s="23">
        <v>852</v>
      </c>
      <c r="D237" s="32" t="s">
        <v>209</v>
      </c>
      <c r="E237" s="32" t="s">
        <v>130</v>
      </c>
      <c r="F237" s="33" t="s">
        <v>232</v>
      </c>
      <c r="G237" s="32" t="s">
        <v>460</v>
      </c>
      <c r="H237" s="15">
        <f>H238+H239</f>
        <v>34.799999999999997</v>
      </c>
      <c r="I237" s="15">
        <f t="shared" ref="I237" si="114">I238+I239</f>
        <v>0</v>
      </c>
      <c r="J237" s="15">
        <f t="shared" si="98"/>
        <v>34.799999999999997</v>
      </c>
    </row>
    <row r="238" spans="1:10" ht="15.75" hidden="1" customHeight="1" x14ac:dyDescent="0.25">
      <c r="A238" s="132"/>
      <c r="B238" s="132" t="s">
        <v>489</v>
      </c>
      <c r="C238" s="23">
        <v>852</v>
      </c>
      <c r="D238" s="32" t="s">
        <v>209</v>
      </c>
      <c r="E238" s="32" t="s">
        <v>130</v>
      </c>
      <c r="F238" s="33" t="s">
        <v>232</v>
      </c>
      <c r="G238" s="32" t="s">
        <v>462</v>
      </c>
      <c r="H238" s="15">
        <v>25.1</v>
      </c>
      <c r="I238" s="15"/>
      <c r="J238" s="15">
        <f t="shared" si="98"/>
        <v>25.1</v>
      </c>
    </row>
    <row r="239" spans="1:10" ht="51.75" hidden="1" customHeight="1" x14ac:dyDescent="0.25">
      <c r="A239" s="132"/>
      <c r="B239" s="132" t="s">
        <v>463</v>
      </c>
      <c r="C239" s="23">
        <v>852</v>
      </c>
      <c r="D239" s="32" t="s">
        <v>209</v>
      </c>
      <c r="E239" s="32" t="s">
        <v>130</v>
      </c>
      <c r="F239" s="33" t="s">
        <v>232</v>
      </c>
      <c r="G239" s="32" t="s">
        <v>464</v>
      </c>
      <c r="H239" s="15">
        <v>9.6999999999999993</v>
      </c>
      <c r="I239" s="15"/>
      <c r="J239" s="15">
        <f t="shared" si="98"/>
        <v>9.6999999999999993</v>
      </c>
    </row>
    <row r="240" spans="1:10" ht="54" hidden="1" customHeight="1" x14ac:dyDescent="0.25">
      <c r="A240" s="186" t="s">
        <v>514</v>
      </c>
      <c r="B240" s="186"/>
      <c r="C240" s="23">
        <v>852</v>
      </c>
      <c r="D240" s="33" t="s">
        <v>209</v>
      </c>
      <c r="E240" s="33" t="s">
        <v>130</v>
      </c>
      <c r="F240" s="33" t="s">
        <v>233</v>
      </c>
      <c r="G240" s="32"/>
      <c r="H240" s="15">
        <f>H241+H243</f>
        <v>2714</v>
      </c>
      <c r="I240" s="15">
        <f t="shared" ref="I240" si="115">I241+I243</f>
        <v>0</v>
      </c>
      <c r="J240" s="15">
        <f t="shared" si="98"/>
        <v>2714</v>
      </c>
    </row>
    <row r="241" spans="1:10" ht="16.5" hidden="1" customHeight="1" x14ac:dyDescent="0.25">
      <c r="A241" s="132"/>
      <c r="B241" s="132" t="s">
        <v>485</v>
      </c>
      <c r="C241" s="23">
        <v>852</v>
      </c>
      <c r="D241" s="32" t="s">
        <v>209</v>
      </c>
      <c r="E241" s="33" t="s">
        <v>130</v>
      </c>
      <c r="F241" s="33" t="s">
        <v>233</v>
      </c>
      <c r="G241" s="32" t="s">
        <v>486</v>
      </c>
      <c r="H241" s="15">
        <f>H242</f>
        <v>2108.8000000000002</v>
      </c>
      <c r="I241" s="15">
        <f t="shared" ref="I241" si="116">I242</f>
        <v>0</v>
      </c>
      <c r="J241" s="15">
        <f t="shared" si="98"/>
        <v>2108.8000000000002</v>
      </c>
    </row>
    <row r="242" spans="1:10" ht="76.5" hidden="1" customHeight="1" x14ac:dyDescent="0.25">
      <c r="A242" s="132"/>
      <c r="B242" s="132" t="s">
        <v>487</v>
      </c>
      <c r="C242" s="23">
        <v>852</v>
      </c>
      <c r="D242" s="32" t="s">
        <v>209</v>
      </c>
      <c r="E242" s="33" t="s">
        <v>130</v>
      </c>
      <c r="F242" s="33" t="s">
        <v>233</v>
      </c>
      <c r="G242" s="32" t="s">
        <v>488</v>
      </c>
      <c r="H242" s="15">
        <v>2108.8000000000002</v>
      </c>
      <c r="I242" s="15"/>
      <c r="J242" s="15">
        <f t="shared" si="98"/>
        <v>2108.8000000000002</v>
      </c>
    </row>
    <row r="243" spans="1:10" ht="16.5" hidden="1" customHeight="1" x14ac:dyDescent="0.25">
      <c r="A243" s="132"/>
      <c r="B243" s="132" t="s">
        <v>458</v>
      </c>
      <c r="C243" s="23">
        <v>852</v>
      </c>
      <c r="D243" s="32" t="s">
        <v>209</v>
      </c>
      <c r="E243" s="32" t="s">
        <v>130</v>
      </c>
      <c r="F243" s="33" t="s">
        <v>233</v>
      </c>
      <c r="G243" s="32" t="s">
        <v>460</v>
      </c>
      <c r="H243" s="15">
        <f>H244+H245</f>
        <v>605.20000000000005</v>
      </c>
      <c r="I243" s="15">
        <f t="shared" ref="I243" si="117">I244+I245</f>
        <v>0</v>
      </c>
      <c r="J243" s="15">
        <f t="shared" si="98"/>
        <v>605.20000000000005</v>
      </c>
    </row>
    <row r="244" spans="1:10" ht="15" hidden="1" customHeight="1" x14ac:dyDescent="0.25">
      <c r="A244" s="132"/>
      <c r="B244" s="132" t="s">
        <v>489</v>
      </c>
      <c r="C244" s="23">
        <v>852</v>
      </c>
      <c r="D244" s="32" t="s">
        <v>209</v>
      </c>
      <c r="E244" s="32" t="s">
        <v>130</v>
      </c>
      <c r="F244" s="33" t="s">
        <v>233</v>
      </c>
      <c r="G244" s="32" t="s">
        <v>462</v>
      </c>
      <c r="H244" s="15">
        <v>579</v>
      </c>
      <c r="I244" s="15"/>
      <c r="J244" s="15">
        <f t="shared" si="98"/>
        <v>579</v>
      </c>
    </row>
    <row r="245" spans="1:10" ht="29.25" hidden="1" customHeight="1" x14ac:dyDescent="0.25">
      <c r="A245" s="132"/>
      <c r="B245" s="132" t="s">
        <v>463</v>
      </c>
      <c r="C245" s="23">
        <v>852</v>
      </c>
      <c r="D245" s="32" t="s">
        <v>209</v>
      </c>
      <c r="E245" s="32" t="s">
        <v>130</v>
      </c>
      <c r="F245" s="33" t="s">
        <v>233</v>
      </c>
      <c r="G245" s="32" t="s">
        <v>464</v>
      </c>
      <c r="H245" s="15">
        <v>26.2</v>
      </c>
      <c r="I245" s="15"/>
      <c r="J245" s="15">
        <f t="shared" si="98"/>
        <v>26.2</v>
      </c>
    </row>
    <row r="246" spans="1:10" ht="16.5" hidden="1" customHeight="1" x14ac:dyDescent="0.25">
      <c r="A246" s="186" t="s">
        <v>515</v>
      </c>
      <c r="B246" s="186"/>
      <c r="C246" s="23">
        <v>852</v>
      </c>
      <c r="D246" s="33" t="s">
        <v>209</v>
      </c>
      <c r="E246" s="33" t="s">
        <v>130</v>
      </c>
      <c r="F246" s="33" t="s">
        <v>516</v>
      </c>
      <c r="G246" s="32"/>
      <c r="H246" s="15">
        <f>H247+H249</f>
        <v>1479.1</v>
      </c>
      <c r="I246" s="15">
        <f t="shared" ref="I246" si="118">I247+I249</f>
        <v>0</v>
      </c>
      <c r="J246" s="15">
        <f t="shared" si="98"/>
        <v>1479.1</v>
      </c>
    </row>
    <row r="247" spans="1:10" ht="16.5" hidden="1" customHeight="1" x14ac:dyDescent="0.25">
      <c r="A247" s="132"/>
      <c r="B247" s="132" t="s">
        <v>485</v>
      </c>
      <c r="C247" s="23">
        <v>852</v>
      </c>
      <c r="D247" s="32" t="s">
        <v>209</v>
      </c>
      <c r="E247" s="33" t="s">
        <v>130</v>
      </c>
      <c r="F247" s="33" t="s">
        <v>516</v>
      </c>
      <c r="G247" s="32" t="s">
        <v>486</v>
      </c>
      <c r="H247" s="15">
        <f>H248</f>
        <v>1311.1</v>
      </c>
      <c r="I247" s="15">
        <f t="shared" ref="I247" si="119">I248</f>
        <v>0</v>
      </c>
      <c r="J247" s="15">
        <f t="shared" si="98"/>
        <v>1311.1</v>
      </c>
    </row>
    <row r="248" spans="1:10" ht="16.5" hidden="1" customHeight="1" x14ac:dyDescent="0.25">
      <c r="A248" s="132"/>
      <c r="B248" s="132" t="s">
        <v>487</v>
      </c>
      <c r="C248" s="23">
        <v>852</v>
      </c>
      <c r="D248" s="32" t="s">
        <v>209</v>
      </c>
      <c r="E248" s="33" t="s">
        <v>130</v>
      </c>
      <c r="F248" s="33" t="s">
        <v>516</v>
      </c>
      <c r="G248" s="32" t="s">
        <v>488</v>
      </c>
      <c r="H248" s="15">
        <v>1311.1</v>
      </c>
      <c r="I248" s="15"/>
      <c r="J248" s="15">
        <f t="shared" si="98"/>
        <v>1311.1</v>
      </c>
    </row>
    <row r="249" spans="1:10" ht="16.5" hidden="1" customHeight="1" x14ac:dyDescent="0.25">
      <c r="A249" s="132"/>
      <c r="B249" s="132" t="s">
        <v>458</v>
      </c>
      <c r="C249" s="23">
        <v>852</v>
      </c>
      <c r="D249" s="32" t="s">
        <v>209</v>
      </c>
      <c r="E249" s="32" t="s">
        <v>130</v>
      </c>
      <c r="F249" s="33" t="s">
        <v>516</v>
      </c>
      <c r="G249" s="32" t="s">
        <v>460</v>
      </c>
      <c r="H249" s="15">
        <f>H250+H251</f>
        <v>168</v>
      </c>
      <c r="I249" s="15">
        <f t="shared" ref="I249" si="120">I250+I251</f>
        <v>0</v>
      </c>
      <c r="J249" s="15">
        <f t="shared" si="98"/>
        <v>168</v>
      </c>
    </row>
    <row r="250" spans="1:10" ht="16.5" hidden="1" customHeight="1" x14ac:dyDescent="0.25">
      <c r="A250" s="132"/>
      <c r="B250" s="132" t="s">
        <v>489</v>
      </c>
      <c r="C250" s="23">
        <v>852</v>
      </c>
      <c r="D250" s="32" t="s">
        <v>209</v>
      </c>
      <c r="E250" s="32" t="s">
        <v>130</v>
      </c>
      <c r="F250" s="33" t="s">
        <v>516</v>
      </c>
      <c r="G250" s="32" t="s">
        <v>462</v>
      </c>
      <c r="H250" s="15">
        <v>163.4</v>
      </c>
      <c r="I250" s="15"/>
      <c r="J250" s="15">
        <f t="shared" si="98"/>
        <v>163.4</v>
      </c>
    </row>
    <row r="251" spans="1:10" ht="16.5" hidden="1" customHeight="1" x14ac:dyDescent="0.25">
      <c r="A251" s="132"/>
      <c r="B251" s="132" t="s">
        <v>463</v>
      </c>
      <c r="C251" s="23">
        <v>852</v>
      </c>
      <c r="D251" s="32" t="s">
        <v>209</v>
      </c>
      <c r="E251" s="32" t="s">
        <v>130</v>
      </c>
      <c r="F251" s="33" t="s">
        <v>516</v>
      </c>
      <c r="G251" s="32" t="s">
        <v>464</v>
      </c>
      <c r="H251" s="15">
        <v>4.5999999999999996</v>
      </c>
      <c r="I251" s="15"/>
      <c r="J251" s="15">
        <f t="shared" si="98"/>
        <v>4.5999999999999996</v>
      </c>
    </row>
    <row r="252" spans="1:10" ht="16.5" hidden="1" customHeight="1" x14ac:dyDescent="0.25">
      <c r="A252" s="186" t="s">
        <v>517</v>
      </c>
      <c r="B252" s="186"/>
      <c r="C252" s="23">
        <v>852</v>
      </c>
      <c r="D252" s="33" t="s">
        <v>209</v>
      </c>
      <c r="E252" s="33" t="s">
        <v>130</v>
      </c>
      <c r="F252" s="33" t="s">
        <v>518</v>
      </c>
      <c r="G252" s="32"/>
      <c r="H252" s="15">
        <f>H253+H255</f>
        <v>1307.8</v>
      </c>
      <c r="I252" s="15">
        <f t="shared" ref="I252" si="121">I253+I255</f>
        <v>0</v>
      </c>
      <c r="J252" s="15">
        <f t="shared" si="98"/>
        <v>1307.8</v>
      </c>
    </row>
    <row r="253" spans="1:10" ht="27" hidden="1" customHeight="1" x14ac:dyDescent="0.25">
      <c r="A253" s="132"/>
      <c r="B253" s="132" t="s">
        <v>485</v>
      </c>
      <c r="C253" s="23">
        <v>852</v>
      </c>
      <c r="D253" s="32" t="s">
        <v>209</v>
      </c>
      <c r="E253" s="33" t="s">
        <v>130</v>
      </c>
      <c r="F253" s="33" t="s">
        <v>518</v>
      </c>
      <c r="G253" s="32" t="s">
        <v>486</v>
      </c>
      <c r="H253" s="15">
        <f>H254</f>
        <v>1231.5999999999999</v>
      </c>
      <c r="I253" s="15">
        <f t="shared" ref="I253" si="122">I254</f>
        <v>0</v>
      </c>
      <c r="J253" s="15">
        <f t="shared" si="98"/>
        <v>1231.5999999999999</v>
      </c>
    </row>
    <row r="254" spans="1:10" ht="16.5" hidden="1" customHeight="1" x14ac:dyDescent="0.25">
      <c r="A254" s="132"/>
      <c r="B254" s="132" t="s">
        <v>487</v>
      </c>
      <c r="C254" s="23">
        <v>852</v>
      </c>
      <c r="D254" s="32" t="s">
        <v>209</v>
      </c>
      <c r="E254" s="33" t="s">
        <v>130</v>
      </c>
      <c r="F254" s="33" t="s">
        <v>518</v>
      </c>
      <c r="G254" s="32" t="s">
        <v>488</v>
      </c>
      <c r="H254" s="15">
        <v>1231.5999999999999</v>
      </c>
      <c r="I254" s="15"/>
      <c r="J254" s="15">
        <f t="shared" si="98"/>
        <v>1231.5999999999999</v>
      </c>
    </row>
    <row r="255" spans="1:10" ht="16.5" hidden="1" customHeight="1" x14ac:dyDescent="0.25">
      <c r="A255" s="132"/>
      <c r="B255" s="132" t="s">
        <v>458</v>
      </c>
      <c r="C255" s="23">
        <v>852</v>
      </c>
      <c r="D255" s="32" t="s">
        <v>209</v>
      </c>
      <c r="E255" s="32" t="s">
        <v>130</v>
      </c>
      <c r="F255" s="33" t="s">
        <v>518</v>
      </c>
      <c r="G255" s="32" t="s">
        <v>460</v>
      </c>
      <c r="H255" s="15">
        <f>H256+H257</f>
        <v>76.2</v>
      </c>
      <c r="I255" s="15">
        <f t="shared" ref="I255" si="123">I256+I257</f>
        <v>0</v>
      </c>
      <c r="J255" s="15">
        <f t="shared" si="98"/>
        <v>76.2</v>
      </c>
    </row>
    <row r="256" spans="1:10" ht="16.5" hidden="1" customHeight="1" x14ac:dyDescent="0.25">
      <c r="A256" s="132"/>
      <c r="B256" s="132" t="s">
        <v>489</v>
      </c>
      <c r="C256" s="23">
        <v>852</v>
      </c>
      <c r="D256" s="32" t="s">
        <v>209</v>
      </c>
      <c r="E256" s="32" t="s">
        <v>130</v>
      </c>
      <c r="F256" s="33" t="s">
        <v>518</v>
      </c>
      <c r="G256" s="32" t="s">
        <v>462</v>
      </c>
      <c r="H256" s="15">
        <v>65.400000000000006</v>
      </c>
      <c r="I256" s="15"/>
      <c r="J256" s="15">
        <f t="shared" si="98"/>
        <v>65.400000000000006</v>
      </c>
    </row>
    <row r="257" spans="1:10" ht="16.5" hidden="1" customHeight="1" x14ac:dyDescent="0.25">
      <c r="A257" s="132"/>
      <c r="B257" s="132" t="s">
        <v>463</v>
      </c>
      <c r="C257" s="23">
        <v>852</v>
      </c>
      <c r="D257" s="32" t="s">
        <v>209</v>
      </c>
      <c r="E257" s="32" t="s">
        <v>130</v>
      </c>
      <c r="F257" s="33" t="s">
        <v>518</v>
      </c>
      <c r="G257" s="32" t="s">
        <v>464</v>
      </c>
      <c r="H257" s="15">
        <v>10.8</v>
      </c>
      <c r="I257" s="15"/>
      <c r="J257" s="15">
        <f t="shared" si="98"/>
        <v>10.8</v>
      </c>
    </row>
    <row r="258" spans="1:10" ht="16.5" hidden="1" customHeight="1" x14ac:dyDescent="0.25">
      <c r="A258" s="186" t="s">
        <v>519</v>
      </c>
      <c r="B258" s="186"/>
      <c r="C258" s="23">
        <v>852</v>
      </c>
      <c r="D258" s="33" t="s">
        <v>209</v>
      </c>
      <c r="E258" s="33" t="s">
        <v>130</v>
      </c>
      <c r="F258" s="33" t="s">
        <v>520</v>
      </c>
      <c r="G258" s="32"/>
      <c r="H258" s="15">
        <f>H259+H261</f>
        <v>1466.8</v>
      </c>
      <c r="I258" s="15">
        <f t="shared" ref="I258" si="124">I259+I261</f>
        <v>0</v>
      </c>
      <c r="J258" s="15">
        <f t="shared" si="98"/>
        <v>1466.8</v>
      </c>
    </row>
    <row r="259" spans="1:10" ht="17.25" hidden="1" customHeight="1" x14ac:dyDescent="0.25">
      <c r="A259" s="132"/>
      <c r="B259" s="132" t="s">
        <v>485</v>
      </c>
      <c r="C259" s="23">
        <v>852</v>
      </c>
      <c r="D259" s="32" t="s">
        <v>209</v>
      </c>
      <c r="E259" s="33" t="s">
        <v>130</v>
      </c>
      <c r="F259" s="33" t="s">
        <v>520</v>
      </c>
      <c r="G259" s="32" t="s">
        <v>486</v>
      </c>
      <c r="H259" s="15">
        <f>H260</f>
        <v>1381</v>
      </c>
      <c r="I259" s="15">
        <f t="shared" ref="I259" si="125">I260</f>
        <v>0</v>
      </c>
      <c r="J259" s="15">
        <f t="shared" si="98"/>
        <v>1381</v>
      </c>
    </row>
    <row r="260" spans="1:10" ht="17.25" hidden="1" customHeight="1" x14ac:dyDescent="0.25">
      <c r="A260" s="132"/>
      <c r="B260" s="132" t="s">
        <v>487</v>
      </c>
      <c r="C260" s="23">
        <v>852</v>
      </c>
      <c r="D260" s="32" t="s">
        <v>209</v>
      </c>
      <c r="E260" s="33" t="s">
        <v>130</v>
      </c>
      <c r="F260" s="33" t="s">
        <v>520</v>
      </c>
      <c r="G260" s="32" t="s">
        <v>488</v>
      </c>
      <c r="H260" s="15">
        <v>1381</v>
      </c>
      <c r="I260" s="15"/>
      <c r="J260" s="15">
        <f t="shared" si="98"/>
        <v>1381</v>
      </c>
    </row>
    <row r="261" spans="1:10" ht="15.75" hidden="1" customHeight="1" x14ac:dyDescent="0.25">
      <c r="A261" s="132"/>
      <c r="B261" s="132" t="s">
        <v>458</v>
      </c>
      <c r="C261" s="23">
        <v>852</v>
      </c>
      <c r="D261" s="32" t="s">
        <v>209</v>
      </c>
      <c r="E261" s="32" t="s">
        <v>130</v>
      </c>
      <c r="F261" s="33" t="s">
        <v>520</v>
      </c>
      <c r="G261" s="32" t="s">
        <v>460</v>
      </c>
      <c r="H261" s="15">
        <f>H262+H263</f>
        <v>85.8</v>
      </c>
      <c r="I261" s="15">
        <f t="shared" ref="I261" si="126">I262+I263</f>
        <v>0</v>
      </c>
      <c r="J261" s="15">
        <f t="shared" si="98"/>
        <v>85.8</v>
      </c>
    </row>
    <row r="262" spans="1:10" ht="17.25" hidden="1" customHeight="1" x14ac:dyDescent="0.25">
      <c r="A262" s="132"/>
      <c r="B262" s="132" t="s">
        <v>489</v>
      </c>
      <c r="C262" s="23">
        <v>852</v>
      </c>
      <c r="D262" s="32" t="s">
        <v>209</v>
      </c>
      <c r="E262" s="32" t="s">
        <v>130</v>
      </c>
      <c r="F262" s="33" t="s">
        <v>520</v>
      </c>
      <c r="G262" s="32" t="s">
        <v>462</v>
      </c>
      <c r="H262" s="15">
        <v>78.2</v>
      </c>
      <c r="I262" s="15"/>
      <c r="J262" s="15">
        <f t="shared" si="98"/>
        <v>78.2</v>
      </c>
    </row>
    <row r="263" spans="1:10" ht="18.75" hidden="1" customHeight="1" x14ac:dyDescent="0.25">
      <c r="A263" s="132"/>
      <c r="B263" s="132" t="s">
        <v>463</v>
      </c>
      <c r="C263" s="23">
        <v>852</v>
      </c>
      <c r="D263" s="32" t="s">
        <v>209</v>
      </c>
      <c r="E263" s="32" t="s">
        <v>130</v>
      </c>
      <c r="F263" s="33" t="s">
        <v>520</v>
      </c>
      <c r="G263" s="32" t="s">
        <v>464</v>
      </c>
      <c r="H263" s="15">
        <v>7.6</v>
      </c>
      <c r="I263" s="15"/>
      <c r="J263" s="15">
        <f t="shared" si="98"/>
        <v>7.6</v>
      </c>
    </row>
    <row r="264" spans="1:10" ht="17.25" hidden="1" customHeight="1" x14ac:dyDescent="0.25">
      <c r="A264" s="186" t="s">
        <v>521</v>
      </c>
      <c r="B264" s="186"/>
      <c r="C264" s="23">
        <v>852</v>
      </c>
      <c r="D264" s="33" t="s">
        <v>209</v>
      </c>
      <c r="E264" s="33" t="s">
        <v>130</v>
      </c>
      <c r="F264" s="33" t="s">
        <v>522</v>
      </c>
      <c r="G264" s="32"/>
      <c r="H264" s="15">
        <f>H265+H267</f>
        <v>444.3</v>
      </c>
      <c r="I264" s="15">
        <f t="shared" ref="I264" si="127">I265+I267</f>
        <v>0</v>
      </c>
      <c r="J264" s="15">
        <f t="shared" si="98"/>
        <v>444.3</v>
      </c>
    </row>
    <row r="265" spans="1:10" ht="15" hidden="1" customHeight="1" x14ac:dyDescent="0.25">
      <c r="A265" s="132"/>
      <c r="B265" s="132" t="s">
        <v>485</v>
      </c>
      <c r="C265" s="23">
        <v>852</v>
      </c>
      <c r="D265" s="32" t="s">
        <v>209</v>
      </c>
      <c r="E265" s="33" t="s">
        <v>130</v>
      </c>
      <c r="F265" s="33" t="s">
        <v>522</v>
      </c>
      <c r="G265" s="32" t="s">
        <v>486</v>
      </c>
      <c r="H265" s="15">
        <f>H266</f>
        <v>442.1</v>
      </c>
      <c r="I265" s="15">
        <f t="shared" ref="I265" si="128">I266</f>
        <v>0</v>
      </c>
      <c r="J265" s="15">
        <f t="shared" si="98"/>
        <v>442.1</v>
      </c>
    </row>
    <row r="266" spans="1:10" ht="17.25" hidden="1" customHeight="1" x14ac:dyDescent="0.25">
      <c r="A266" s="132"/>
      <c r="B266" s="132" t="s">
        <v>487</v>
      </c>
      <c r="C266" s="23">
        <v>852</v>
      </c>
      <c r="D266" s="32" t="s">
        <v>209</v>
      </c>
      <c r="E266" s="33" t="s">
        <v>130</v>
      </c>
      <c r="F266" s="33" t="s">
        <v>522</v>
      </c>
      <c r="G266" s="32" t="s">
        <v>488</v>
      </c>
      <c r="H266" s="15">
        <v>442.1</v>
      </c>
      <c r="I266" s="15"/>
      <c r="J266" s="15">
        <f t="shared" si="98"/>
        <v>442.1</v>
      </c>
    </row>
    <row r="267" spans="1:10" ht="15" hidden="1" customHeight="1" x14ac:dyDescent="0.25">
      <c r="A267" s="132"/>
      <c r="B267" s="132" t="s">
        <v>458</v>
      </c>
      <c r="C267" s="23">
        <v>852</v>
      </c>
      <c r="D267" s="32" t="s">
        <v>209</v>
      </c>
      <c r="E267" s="32" t="s">
        <v>130</v>
      </c>
      <c r="F267" s="33" t="s">
        <v>522</v>
      </c>
      <c r="G267" s="32" t="s">
        <v>460</v>
      </c>
      <c r="H267" s="15">
        <f>H268+H269</f>
        <v>2.2000000000000002</v>
      </c>
      <c r="I267" s="15">
        <f t="shared" ref="I267" si="129">I268+I269</f>
        <v>0</v>
      </c>
      <c r="J267" s="15">
        <f t="shared" si="98"/>
        <v>2.2000000000000002</v>
      </c>
    </row>
    <row r="268" spans="1:10" ht="17.25" hidden="1" customHeight="1" x14ac:dyDescent="0.25">
      <c r="A268" s="132"/>
      <c r="B268" s="132" t="s">
        <v>489</v>
      </c>
      <c r="C268" s="23">
        <v>852</v>
      </c>
      <c r="D268" s="32" t="s">
        <v>209</v>
      </c>
      <c r="E268" s="32" t="s">
        <v>130</v>
      </c>
      <c r="F268" s="33" t="s">
        <v>522</v>
      </c>
      <c r="G268" s="32" t="s">
        <v>462</v>
      </c>
      <c r="H268" s="15">
        <v>2.2000000000000002</v>
      </c>
      <c r="I268" s="15"/>
      <c r="J268" s="15">
        <f t="shared" si="98"/>
        <v>2.2000000000000002</v>
      </c>
    </row>
    <row r="269" spans="1:10" ht="15.75" hidden="1" customHeight="1" x14ac:dyDescent="0.25">
      <c r="A269" s="132"/>
      <c r="B269" s="132" t="s">
        <v>463</v>
      </c>
      <c r="C269" s="23">
        <v>852</v>
      </c>
      <c r="D269" s="32" t="s">
        <v>209</v>
      </c>
      <c r="E269" s="32" t="s">
        <v>130</v>
      </c>
      <c r="F269" s="33" t="s">
        <v>522</v>
      </c>
      <c r="G269" s="32" t="s">
        <v>464</v>
      </c>
      <c r="H269" s="15">
        <v>0</v>
      </c>
      <c r="I269" s="15">
        <v>0</v>
      </c>
      <c r="J269" s="15">
        <f t="shared" si="98"/>
        <v>0</v>
      </c>
    </row>
    <row r="270" spans="1:10" ht="17.25" hidden="1" customHeight="1" x14ac:dyDescent="0.25">
      <c r="A270" s="186" t="s">
        <v>234</v>
      </c>
      <c r="B270" s="186"/>
      <c r="C270" s="23">
        <v>852</v>
      </c>
      <c r="D270" s="32" t="s">
        <v>209</v>
      </c>
      <c r="E270" s="32" t="s">
        <v>130</v>
      </c>
      <c r="F270" s="32" t="s">
        <v>235</v>
      </c>
      <c r="G270" s="32"/>
      <c r="H270" s="15">
        <f>H271</f>
        <v>5651.2</v>
      </c>
      <c r="I270" s="15">
        <f t="shared" ref="I270" si="130">I271</f>
        <v>0</v>
      </c>
      <c r="J270" s="15">
        <f t="shared" si="98"/>
        <v>5651.2</v>
      </c>
    </row>
    <row r="271" spans="1:10" ht="18" hidden="1" customHeight="1" x14ac:dyDescent="0.25">
      <c r="A271" s="186" t="s">
        <v>213</v>
      </c>
      <c r="B271" s="186"/>
      <c r="C271" s="23">
        <v>852</v>
      </c>
      <c r="D271" s="32" t="s">
        <v>209</v>
      </c>
      <c r="E271" s="32" t="s">
        <v>130</v>
      </c>
      <c r="F271" s="32" t="s">
        <v>236</v>
      </c>
      <c r="G271" s="32"/>
      <c r="H271" s="15">
        <f>H272+H278+H284</f>
        <v>5651.2</v>
      </c>
      <c r="I271" s="15">
        <f t="shared" ref="I271" si="131">I272+I278+I284</f>
        <v>0</v>
      </c>
      <c r="J271" s="15">
        <f t="shared" si="98"/>
        <v>5651.2</v>
      </c>
    </row>
    <row r="272" spans="1:10" ht="17.25" hidden="1" customHeight="1" x14ac:dyDescent="0.25">
      <c r="A272" s="186" t="s">
        <v>523</v>
      </c>
      <c r="B272" s="186"/>
      <c r="C272" s="23">
        <v>852</v>
      </c>
      <c r="D272" s="33" t="s">
        <v>209</v>
      </c>
      <c r="E272" s="33" t="s">
        <v>130</v>
      </c>
      <c r="F272" s="33" t="s">
        <v>237</v>
      </c>
      <c r="G272" s="32"/>
      <c r="H272" s="15">
        <f>H273+H275</f>
        <v>2611.1</v>
      </c>
      <c r="I272" s="15">
        <f t="shared" ref="I272" si="132">I273+I275</f>
        <v>0</v>
      </c>
      <c r="J272" s="15">
        <f t="shared" si="98"/>
        <v>2611.1</v>
      </c>
    </row>
    <row r="273" spans="1:10" ht="15.75" hidden="1" customHeight="1" x14ac:dyDescent="0.25">
      <c r="A273" s="132"/>
      <c r="B273" s="132" t="s">
        <v>485</v>
      </c>
      <c r="C273" s="23">
        <v>852</v>
      </c>
      <c r="D273" s="32" t="s">
        <v>209</v>
      </c>
      <c r="E273" s="33" t="s">
        <v>130</v>
      </c>
      <c r="F273" s="33" t="s">
        <v>237</v>
      </c>
      <c r="G273" s="32" t="s">
        <v>486</v>
      </c>
      <c r="H273" s="15">
        <f>H274</f>
        <v>2502.6</v>
      </c>
      <c r="I273" s="15">
        <f t="shared" ref="I273" si="133">I274</f>
        <v>0</v>
      </c>
      <c r="J273" s="15">
        <f t="shared" ref="J273:J336" si="134">H273+I273</f>
        <v>2502.6</v>
      </c>
    </row>
    <row r="274" spans="1:10" ht="17.25" hidden="1" customHeight="1" x14ac:dyDescent="0.25">
      <c r="A274" s="132"/>
      <c r="B274" s="132" t="s">
        <v>487</v>
      </c>
      <c r="C274" s="23">
        <v>852</v>
      </c>
      <c r="D274" s="32" t="s">
        <v>209</v>
      </c>
      <c r="E274" s="33" t="s">
        <v>130</v>
      </c>
      <c r="F274" s="33" t="s">
        <v>237</v>
      </c>
      <c r="G274" s="32" t="s">
        <v>488</v>
      </c>
      <c r="H274" s="15">
        <v>2502.6</v>
      </c>
      <c r="I274" s="15"/>
      <c r="J274" s="15">
        <f t="shared" si="134"/>
        <v>2502.6</v>
      </c>
    </row>
    <row r="275" spans="1:10" ht="18" hidden="1" customHeight="1" x14ac:dyDescent="0.25">
      <c r="A275" s="132"/>
      <c r="B275" s="132" t="s">
        <v>458</v>
      </c>
      <c r="C275" s="23">
        <v>852</v>
      </c>
      <c r="D275" s="32" t="s">
        <v>209</v>
      </c>
      <c r="E275" s="32" t="s">
        <v>130</v>
      </c>
      <c r="F275" s="33" t="s">
        <v>237</v>
      </c>
      <c r="G275" s="32" t="s">
        <v>460</v>
      </c>
      <c r="H275" s="15">
        <f>H276+H277</f>
        <v>108.5</v>
      </c>
      <c r="I275" s="15">
        <f t="shared" ref="I275" si="135">I276+I277</f>
        <v>0</v>
      </c>
      <c r="J275" s="15">
        <f t="shared" si="134"/>
        <v>108.5</v>
      </c>
    </row>
    <row r="276" spans="1:10" ht="17.25" hidden="1" customHeight="1" x14ac:dyDescent="0.25">
      <c r="A276" s="132"/>
      <c r="B276" s="132" t="s">
        <v>489</v>
      </c>
      <c r="C276" s="23">
        <v>852</v>
      </c>
      <c r="D276" s="32" t="s">
        <v>209</v>
      </c>
      <c r="E276" s="32" t="s">
        <v>130</v>
      </c>
      <c r="F276" s="33" t="s">
        <v>237</v>
      </c>
      <c r="G276" s="32" t="s">
        <v>462</v>
      </c>
      <c r="H276" s="15">
        <v>68.2</v>
      </c>
      <c r="I276" s="15"/>
      <c r="J276" s="15">
        <f t="shared" si="134"/>
        <v>68.2</v>
      </c>
    </row>
    <row r="277" spans="1:10" ht="15.75" hidden="1" customHeight="1" x14ac:dyDescent="0.25">
      <c r="A277" s="132"/>
      <c r="B277" s="132" t="s">
        <v>463</v>
      </c>
      <c r="C277" s="23">
        <v>852</v>
      </c>
      <c r="D277" s="32" t="s">
        <v>209</v>
      </c>
      <c r="E277" s="32" t="s">
        <v>130</v>
      </c>
      <c r="F277" s="33" t="s">
        <v>237</v>
      </c>
      <c r="G277" s="32" t="s">
        <v>464</v>
      </c>
      <c r="H277" s="15">
        <v>40.299999999999997</v>
      </c>
      <c r="I277" s="15"/>
      <c r="J277" s="15">
        <f t="shared" si="134"/>
        <v>40.299999999999997</v>
      </c>
    </row>
    <row r="278" spans="1:10" ht="17.25" hidden="1" customHeight="1" x14ac:dyDescent="0.25">
      <c r="A278" s="186" t="s">
        <v>524</v>
      </c>
      <c r="B278" s="186"/>
      <c r="C278" s="23">
        <v>852</v>
      </c>
      <c r="D278" s="33" t="s">
        <v>209</v>
      </c>
      <c r="E278" s="33" t="s">
        <v>130</v>
      </c>
      <c r="F278" s="33" t="s">
        <v>525</v>
      </c>
      <c r="G278" s="32"/>
      <c r="H278" s="15">
        <f>H279+H281</f>
        <v>1359.1999999999998</v>
      </c>
      <c r="I278" s="15">
        <f t="shared" ref="I278" si="136">I279+I281</f>
        <v>0</v>
      </c>
      <c r="J278" s="15">
        <f t="shared" si="134"/>
        <v>1359.1999999999998</v>
      </c>
    </row>
    <row r="279" spans="1:10" ht="15.75" hidden="1" customHeight="1" x14ac:dyDescent="0.25">
      <c r="A279" s="132"/>
      <c r="B279" s="132" t="s">
        <v>485</v>
      </c>
      <c r="C279" s="23">
        <v>852</v>
      </c>
      <c r="D279" s="32" t="s">
        <v>209</v>
      </c>
      <c r="E279" s="33" t="s">
        <v>130</v>
      </c>
      <c r="F279" s="33" t="s">
        <v>525</v>
      </c>
      <c r="G279" s="32" t="s">
        <v>486</v>
      </c>
      <c r="H279" s="15">
        <f>H280</f>
        <v>1356.6</v>
      </c>
      <c r="I279" s="15">
        <f t="shared" ref="I279" si="137">I280</f>
        <v>0</v>
      </c>
      <c r="J279" s="15">
        <f t="shared" si="134"/>
        <v>1356.6</v>
      </c>
    </row>
    <row r="280" spans="1:10" ht="17.25" hidden="1" customHeight="1" x14ac:dyDescent="0.25">
      <c r="A280" s="132"/>
      <c r="B280" s="132" t="s">
        <v>487</v>
      </c>
      <c r="C280" s="23">
        <v>852</v>
      </c>
      <c r="D280" s="32" t="s">
        <v>209</v>
      </c>
      <c r="E280" s="33" t="s">
        <v>130</v>
      </c>
      <c r="F280" s="33" t="s">
        <v>525</v>
      </c>
      <c r="G280" s="32" t="s">
        <v>488</v>
      </c>
      <c r="H280" s="15">
        <v>1356.6</v>
      </c>
      <c r="I280" s="15"/>
      <c r="J280" s="15">
        <f t="shared" si="134"/>
        <v>1356.6</v>
      </c>
    </row>
    <row r="281" spans="1:10" ht="15" hidden="1" customHeight="1" x14ac:dyDescent="0.25">
      <c r="A281" s="132"/>
      <c r="B281" s="132" t="s">
        <v>458</v>
      </c>
      <c r="C281" s="23">
        <v>852</v>
      </c>
      <c r="D281" s="32" t="s">
        <v>209</v>
      </c>
      <c r="E281" s="32" t="s">
        <v>130</v>
      </c>
      <c r="F281" s="33" t="s">
        <v>525</v>
      </c>
      <c r="G281" s="32" t="s">
        <v>460</v>
      </c>
      <c r="H281" s="15">
        <f>H282+H283</f>
        <v>2.6</v>
      </c>
      <c r="I281" s="15">
        <f t="shared" ref="I281" si="138">I282+I283</f>
        <v>0</v>
      </c>
      <c r="J281" s="15">
        <f t="shared" si="134"/>
        <v>2.6</v>
      </c>
    </row>
    <row r="282" spans="1:10" ht="15.75" hidden="1" customHeight="1" x14ac:dyDescent="0.25">
      <c r="A282" s="132"/>
      <c r="B282" s="132" t="s">
        <v>489</v>
      </c>
      <c r="C282" s="23">
        <v>852</v>
      </c>
      <c r="D282" s="32" t="s">
        <v>209</v>
      </c>
      <c r="E282" s="32" t="s">
        <v>130</v>
      </c>
      <c r="F282" s="33" t="s">
        <v>525</v>
      </c>
      <c r="G282" s="32" t="s">
        <v>462</v>
      </c>
      <c r="H282" s="15">
        <v>2.6</v>
      </c>
      <c r="I282" s="15"/>
      <c r="J282" s="15">
        <f t="shared" si="134"/>
        <v>2.6</v>
      </c>
    </row>
    <row r="283" spans="1:10" ht="27" hidden="1" customHeight="1" x14ac:dyDescent="0.25">
      <c r="A283" s="132"/>
      <c r="B283" s="132" t="s">
        <v>463</v>
      </c>
      <c r="C283" s="23">
        <v>852</v>
      </c>
      <c r="D283" s="32" t="s">
        <v>209</v>
      </c>
      <c r="E283" s="32" t="s">
        <v>130</v>
      </c>
      <c r="F283" s="33" t="s">
        <v>525</v>
      </c>
      <c r="G283" s="32" t="s">
        <v>464</v>
      </c>
      <c r="H283" s="15">
        <v>0</v>
      </c>
      <c r="I283" s="15">
        <v>0</v>
      </c>
      <c r="J283" s="15">
        <f t="shared" si="134"/>
        <v>0</v>
      </c>
    </row>
    <row r="284" spans="1:10" ht="17.25" hidden="1" customHeight="1" x14ac:dyDescent="0.25">
      <c r="A284" s="186" t="s">
        <v>526</v>
      </c>
      <c r="B284" s="186"/>
      <c r="C284" s="23">
        <v>852</v>
      </c>
      <c r="D284" s="33" t="s">
        <v>209</v>
      </c>
      <c r="E284" s="33" t="s">
        <v>130</v>
      </c>
      <c r="F284" s="33" t="s">
        <v>527</v>
      </c>
      <c r="G284" s="32"/>
      <c r="H284" s="15">
        <f>H285+H287</f>
        <v>1680.9</v>
      </c>
      <c r="I284" s="15">
        <f t="shared" ref="I284" si="139">I285+I287</f>
        <v>0</v>
      </c>
      <c r="J284" s="15">
        <f t="shared" si="134"/>
        <v>1680.9</v>
      </c>
    </row>
    <row r="285" spans="1:10" ht="15.75" hidden="1" customHeight="1" x14ac:dyDescent="0.25">
      <c r="A285" s="132"/>
      <c r="B285" s="132" t="s">
        <v>485</v>
      </c>
      <c r="C285" s="23">
        <v>852</v>
      </c>
      <c r="D285" s="32" t="s">
        <v>209</v>
      </c>
      <c r="E285" s="33" t="s">
        <v>130</v>
      </c>
      <c r="F285" s="33" t="s">
        <v>527</v>
      </c>
      <c r="G285" s="32" t="s">
        <v>486</v>
      </c>
      <c r="H285" s="15">
        <f>H286</f>
        <v>1648.7</v>
      </c>
      <c r="I285" s="15">
        <f t="shared" ref="I285" si="140">I286</f>
        <v>0</v>
      </c>
      <c r="J285" s="15">
        <f t="shared" si="134"/>
        <v>1648.7</v>
      </c>
    </row>
    <row r="286" spans="1:10" ht="17.25" hidden="1" customHeight="1" x14ac:dyDescent="0.25">
      <c r="A286" s="132"/>
      <c r="B286" s="132" t="s">
        <v>506</v>
      </c>
      <c r="C286" s="23">
        <v>852</v>
      </c>
      <c r="D286" s="32" t="s">
        <v>209</v>
      </c>
      <c r="E286" s="33" t="s">
        <v>130</v>
      </c>
      <c r="F286" s="33" t="s">
        <v>527</v>
      </c>
      <c r="G286" s="32" t="s">
        <v>507</v>
      </c>
      <c r="H286" s="15">
        <v>1648.7</v>
      </c>
      <c r="I286" s="15"/>
      <c r="J286" s="15">
        <f t="shared" si="134"/>
        <v>1648.7</v>
      </c>
    </row>
    <row r="287" spans="1:10" ht="26.25" hidden="1" customHeight="1" x14ac:dyDescent="0.25">
      <c r="A287" s="132"/>
      <c r="B287" s="132" t="s">
        <v>458</v>
      </c>
      <c r="C287" s="23">
        <v>852</v>
      </c>
      <c r="D287" s="32" t="s">
        <v>209</v>
      </c>
      <c r="E287" s="32" t="s">
        <v>130</v>
      </c>
      <c r="F287" s="33" t="s">
        <v>527</v>
      </c>
      <c r="G287" s="32" t="s">
        <v>460</v>
      </c>
      <c r="H287" s="15">
        <f>H288+H289</f>
        <v>32.200000000000003</v>
      </c>
      <c r="I287" s="15">
        <f t="shared" ref="I287" si="141">I288+I289</f>
        <v>0</v>
      </c>
      <c r="J287" s="15">
        <f t="shared" si="134"/>
        <v>32.200000000000003</v>
      </c>
    </row>
    <row r="288" spans="1:10" ht="17.25" hidden="1" customHeight="1" x14ac:dyDescent="0.25">
      <c r="A288" s="132"/>
      <c r="B288" s="132" t="s">
        <v>489</v>
      </c>
      <c r="C288" s="23">
        <v>852</v>
      </c>
      <c r="D288" s="32" t="s">
        <v>209</v>
      </c>
      <c r="E288" s="32" t="s">
        <v>130</v>
      </c>
      <c r="F288" s="33" t="s">
        <v>527</v>
      </c>
      <c r="G288" s="32" t="s">
        <v>462</v>
      </c>
      <c r="H288" s="15">
        <v>32.200000000000003</v>
      </c>
      <c r="I288" s="15"/>
      <c r="J288" s="15">
        <f t="shared" si="134"/>
        <v>32.200000000000003</v>
      </c>
    </row>
    <row r="289" spans="1:19" ht="16.5" hidden="1" customHeight="1" x14ac:dyDescent="0.25">
      <c r="A289" s="132"/>
      <c r="B289" s="132" t="s">
        <v>463</v>
      </c>
      <c r="C289" s="23">
        <v>852</v>
      </c>
      <c r="D289" s="32" t="s">
        <v>209</v>
      </c>
      <c r="E289" s="32" t="s">
        <v>130</v>
      </c>
      <c r="F289" s="33" t="s">
        <v>527</v>
      </c>
      <c r="G289" s="32" t="s">
        <v>464</v>
      </c>
      <c r="H289" s="15">
        <v>0</v>
      </c>
      <c r="I289" s="15">
        <v>0</v>
      </c>
      <c r="J289" s="15">
        <f t="shared" si="134"/>
        <v>0</v>
      </c>
    </row>
    <row r="290" spans="1:19" ht="14.25" hidden="1" customHeight="1" x14ac:dyDescent="0.25">
      <c r="A290" s="200" t="s">
        <v>142</v>
      </c>
      <c r="B290" s="201"/>
      <c r="C290" s="23">
        <v>852</v>
      </c>
      <c r="D290" s="32" t="s">
        <v>209</v>
      </c>
      <c r="E290" s="32" t="s">
        <v>130</v>
      </c>
      <c r="F290" s="32" t="s">
        <v>238</v>
      </c>
      <c r="G290" s="32"/>
      <c r="H290" s="15">
        <f>H291</f>
        <v>1329.3</v>
      </c>
      <c r="I290" s="15">
        <f t="shared" ref="I290:I292" si="142">I291</f>
        <v>0</v>
      </c>
      <c r="J290" s="15">
        <f t="shared" si="134"/>
        <v>1329.3</v>
      </c>
    </row>
    <row r="291" spans="1:19" ht="27" hidden="1" customHeight="1" x14ac:dyDescent="0.25">
      <c r="A291" s="200" t="s">
        <v>239</v>
      </c>
      <c r="B291" s="201"/>
      <c r="C291" s="23">
        <v>852</v>
      </c>
      <c r="D291" s="32" t="s">
        <v>209</v>
      </c>
      <c r="E291" s="32" t="s">
        <v>130</v>
      </c>
      <c r="F291" s="32" t="s">
        <v>240</v>
      </c>
      <c r="G291" s="32"/>
      <c r="H291" s="15">
        <f>H292</f>
        <v>1329.3</v>
      </c>
      <c r="I291" s="15">
        <f t="shared" si="142"/>
        <v>0</v>
      </c>
      <c r="J291" s="15">
        <f t="shared" si="134"/>
        <v>1329.3</v>
      </c>
      <c r="M291" s="36"/>
      <c r="R291" s="37"/>
      <c r="S291" s="37"/>
    </row>
    <row r="292" spans="1:19" ht="15" hidden="1" customHeight="1" x14ac:dyDescent="0.25">
      <c r="A292" s="133"/>
      <c r="B292" s="132" t="s">
        <v>485</v>
      </c>
      <c r="C292" s="23">
        <v>852</v>
      </c>
      <c r="D292" s="32" t="s">
        <v>209</v>
      </c>
      <c r="E292" s="32" t="s">
        <v>130</v>
      </c>
      <c r="F292" s="32" t="s">
        <v>240</v>
      </c>
      <c r="G292" s="32" t="s">
        <v>486</v>
      </c>
      <c r="H292" s="15">
        <f>H293</f>
        <v>1329.3</v>
      </c>
      <c r="I292" s="15">
        <f t="shared" si="142"/>
        <v>0</v>
      </c>
      <c r="J292" s="15">
        <f t="shared" si="134"/>
        <v>1329.3</v>
      </c>
      <c r="M292" s="36"/>
      <c r="R292" s="37"/>
      <c r="S292" s="37"/>
    </row>
    <row r="293" spans="1:19" ht="18.75" hidden="1" customHeight="1" x14ac:dyDescent="0.25">
      <c r="A293" s="133"/>
      <c r="B293" s="133" t="s">
        <v>528</v>
      </c>
      <c r="C293" s="23">
        <v>852</v>
      </c>
      <c r="D293" s="32" t="s">
        <v>209</v>
      </c>
      <c r="E293" s="32" t="s">
        <v>130</v>
      </c>
      <c r="F293" s="32" t="s">
        <v>240</v>
      </c>
      <c r="G293" s="32" t="s">
        <v>529</v>
      </c>
      <c r="H293" s="15">
        <v>1329.3</v>
      </c>
      <c r="I293" s="15"/>
      <c r="J293" s="15">
        <f t="shared" si="134"/>
        <v>1329.3</v>
      </c>
      <c r="M293" s="36"/>
      <c r="R293" s="37"/>
      <c r="S293" s="37"/>
    </row>
    <row r="294" spans="1:19" ht="18.75" hidden="1" customHeight="1" x14ac:dyDescent="0.25">
      <c r="A294" s="200" t="s">
        <v>164</v>
      </c>
      <c r="B294" s="201"/>
      <c r="C294" s="23">
        <v>852</v>
      </c>
      <c r="D294" s="33" t="s">
        <v>209</v>
      </c>
      <c r="E294" s="33" t="s">
        <v>130</v>
      </c>
      <c r="F294" s="33" t="s">
        <v>165</v>
      </c>
      <c r="G294" s="33"/>
      <c r="H294" s="18">
        <f>H295</f>
        <v>62677.36</v>
      </c>
      <c r="I294" s="18">
        <f t="shared" ref="I294" si="143">I295</f>
        <v>0</v>
      </c>
      <c r="J294" s="15">
        <f t="shared" si="134"/>
        <v>62677.36</v>
      </c>
      <c r="M294" s="36"/>
      <c r="R294" s="37"/>
      <c r="S294" s="37"/>
    </row>
    <row r="295" spans="1:19" ht="15.75" hidden="1" customHeight="1" x14ac:dyDescent="0.25">
      <c r="A295" s="200" t="s">
        <v>471</v>
      </c>
      <c r="B295" s="201"/>
      <c r="C295" s="23">
        <v>852</v>
      </c>
      <c r="D295" s="32" t="s">
        <v>209</v>
      </c>
      <c r="E295" s="32" t="s">
        <v>130</v>
      </c>
      <c r="F295" s="32" t="s">
        <v>166</v>
      </c>
      <c r="G295" s="32"/>
      <c r="H295" s="15">
        <f>H296+H299+H302</f>
        <v>62677.36</v>
      </c>
      <c r="I295" s="15">
        <f t="shared" ref="I295" si="144">I296+I299+I302</f>
        <v>0</v>
      </c>
      <c r="J295" s="15">
        <f t="shared" si="134"/>
        <v>62677.36</v>
      </c>
      <c r="M295" s="36"/>
      <c r="R295" s="37"/>
      <c r="S295" s="37"/>
    </row>
    <row r="296" spans="1:19" ht="18.75" hidden="1" customHeight="1" x14ac:dyDescent="0.25">
      <c r="A296" s="200" t="s">
        <v>241</v>
      </c>
      <c r="B296" s="201"/>
      <c r="C296" s="23">
        <v>852</v>
      </c>
      <c r="D296" s="32" t="s">
        <v>209</v>
      </c>
      <c r="E296" s="32" t="s">
        <v>130</v>
      </c>
      <c r="F296" s="32" t="s">
        <v>242</v>
      </c>
      <c r="G296" s="32"/>
      <c r="H296" s="15">
        <f>H297</f>
        <v>58347</v>
      </c>
      <c r="I296" s="15">
        <f t="shared" ref="I296:I297" si="145">I297</f>
        <v>0</v>
      </c>
      <c r="J296" s="15">
        <f t="shared" si="134"/>
        <v>58347</v>
      </c>
    </row>
    <row r="297" spans="1:19" ht="18.75" hidden="1" customHeight="1" x14ac:dyDescent="0.25">
      <c r="A297" s="133"/>
      <c r="B297" s="132" t="s">
        <v>485</v>
      </c>
      <c r="C297" s="23">
        <v>852</v>
      </c>
      <c r="D297" s="32" t="s">
        <v>209</v>
      </c>
      <c r="E297" s="32" t="s">
        <v>130</v>
      </c>
      <c r="F297" s="32" t="s">
        <v>242</v>
      </c>
      <c r="G297" s="32" t="s">
        <v>486</v>
      </c>
      <c r="H297" s="15">
        <f>H298</f>
        <v>58347</v>
      </c>
      <c r="I297" s="15">
        <f t="shared" si="145"/>
        <v>0</v>
      </c>
      <c r="J297" s="15">
        <f t="shared" si="134"/>
        <v>58347</v>
      </c>
      <c r="M297" s="36"/>
      <c r="R297" s="37"/>
      <c r="S297" s="37"/>
    </row>
    <row r="298" spans="1:19" ht="18.75" hidden="1" customHeight="1" x14ac:dyDescent="0.25">
      <c r="A298" s="133"/>
      <c r="B298" s="133" t="s">
        <v>528</v>
      </c>
      <c r="C298" s="23">
        <v>852</v>
      </c>
      <c r="D298" s="32" t="s">
        <v>209</v>
      </c>
      <c r="E298" s="32" t="s">
        <v>130</v>
      </c>
      <c r="F298" s="32" t="s">
        <v>242</v>
      </c>
      <c r="G298" s="32" t="s">
        <v>529</v>
      </c>
      <c r="H298" s="15">
        <v>58347</v>
      </c>
      <c r="I298" s="15"/>
      <c r="J298" s="15">
        <f t="shared" si="134"/>
        <v>58347</v>
      </c>
      <c r="M298" s="36"/>
      <c r="R298" s="37"/>
      <c r="S298" s="37"/>
    </row>
    <row r="299" spans="1:19" ht="27" hidden="1" customHeight="1" x14ac:dyDescent="0.25">
      <c r="A299" s="200" t="s">
        <v>216</v>
      </c>
      <c r="B299" s="201"/>
      <c r="C299" s="23">
        <v>852</v>
      </c>
      <c r="D299" s="32" t="s">
        <v>209</v>
      </c>
      <c r="E299" s="32" t="s">
        <v>130</v>
      </c>
      <c r="F299" s="32" t="s">
        <v>217</v>
      </c>
      <c r="G299" s="32"/>
      <c r="H299" s="15">
        <f>H300</f>
        <v>22.26</v>
      </c>
      <c r="I299" s="15">
        <f t="shared" ref="I299:I300" si="146">I300</f>
        <v>0</v>
      </c>
      <c r="J299" s="15">
        <f t="shared" si="134"/>
        <v>22.26</v>
      </c>
    </row>
    <row r="300" spans="1:19" ht="17.25" hidden="1" customHeight="1" x14ac:dyDescent="0.25">
      <c r="A300" s="14"/>
      <c r="B300" s="133" t="s">
        <v>490</v>
      </c>
      <c r="C300" s="23">
        <v>852</v>
      </c>
      <c r="D300" s="32" t="s">
        <v>209</v>
      </c>
      <c r="E300" s="32" t="s">
        <v>130</v>
      </c>
      <c r="F300" s="32" t="s">
        <v>217</v>
      </c>
      <c r="G300" s="32" t="s">
        <v>491</v>
      </c>
      <c r="H300" s="15">
        <f>H301</f>
        <v>22.26</v>
      </c>
      <c r="I300" s="15">
        <f t="shared" si="146"/>
        <v>0</v>
      </c>
      <c r="J300" s="15">
        <f t="shared" si="134"/>
        <v>22.26</v>
      </c>
    </row>
    <row r="301" spans="1:19" ht="18" hidden="1" customHeight="1" x14ac:dyDescent="0.25">
      <c r="A301" s="14"/>
      <c r="B301" s="133" t="s">
        <v>492</v>
      </c>
      <c r="C301" s="23">
        <v>852</v>
      </c>
      <c r="D301" s="32" t="s">
        <v>209</v>
      </c>
      <c r="E301" s="32" t="s">
        <v>130</v>
      </c>
      <c r="F301" s="32" t="s">
        <v>217</v>
      </c>
      <c r="G301" s="32" t="s">
        <v>493</v>
      </c>
      <c r="H301" s="15">
        <v>22.26</v>
      </c>
      <c r="I301" s="15"/>
      <c r="J301" s="15">
        <f t="shared" si="134"/>
        <v>22.26</v>
      </c>
    </row>
    <row r="302" spans="1:19" ht="18.75" hidden="1" customHeight="1" x14ac:dyDescent="0.25">
      <c r="A302" s="200" t="s">
        <v>218</v>
      </c>
      <c r="B302" s="201"/>
      <c r="C302" s="23">
        <v>852</v>
      </c>
      <c r="D302" s="32" t="s">
        <v>209</v>
      </c>
      <c r="E302" s="32" t="s">
        <v>130</v>
      </c>
      <c r="F302" s="32" t="s">
        <v>219</v>
      </c>
      <c r="G302" s="32"/>
      <c r="H302" s="15">
        <f>H303</f>
        <v>4308.1000000000004</v>
      </c>
      <c r="I302" s="15">
        <f t="shared" ref="I302:I303" si="147">I303</f>
        <v>0</v>
      </c>
      <c r="J302" s="15">
        <f t="shared" si="134"/>
        <v>4308.1000000000004</v>
      </c>
    </row>
    <row r="303" spans="1:19" ht="18.75" hidden="1" customHeight="1" x14ac:dyDescent="0.25">
      <c r="A303" s="14"/>
      <c r="B303" s="133" t="s">
        <v>490</v>
      </c>
      <c r="C303" s="23">
        <v>852</v>
      </c>
      <c r="D303" s="32" t="s">
        <v>209</v>
      </c>
      <c r="E303" s="32" t="s">
        <v>130</v>
      </c>
      <c r="F303" s="32" t="s">
        <v>219</v>
      </c>
      <c r="G303" s="32" t="s">
        <v>491</v>
      </c>
      <c r="H303" s="15">
        <f>H304</f>
        <v>4308.1000000000004</v>
      </c>
      <c r="I303" s="15">
        <f t="shared" si="147"/>
        <v>0</v>
      </c>
      <c r="J303" s="15">
        <f t="shared" si="134"/>
        <v>4308.1000000000004</v>
      </c>
    </row>
    <row r="304" spans="1:19" ht="18.75" hidden="1" customHeight="1" x14ac:dyDescent="0.25">
      <c r="A304" s="14"/>
      <c r="B304" s="133" t="s">
        <v>492</v>
      </c>
      <c r="C304" s="23">
        <v>852</v>
      </c>
      <c r="D304" s="32" t="s">
        <v>209</v>
      </c>
      <c r="E304" s="32" t="s">
        <v>130</v>
      </c>
      <c r="F304" s="32" t="s">
        <v>219</v>
      </c>
      <c r="G304" s="32" t="s">
        <v>493</v>
      </c>
      <c r="H304" s="15">
        <v>4308.1000000000004</v>
      </c>
      <c r="I304" s="15"/>
      <c r="J304" s="15">
        <f t="shared" si="134"/>
        <v>4308.1000000000004</v>
      </c>
    </row>
    <row r="305" spans="1:10" ht="17.25" hidden="1" customHeight="1" x14ac:dyDescent="0.25">
      <c r="A305" s="190" t="s">
        <v>243</v>
      </c>
      <c r="B305" s="190"/>
      <c r="C305" s="23">
        <v>852</v>
      </c>
      <c r="D305" s="31" t="s">
        <v>209</v>
      </c>
      <c r="E305" s="31" t="s">
        <v>209</v>
      </c>
      <c r="F305" s="31"/>
      <c r="G305" s="31"/>
      <c r="H305" s="11">
        <f>H306</f>
        <v>106.2</v>
      </c>
      <c r="I305" s="11">
        <f t="shared" ref="I305:I308" si="148">I306</f>
        <v>0</v>
      </c>
      <c r="J305" s="15">
        <f t="shared" si="134"/>
        <v>106.2</v>
      </c>
    </row>
    <row r="306" spans="1:10" ht="18.75" hidden="1" customHeight="1" x14ac:dyDescent="0.25">
      <c r="A306" s="186" t="s">
        <v>244</v>
      </c>
      <c r="B306" s="186"/>
      <c r="C306" s="23">
        <v>852</v>
      </c>
      <c r="D306" s="32" t="s">
        <v>209</v>
      </c>
      <c r="E306" s="32" t="s">
        <v>209</v>
      </c>
      <c r="F306" s="32" t="s">
        <v>175</v>
      </c>
      <c r="G306" s="32"/>
      <c r="H306" s="15">
        <f>H307</f>
        <v>106.2</v>
      </c>
      <c r="I306" s="15">
        <f t="shared" si="148"/>
        <v>0</v>
      </c>
      <c r="J306" s="15">
        <f t="shared" si="134"/>
        <v>106.2</v>
      </c>
    </row>
    <row r="307" spans="1:10" ht="18.75" hidden="1" customHeight="1" x14ac:dyDescent="0.25">
      <c r="A307" s="186" t="s">
        <v>245</v>
      </c>
      <c r="B307" s="186"/>
      <c r="C307" s="23">
        <v>852</v>
      </c>
      <c r="D307" s="32" t="s">
        <v>209</v>
      </c>
      <c r="E307" s="32" t="s">
        <v>209</v>
      </c>
      <c r="F307" s="32" t="s">
        <v>246</v>
      </c>
      <c r="G307" s="32"/>
      <c r="H307" s="15">
        <f>H308</f>
        <v>106.2</v>
      </c>
      <c r="I307" s="15">
        <f t="shared" si="148"/>
        <v>0</v>
      </c>
      <c r="J307" s="15">
        <f t="shared" si="134"/>
        <v>106.2</v>
      </c>
    </row>
    <row r="308" spans="1:10" ht="18.75" hidden="1" customHeight="1" x14ac:dyDescent="0.25">
      <c r="A308" s="14"/>
      <c r="B308" s="133" t="s">
        <v>454</v>
      </c>
      <c r="C308" s="23">
        <v>852</v>
      </c>
      <c r="D308" s="32" t="s">
        <v>209</v>
      </c>
      <c r="E308" s="32" t="s">
        <v>209</v>
      </c>
      <c r="F308" s="32" t="s">
        <v>246</v>
      </c>
      <c r="G308" s="32" t="s">
        <v>455</v>
      </c>
      <c r="H308" s="15">
        <f>H309</f>
        <v>106.2</v>
      </c>
      <c r="I308" s="15">
        <f t="shared" si="148"/>
        <v>0</v>
      </c>
      <c r="J308" s="15">
        <f t="shared" si="134"/>
        <v>106.2</v>
      </c>
    </row>
    <row r="309" spans="1:10" ht="25.5" hidden="1" customHeight="1" x14ac:dyDescent="0.25">
      <c r="A309" s="14"/>
      <c r="B309" s="132" t="s">
        <v>456</v>
      </c>
      <c r="C309" s="23">
        <v>852</v>
      </c>
      <c r="D309" s="32" t="s">
        <v>209</v>
      </c>
      <c r="E309" s="32" t="s">
        <v>209</v>
      </c>
      <c r="F309" s="32" t="s">
        <v>246</v>
      </c>
      <c r="G309" s="32" t="s">
        <v>457</v>
      </c>
      <c r="H309" s="15">
        <v>106.2</v>
      </c>
      <c r="I309" s="15"/>
      <c r="J309" s="15">
        <f t="shared" si="134"/>
        <v>106.2</v>
      </c>
    </row>
    <row r="310" spans="1:10" ht="17.25" hidden="1" customHeight="1" x14ac:dyDescent="0.25">
      <c r="A310" s="190" t="s">
        <v>247</v>
      </c>
      <c r="B310" s="190"/>
      <c r="C310" s="23">
        <v>852</v>
      </c>
      <c r="D310" s="31" t="s">
        <v>209</v>
      </c>
      <c r="E310" s="31" t="s">
        <v>190</v>
      </c>
      <c r="F310" s="31"/>
      <c r="G310" s="31"/>
      <c r="H310" s="11">
        <f>H311+H316+H321+H336+H341+H350</f>
        <v>12599.8</v>
      </c>
      <c r="I310" s="11">
        <f t="shared" ref="I310" si="149">I311+I316+I321+I336+I341+I350</f>
        <v>0</v>
      </c>
      <c r="J310" s="15">
        <f t="shared" si="134"/>
        <v>12599.8</v>
      </c>
    </row>
    <row r="311" spans="1:10" ht="17.25" hidden="1" customHeight="1" x14ac:dyDescent="0.25">
      <c r="A311" s="186" t="s">
        <v>131</v>
      </c>
      <c r="B311" s="186"/>
      <c r="C311" s="23">
        <v>852</v>
      </c>
      <c r="D311" s="32" t="s">
        <v>209</v>
      </c>
      <c r="E311" s="32" t="s">
        <v>190</v>
      </c>
      <c r="F311" s="32" t="s">
        <v>132</v>
      </c>
      <c r="G311" s="32"/>
      <c r="H311" s="15">
        <f>H312</f>
        <v>1068.4000000000001</v>
      </c>
      <c r="I311" s="15">
        <f t="shared" ref="I311:I314" si="150">I312</f>
        <v>0</v>
      </c>
      <c r="J311" s="15">
        <f t="shared" si="134"/>
        <v>1068.4000000000001</v>
      </c>
    </row>
    <row r="312" spans="1:10" ht="17.25" hidden="1" customHeight="1" x14ac:dyDescent="0.25">
      <c r="A312" s="186" t="s">
        <v>137</v>
      </c>
      <c r="B312" s="186"/>
      <c r="C312" s="23">
        <v>852</v>
      </c>
      <c r="D312" s="32" t="s">
        <v>209</v>
      </c>
      <c r="E312" s="32" t="s">
        <v>190</v>
      </c>
      <c r="F312" s="32" t="s">
        <v>138</v>
      </c>
      <c r="G312" s="32"/>
      <c r="H312" s="15">
        <f>H313</f>
        <v>1068.4000000000001</v>
      </c>
      <c r="I312" s="15">
        <f t="shared" si="150"/>
        <v>0</v>
      </c>
      <c r="J312" s="15">
        <f t="shared" si="134"/>
        <v>1068.4000000000001</v>
      </c>
    </row>
    <row r="313" spans="1:10" ht="17.25" hidden="1" customHeight="1" x14ac:dyDescent="0.25">
      <c r="A313" s="186" t="s">
        <v>248</v>
      </c>
      <c r="B313" s="186"/>
      <c r="C313" s="23">
        <v>852</v>
      </c>
      <c r="D313" s="32" t="s">
        <v>209</v>
      </c>
      <c r="E313" s="32" t="s">
        <v>190</v>
      </c>
      <c r="F313" s="32" t="s">
        <v>249</v>
      </c>
      <c r="G313" s="32"/>
      <c r="H313" s="15">
        <f>H314</f>
        <v>1068.4000000000001</v>
      </c>
      <c r="I313" s="15">
        <f t="shared" si="150"/>
        <v>0</v>
      </c>
      <c r="J313" s="15">
        <f t="shared" si="134"/>
        <v>1068.4000000000001</v>
      </c>
    </row>
    <row r="314" spans="1:10" ht="18.75" hidden="1" customHeight="1" x14ac:dyDescent="0.25">
      <c r="A314" s="132"/>
      <c r="B314" s="132" t="s">
        <v>450</v>
      </c>
      <c r="C314" s="23">
        <v>852</v>
      </c>
      <c r="D314" s="32" t="s">
        <v>209</v>
      </c>
      <c r="E314" s="32" t="s">
        <v>190</v>
      </c>
      <c r="F314" s="32" t="s">
        <v>249</v>
      </c>
      <c r="G314" s="32" t="s">
        <v>451</v>
      </c>
      <c r="H314" s="15">
        <f>H315</f>
        <v>1068.4000000000001</v>
      </c>
      <c r="I314" s="15">
        <f t="shared" si="150"/>
        <v>0</v>
      </c>
      <c r="J314" s="15">
        <f t="shared" si="134"/>
        <v>1068.4000000000001</v>
      </c>
    </row>
    <row r="315" spans="1:10" ht="17.25" hidden="1" customHeight="1" x14ac:dyDescent="0.25">
      <c r="A315" s="14"/>
      <c r="B315" s="133" t="s">
        <v>452</v>
      </c>
      <c r="C315" s="23">
        <v>852</v>
      </c>
      <c r="D315" s="32" t="s">
        <v>209</v>
      </c>
      <c r="E315" s="32" t="s">
        <v>190</v>
      </c>
      <c r="F315" s="32" t="s">
        <v>249</v>
      </c>
      <c r="G315" s="32" t="s">
        <v>453</v>
      </c>
      <c r="H315" s="15">
        <v>1068.4000000000001</v>
      </c>
      <c r="I315" s="15"/>
      <c r="J315" s="15">
        <f t="shared" si="134"/>
        <v>1068.4000000000001</v>
      </c>
    </row>
    <row r="316" spans="1:10" ht="18.75" hidden="1" customHeight="1" x14ac:dyDescent="0.25">
      <c r="A316" s="186" t="s">
        <v>250</v>
      </c>
      <c r="B316" s="186"/>
      <c r="C316" s="23">
        <v>852</v>
      </c>
      <c r="D316" s="32" t="s">
        <v>209</v>
      </c>
      <c r="E316" s="32" t="s">
        <v>190</v>
      </c>
      <c r="F316" s="32" t="s">
        <v>251</v>
      </c>
      <c r="G316" s="32"/>
      <c r="H316" s="15">
        <f>H317</f>
        <v>368.5</v>
      </c>
      <c r="I316" s="15">
        <f t="shared" ref="I316:I319" si="151">I317</f>
        <v>0</v>
      </c>
      <c r="J316" s="15">
        <f t="shared" si="134"/>
        <v>368.5</v>
      </c>
    </row>
    <row r="317" spans="1:10" ht="17.25" hidden="1" customHeight="1" x14ac:dyDescent="0.25">
      <c r="A317" s="186" t="s">
        <v>213</v>
      </c>
      <c r="B317" s="186"/>
      <c r="C317" s="23">
        <v>852</v>
      </c>
      <c r="D317" s="32" t="s">
        <v>209</v>
      </c>
      <c r="E317" s="32" t="s">
        <v>190</v>
      </c>
      <c r="F317" s="32" t="s">
        <v>252</v>
      </c>
      <c r="G317" s="32"/>
      <c r="H317" s="15">
        <f>H318</f>
        <v>368.5</v>
      </c>
      <c r="I317" s="15">
        <f t="shared" si="151"/>
        <v>0</v>
      </c>
      <c r="J317" s="15">
        <f t="shared" si="134"/>
        <v>368.5</v>
      </c>
    </row>
    <row r="318" spans="1:10" ht="18.75" hidden="1" customHeight="1" x14ac:dyDescent="0.25">
      <c r="A318" s="186" t="s">
        <v>253</v>
      </c>
      <c r="B318" s="186"/>
      <c r="C318" s="23">
        <v>852</v>
      </c>
      <c r="D318" s="32" t="s">
        <v>209</v>
      </c>
      <c r="E318" s="32" t="s">
        <v>190</v>
      </c>
      <c r="F318" s="32" t="s">
        <v>254</v>
      </c>
      <c r="G318" s="32"/>
      <c r="H318" s="15">
        <f>H319</f>
        <v>368.5</v>
      </c>
      <c r="I318" s="15">
        <f t="shared" si="151"/>
        <v>0</v>
      </c>
      <c r="J318" s="15">
        <f t="shared" si="134"/>
        <v>368.5</v>
      </c>
    </row>
    <row r="319" spans="1:10" ht="17.25" hidden="1" customHeight="1" x14ac:dyDescent="0.25">
      <c r="A319" s="132"/>
      <c r="B319" s="132" t="s">
        <v>485</v>
      </c>
      <c r="C319" s="23">
        <v>852</v>
      </c>
      <c r="D319" s="32" t="s">
        <v>209</v>
      </c>
      <c r="E319" s="32" t="s">
        <v>190</v>
      </c>
      <c r="F319" s="32" t="s">
        <v>254</v>
      </c>
      <c r="G319" s="32" t="s">
        <v>486</v>
      </c>
      <c r="H319" s="15">
        <f>H320</f>
        <v>368.5</v>
      </c>
      <c r="I319" s="15">
        <f t="shared" si="151"/>
        <v>0</v>
      </c>
      <c r="J319" s="15">
        <f t="shared" si="134"/>
        <v>368.5</v>
      </c>
    </row>
    <row r="320" spans="1:10" ht="18.75" hidden="1" customHeight="1" x14ac:dyDescent="0.25">
      <c r="A320" s="132"/>
      <c r="B320" s="132" t="s">
        <v>487</v>
      </c>
      <c r="C320" s="23">
        <v>852</v>
      </c>
      <c r="D320" s="32" t="s">
        <v>209</v>
      </c>
      <c r="E320" s="32" t="s">
        <v>190</v>
      </c>
      <c r="F320" s="32" t="s">
        <v>254</v>
      </c>
      <c r="G320" s="32" t="s">
        <v>488</v>
      </c>
      <c r="H320" s="15">
        <v>368.5</v>
      </c>
      <c r="I320" s="15"/>
      <c r="J320" s="15">
        <f t="shared" si="134"/>
        <v>368.5</v>
      </c>
    </row>
    <row r="321" spans="1:10" s="27" customFormat="1" ht="17.25" hidden="1" customHeight="1" x14ac:dyDescent="0.25">
      <c r="A321" s="186" t="s">
        <v>255</v>
      </c>
      <c r="B321" s="186"/>
      <c r="C321" s="23">
        <v>852</v>
      </c>
      <c r="D321" s="32" t="s">
        <v>209</v>
      </c>
      <c r="E321" s="32" t="s">
        <v>190</v>
      </c>
      <c r="F321" s="32" t="s">
        <v>256</v>
      </c>
      <c r="G321" s="32"/>
      <c r="H321" s="15">
        <f>H322</f>
        <v>7844</v>
      </c>
      <c r="I321" s="15">
        <f t="shared" ref="I321" si="152">I322</f>
        <v>0</v>
      </c>
      <c r="J321" s="15">
        <f t="shared" si="134"/>
        <v>7844</v>
      </c>
    </row>
    <row r="322" spans="1:10" ht="18.75" hidden="1" customHeight="1" x14ac:dyDescent="0.25">
      <c r="A322" s="186" t="s">
        <v>213</v>
      </c>
      <c r="B322" s="186"/>
      <c r="C322" s="23">
        <v>852</v>
      </c>
      <c r="D322" s="32" t="s">
        <v>209</v>
      </c>
      <c r="E322" s="32" t="s">
        <v>190</v>
      </c>
      <c r="F322" s="32" t="s">
        <v>257</v>
      </c>
      <c r="G322" s="32"/>
      <c r="H322" s="15">
        <f>H323+H331</f>
        <v>7844</v>
      </c>
      <c r="I322" s="15">
        <f t="shared" ref="I322" si="153">I323+I331</f>
        <v>0</v>
      </c>
      <c r="J322" s="15">
        <f t="shared" si="134"/>
        <v>7844</v>
      </c>
    </row>
    <row r="323" spans="1:10" ht="15.75" hidden="1" customHeight="1" x14ac:dyDescent="0.25">
      <c r="A323" s="186" t="s">
        <v>530</v>
      </c>
      <c r="B323" s="186"/>
      <c r="C323" s="23">
        <v>852</v>
      </c>
      <c r="D323" s="33" t="s">
        <v>209</v>
      </c>
      <c r="E323" s="33" t="s">
        <v>190</v>
      </c>
      <c r="F323" s="32" t="s">
        <v>258</v>
      </c>
      <c r="G323" s="32"/>
      <c r="H323" s="15">
        <f>H324+H326+H328</f>
        <v>6413.4</v>
      </c>
      <c r="I323" s="15">
        <f t="shared" ref="I323" si="154">I324+I326+I328</f>
        <v>0</v>
      </c>
      <c r="J323" s="15">
        <f t="shared" si="134"/>
        <v>6413.4</v>
      </c>
    </row>
    <row r="324" spans="1:10" ht="15.75" hidden="1" customHeight="1" x14ac:dyDescent="0.25">
      <c r="A324" s="132"/>
      <c r="B324" s="132" t="s">
        <v>450</v>
      </c>
      <c r="C324" s="23">
        <v>852</v>
      </c>
      <c r="D324" s="32" t="s">
        <v>209</v>
      </c>
      <c r="E324" s="32" t="s">
        <v>190</v>
      </c>
      <c r="F324" s="150" t="s">
        <v>258</v>
      </c>
      <c r="G324" s="32" t="s">
        <v>451</v>
      </c>
      <c r="H324" s="15">
        <f>H325</f>
        <v>6108.2</v>
      </c>
      <c r="I324" s="15">
        <f t="shared" ref="I324" si="155">I325</f>
        <v>0</v>
      </c>
      <c r="J324" s="15">
        <f t="shared" si="134"/>
        <v>6108.2</v>
      </c>
    </row>
    <row r="325" spans="1:10" ht="17.25" hidden="1" customHeight="1" x14ac:dyDescent="0.25">
      <c r="A325" s="14"/>
      <c r="B325" s="133" t="s">
        <v>452</v>
      </c>
      <c r="C325" s="23">
        <v>852</v>
      </c>
      <c r="D325" s="32" t="s">
        <v>209</v>
      </c>
      <c r="E325" s="32" t="s">
        <v>190</v>
      </c>
      <c r="F325" s="150" t="s">
        <v>258</v>
      </c>
      <c r="G325" s="32" t="s">
        <v>453</v>
      </c>
      <c r="H325" s="15">
        <v>6108.2</v>
      </c>
      <c r="I325" s="15"/>
      <c r="J325" s="15">
        <f t="shared" si="134"/>
        <v>6108.2</v>
      </c>
    </row>
    <row r="326" spans="1:10" ht="17.25" hidden="1" customHeight="1" x14ac:dyDescent="0.25">
      <c r="A326" s="14"/>
      <c r="B326" s="133" t="s">
        <v>454</v>
      </c>
      <c r="C326" s="23">
        <v>852</v>
      </c>
      <c r="D326" s="32" t="s">
        <v>209</v>
      </c>
      <c r="E326" s="32" t="s">
        <v>190</v>
      </c>
      <c r="F326" s="150" t="s">
        <v>258</v>
      </c>
      <c r="G326" s="32" t="s">
        <v>455</v>
      </c>
      <c r="H326" s="15">
        <f>H327</f>
        <v>287.89999999999998</v>
      </c>
      <c r="I326" s="15">
        <f t="shared" ref="I326" si="156">I327</f>
        <v>0</v>
      </c>
      <c r="J326" s="15">
        <f t="shared" si="134"/>
        <v>287.89999999999998</v>
      </c>
    </row>
    <row r="327" spans="1:10" ht="17.25" hidden="1" customHeight="1" x14ac:dyDescent="0.25">
      <c r="A327" s="14"/>
      <c r="B327" s="132" t="s">
        <v>456</v>
      </c>
      <c r="C327" s="23">
        <v>852</v>
      </c>
      <c r="D327" s="32" t="s">
        <v>209</v>
      </c>
      <c r="E327" s="32" t="s">
        <v>209</v>
      </c>
      <c r="F327" s="150" t="s">
        <v>258</v>
      </c>
      <c r="G327" s="32" t="s">
        <v>457</v>
      </c>
      <c r="H327" s="15">
        <v>287.89999999999998</v>
      </c>
      <c r="I327" s="15"/>
      <c r="J327" s="15">
        <f t="shared" si="134"/>
        <v>287.89999999999998</v>
      </c>
    </row>
    <row r="328" spans="1:10" ht="17.25" hidden="1" customHeight="1" x14ac:dyDescent="0.25">
      <c r="A328" s="132"/>
      <c r="B328" s="132" t="s">
        <v>458</v>
      </c>
      <c r="C328" s="23">
        <v>852</v>
      </c>
      <c r="D328" s="32" t="s">
        <v>209</v>
      </c>
      <c r="E328" s="33" t="s">
        <v>190</v>
      </c>
      <c r="F328" s="32" t="s">
        <v>258</v>
      </c>
      <c r="G328" s="32" t="s">
        <v>460</v>
      </c>
      <c r="H328" s="15">
        <f>H329+H330</f>
        <v>17.3</v>
      </c>
      <c r="I328" s="15">
        <f t="shared" ref="I328" si="157">I329+I330</f>
        <v>0</v>
      </c>
      <c r="J328" s="15">
        <f t="shared" si="134"/>
        <v>17.3</v>
      </c>
    </row>
    <row r="329" spans="1:10" ht="17.25" hidden="1" customHeight="1" x14ac:dyDescent="0.25">
      <c r="A329" s="132"/>
      <c r="B329" s="132" t="s">
        <v>489</v>
      </c>
      <c r="C329" s="23">
        <v>852</v>
      </c>
      <c r="D329" s="32" t="s">
        <v>209</v>
      </c>
      <c r="E329" s="33" t="s">
        <v>190</v>
      </c>
      <c r="F329" s="32" t="s">
        <v>258</v>
      </c>
      <c r="G329" s="32" t="s">
        <v>462</v>
      </c>
      <c r="H329" s="15">
        <v>12.3</v>
      </c>
      <c r="I329" s="15"/>
      <c r="J329" s="15">
        <f t="shared" si="134"/>
        <v>12.3</v>
      </c>
    </row>
    <row r="330" spans="1:10" ht="17.25" hidden="1" customHeight="1" x14ac:dyDescent="0.25">
      <c r="A330" s="132"/>
      <c r="B330" s="132" t="s">
        <v>463</v>
      </c>
      <c r="C330" s="23">
        <v>852</v>
      </c>
      <c r="D330" s="32" t="s">
        <v>209</v>
      </c>
      <c r="E330" s="33" t="s">
        <v>190</v>
      </c>
      <c r="F330" s="32" t="s">
        <v>258</v>
      </c>
      <c r="G330" s="32" t="s">
        <v>464</v>
      </c>
      <c r="H330" s="15">
        <v>5</v>
      </c>
      <c r="I330" s="15"/>
      <c r="J330" s="15">
        <f t="shared" si="134"/>
        <v>5</v>
      </c>
    </row>
    <row r="331" spans="1:10" ht="17.25" hidden="1" customHeight="1" x14ac:dyDescent="0.25">
      <c r="A331" s="186" t="s">
        <v>531</v>
      </c>
      <c r="B331" s="186"/>
      <c r="C331" s="23">
        <v>852</v>
      </c>
      <c r="D331" s="33" t="s">
        <v>209</v>
      </c>
      <c r="E331" s="33" t="s">
        <v>190</v>
      </c>
      <c r="F331" s="32" t="s">
        <v>259</v>
      </c>
      <c r="G331" s="32"/>
      <c r="H331" s="15">
        <f>H332+H334</f>
        <v>1430.6000000000001</v>
      </c>
      <c r="I331" s="15">
        <f t="shared" ref="I331" si="158">I332+I334</f>
        <v>0</v>
      </c>
      <c r="J331" s="15">
        <f t="shared" si="134"/>
        <v>1430.6000000000001</v>
      </c>
    </row>
    <row r="332" spans="1:10" ht="14.25" hidden="1" customHeight="1" x14ac:dyDescent="0.25">
      <c r="A332" s="132"/>
      <c r="B332" s="132" t="s">
        <v>450</v>
      </c>
      <c r="C332" s="23">
        <v>852</v>
      </c>
      <c r="D332" s="32" t="s">
        <v>209</v>
      </c>
      <c r="E332" s="32" t="s">
        <v>190</v>
      </c>
      <c r="F332" s="150" t="s">
        <v>258</v>
      </c>
      <c r="G332" s="32" t="s">
        <v>451</v>
      </c>
      <c r="H332" s="15">
        <f>H333</f>
        <v>1255.7</v>
      </c>
      <c r="I332" s="15">
        <f t="shared" ref="I332" si="159">I333</f>
        <v>0</v>
      </c>
      <c r="J332" s="15">
        <f t="shared" si="134"/>
        <v>1255.7</v>
      </c>
    </row>
    <row r="333" spans="1:10" ht="51.75" hidden="1" customHeight="1" x14ac:dyDescent="0.25">
      <c r="A333" s="14"/>
      <c r="B333" s="133" t="s">
        <v>452</v>
      </c>
      <c r="C333" s="23">
        <v>852</v>
      </c>
      <c r="D333" s="32" t="s">
        <v>209</v>
      </c>
      <c r="E333" s="32" t="s">
        <v>190</v>
      </c>
      <c r="F333" s="150" t="s">
        <v>258</v>
      </c>
      <c r="G333" s="32" t="s">
        <v>453</v>
      </c>
      <c r="H333" s="15">
        <v>1255.7</v>
      </c>
      <c r="I333" s="15"/>
      <c r="J333" s="15">
        <f t="shared" si="134"/>
        <v>1255.7</v>
      </c>
    </row>
    <row r="334" spans="1:10" ht="55.5" hidden="1" customHeight="1" x14ac:dyDescent="0.25">
      <c r="A334" s="14"/>
      <c r="B334" s="133" t="s">
        <v>454</v>
      </c>
      <c r="C334" s="23">
        <v>852</v>
      </c>
      <c r="D334" s="32" t="s">
        <v>209</v>
      </c>
      <c r="E334" s="32" t="s">
        <v>190</v>
      </c>
      <c r="F334" s="150" t="s">
        <v>258</v>
      </c>
      <c r="G334" s="32" t="s">
        <v>455</v>
      </c>
      <c r="H334" s="15">
        <f>H335</f>
        <v>174.9</v>
      </c>
      <c r="I334" s="15">
        <f t="shared" ref="I334" si="160">I335</f>
        <v>0</v>
      </c>
      <c r="J334" s="15">
        <f t="shared" si="134"/>
        <v>174.9</v>
      </c>
    </row>
    <row r="335" spans="1:10" ht="15.75" hidden="1" customHeight="1" x14ac:dyDescent="0.25">
      <c r="A335" s="14"/>
      <c r="B335" s="132" t="s">
        <v>456</v>
      </c>
      <c r="C335" s="23">
        <v>852</v>
      </c>
      <c r="D335" s="32" t="s">
        <v>209</v>
      </c>
      <c r="E335" s="32" t="s">
        <v>209</v>
      </c>
      <c r="F335" s="150" t="s">
        <v>258</v>
      </c>
      <c r="G335" s="32" t="s">
        <v>457</v>
      </c>
      <c r="H335" s="15">
        <v>174.9</v>
      </c>
      <c r="I335" s="15"/>
      <c r="J335" s="15">
        <f t="shared" si="134"/>
        <v>174.9</v>
      </c>
    </row>
    <row r="336" spans="1:10" ht="54" hidden="1" customHeight="1" x14ac:dyDescent="0.25">
      <c r="A336" s="186" t="s">
        <v>164</v>
      </c>
      <c r="B336" s="186"/>
      <c r="C336" s="23">
        <v>852</v>
      </c>
      <c r="D336" s="33" t="s">
        <v>209</v>
      </c>
      <c r="E336" s="33" t="s">
        <v>190</v>
      </c>
      <c r="F336" s="33" t="s">
        <v>165</v>
      </c>
      <c r="G336" s="33"/>
      <c r="H336" s="18">
        <f>H337</f>
        <v>82.9</v>
      </c>
      <c r="I336" s="18">
        <f t="shared" ref="I336:I339" si="161">I337</f>
        <v>0</v>
      </c>
      <c r="J336" s="15">
        <f t="shared" si="134"/>
        <v>82.9</v>
      </c>
    </row>
    <row r="337" spans="1:10" ht="27.75" hidden="1" customHeight="1" x14ac:dyDescent="0.25">
      <c r="A337" s="186" t="s">
        <v>471</v>
      </c>
      <c r="B337" s="186"/>
      <c r="C337" s="23">
        <v>852</v>
      </c>
      <c r="D337" s="32" t="s">
        <v>209</v>
      </c>
      <c r="E337" s="32" t="s">
        <v>190</v>
      </c>
      <c r="F337" s="32" t="s">
        <v>166</v>
      </c>
      <c r="G337" s="32"/>
      <c r="H337" s="15">
        <f>H338</f>
        <v>82.9</v>
      </c>
      <c r="I337" s="15">
        <f t="shared" si="161"/>
        <v>0</v>
      </c>
      <c r="J337" s="15">
        <f t="shared" ref="J337:J400" si="162">H337+I337</f>
        <v>82.9</v>
      </c>
    </row>
    <row r="338" spans="1:10" ht="16.5" hidden="1" customHeight="1" x14ac:dyDescent="0.25">
      <c r="A338" s="186" t="s">
        <v>218</v>
      </c>
      <c r="B338" s="186"/>
      <c r="C338" s="23">
        <v>852</v>
      </c>
      <c r="D338" s="32" t="s">
        <v>209</v>
      </c>
      <c r="E338" s="32" t="s">
        <v>190</v>
      </c>
      <c r="F338" s="32" t="s">
        <v>219</v>
      </c>
      <c r="G338" s="32"/>
      <c r="H338" s="15">
        <f>H339</f>
        <v>82.9</v>
      </c>
      <c r="I338" s="15">
        <f t="shared" si="161"/>
        <v>0</v>
      </c>
      <c r="J338" s="15">
        <f t="shared" si="162"/>
        <v>82.9</v>
      </c>
    </row>
    <row r="339" spans="1:10" ht="51" hidden="1" customHeight="1" x14ac:dyDescent="0.25">
      <c r="A339" s="14"/>
      <c r="B339" s="133" t="s">
        <v>490</v>
      </c>
      <c r="C339" s="23">
        <v>852</v>
      </c>
      <c r="D339" s="32" t="s">
        <v>209</v>
      </c>
      <c r="E339" s="32" t="s">
        <v>190</v>
      </c>
      <c r="F339" s="32" t="s">
        <v>219</v>
      </c>
      <c r="G339" s="32" t="s">
        <v>491</v>
      </c>
      <c r="H339" s="15">
        <f>H340</f>
        <v>82.9</v>
      </c>
      <c r="I339" s="15">
        <f t="shared" si="161"/>
        <v>0</v>
      </c>
      <c r="J339" s="15">
        <f t="shared" si="162"/>
        <v>82.9</v>
      </c>
    </row>
    <row r="340" spans="1:10" ht="16.5" hidden="1" customHeight="1" x14ac:dyDescent="0.25">
      <c r="A340" s="14"/>
      <c r="B340" s="133" t="s">
        <v>492</v>
      </c>
      <c r="C340" s="23">
        <v>852</v>
      </c>
      <c r="D340" s="32" t="s">
        <v>209</v>
      </c>
      <c r="E340" s="32" t="s">
        <v>190</v>
      </c>
      <c r="F340" s="32" t="s">
        <v>219</v>
      </c>
      <c r="G340" s="32" t="s">
        <v>493</v>
      </c>
      <c r="H340" s="15">
        <v>82.9</v>
      </c>
      <c r="I340" s="15"/>
      <c r="J340" s="15">
        <f t="shared" si="162"/>
        <v>82.9</v>
      </c>
    </row>
    <row r="341" spans="1:10" s="12" customFormat="1" ht="76.5" hidden="1" customHeight="1" x14ac:dyDescent="0.25">
      <c r="A341" s="186" t="s">
        <v>260</v>
      </c>
      <c r="B341" s="186"/>
      <c r="C341" s="23">
        <v>852</v>
      </c>
      <c r="D341" s="32" t="s">
        <v>209</v>
      </c>
      <c r="E341" s="32" t="s">
        <v>190</v>
      </c>
      <c r="F341" s="32" t="s">
        <v>171</v>
      </c>
      <c r="G341" s="32"/>
      <c r="H341" s="15">
        <f>H342+H347</f>
        <v>3231</v>
      </c>
      <c r="I341" s="15">
        <f t="shared" ref="I341" si="163">I342+I347</f>
        <v>0</v>
      </c>
      <c r="J341" s="15">
        <f t="shared" si="162"/>
        <v>3231</v>
      </c>
    </row>
    <row r="342" spans="1:10" ht="18" hidden="1" customHeight="1" x14ac:dyDescent="0.25">
      <c r="A342" s="186" t="s">
        <v>261</v>
      </c>
      <c r="B342" s="186"/>
      <c r="C342" s="23">
        <v>852</v>
      </c>
      <c r="D342" s="33" t="s">
        <v>209</v>
      </c>
      <c r="E342" s="33" t="s">
        <v>190</v>
      </c>
      <c r="F342" s="33" t="s">
        <v>262</v>
      </c>
      <c r="G342" s="32"/>
      <c r="H342" s="15">
        <f>H343+H345</f>
        <v>3081</v>
      </c>
      <c r="I342" s="15">
        <f t="shared" ref="I342" si="164">I343+I345</f>
        <v>0</v>
      </c>
      <c r="J342" s="15">
        <f t="shared" si="162"/>
        <v>3081</v>
      </c>
    </row>
    <row r="343" spans="1:10" ht="19.5" hidden="1" customHeight="1" x14ac:dyDescent="0.25">
      <c r="A343" s="14"/>
      <c r="B343" s="133" t="s">
        <v>454</v>
      </c>
      <c r="C343" s="23">
        <v>852</v>
      </c>
      <c r="D343" s="32" t="s">
        <v>209</v>
      </c>
      <c r="E343" s="33" t="s">
        <v>190</v>
      </c>
      <c r="F343" s="33" t="s">
        <v>262</v>
      </c>
      <c r="G343" s="32" t="s">
        <v>455</v>
      </c>
      <c r="H343" s="15">
        <f>H344</f>
        <v>1681</v>
      </c>
      <c r="I343" s="15">
        <f t="shared" ref="I343" si="165">I344</f>
        <v>0</v>
      </c>
      <c r="J343" s="15">
        <f t="shared" si="162"/>
        <v>1681</v>
      </c>
    </row>
    <row r="344" spans="1:10" ht="18" hidden="1" customHeight="1" x14ac:dyDescent="0.25">
      <c r="A344" s="14"/>
      <c r="B344" s="132" t="s">
        <v>456</v>
      </c>
      <c r="C344" s="23">
        <v>852</v>
      </c>
      <c r="D344" s="32" t="s">
        <v>209</v>
      </c>
      <c r="E344" s="33" t="s">
        <v>190</v>
      </c>
      <c r="F344" s="33" t="s">
        <v>262</v>
      </c>
      <c r="G344" s="32" t="s">
        <v>457</v>
      </c>
      <c r="H344" s="15">
        <f>1681</f>
        <v>1681</v>
      </c>
      <c r="I344" s="15"/>
      <c r="J344" s="15">
        <f t="shared" si="162"/>
        <v>1681</v>
      </c>
    </row>
    <row r="345" spans="1:10" ht="26.25" hidden="1" customHeight="1" x14ac:dyDescent="0.25">
      <c r="A345" s="132"/>
      <c r="B345" s="132" t="s">
        <v>207</v>
      </c>
      <c r="C345" s="23">
        <v>852</v>
      </c>
      <c r="D345" s="33" t="s">
        <v>209</v>
      </c>
      <c r="E345" s="33" t="s">
        <v>190</v>
      </c>
      <c r="F345" s="33" t="s">
        <v>262</v>
      </c>
      <c r="G345" s="33" t="s">
        <v>481</v>
      </c>
      <c r="H345" s="15">
        <f>H346</f>
        <v>1400</v>
      </c>
      <c r="I345" s="15">
        <f t="shared" ref="I345" si="166">I346</f>
        <v>0</v>
      </c>
      <c r="J345" s="15">
        <f t="shared" si="162"/>
        <v>1400</v>
      </c>
    </row>
    <row r="346" spans="1:10" ht="25.5" hidden="1" customHeight="1" x14ac:dyDescent="0.25">
      <c r="A346" s="132"/>
      <c r="B346" s="132" t="s">
        <v>482</v>
      </c>
      <c r="C346" s="23">
        <v>852</v>
      </c>
      <c r="D346" s="33" t="s">
        <v>209</v>
      </c>
      <c r="E346" s="33" t="s">
        <v>190</v>
      </c>
      <c r="F346" s="33" t="s">
        <v>262</v>
      </c>
      <c r="G346" s="33" t="s">
        <v>483</v>
      </c>
      <c r="H346" s="15">
        <v>1400</v>
      </c>
      <c r="I346" s="15"/>
      <c r="J346" s="15">
        <f t="shared" si="162"/>
        <v>1400</v>
      </c>
    </row>
    <row r="347" spans="1:10" ht="15.75" hidden="1" customHeight="1" x14ac:dyDescent="0.25">
      <c r="A347" s="186" t="s">
        <v>263</v>
      </c>
      <c r="B347" s="186"/>
      <c r="C347" s="23">
        <v>852</v>
      </c>
      <c r="D347" s="33" t="s">
        <v>209</v>
      </c>
      <c r="E347" s="33" t="s">
        <v>190</v>
      </c>
      <c r="F347" s="33" t="s">
        <v>264</v>
      </c>
      <c r="G347" s="32"/>
      <c r="H347" s="15">
        <f>H348</f>
        <v>150</v>
      </c>
      <c r="I347" s="15">
        <f t="shared" ref="I347:I348" si="167">I348</f>
        <v>0</v>
      </c>
      <c r="J347" s="15">
        <f t="shared" si="162"/>
        <v>150</v>
      </c>
    </row>
    <row r="348" spans="1:10" ht="42" hidden="1" customHeight="1" x14ac:dyDescent="0.25">
      <c r="A348" s="14"/>
      <c r="B348" s="133" t="s">
        <v>454</v>
      </c>
      <c r="C348" s="23">
        <v>852</v>
      </c>
      <c r="D348" s="32" t="s">
        <v>209</v>
      </c>
      <c r="E348" s="33" t="s">
        <v>190</v>
      </c>
      <c r="F348" s="33" t="s">
        <v>264</v>
      </c>
      <c r="G348" s="32" t="s">
        <v>455</v>
      </c>
      <c r="H348" s="15">
        <f>H349</f>
        <v>150</v>
      </c>
      <c r="I348" s="15">
        <f t="shared" si="167"/>
        <v>0</v>
      </c>
      <c r="J348" s="15">
        <f t="shared" si="162"/>
        <v>150</v>
      </c>
    </row>
    <row r="349" spans="1:10" ht="12.75" hidden="1" customHeight="1" x14ac:dyDescent="0.25">
      <c r="A349" s="14"/>
      <c r="B349" s="132" t="s">
        <v>456</v>
      </c>
      <c r="C349" s="23">
        <v>852</v>
      </c>
      <c r="D349" s="32" t="s">
        <v>209</v>
      </c>
      <c r="E349" s="33" t="s">
        <v>190</v>
      </c>
      <c r="F349" s="33" t="s">
        <v>264</v>
      </c>
      <c r="G349" s="32" t="s">
        <v>457</v>
      </c>
      <c r="H349" s="15">
        <v>150</v>
      </c>
      <c r="I349" s="15"/>
      <c r="J349" s="15">
        <f t="shared" si="162"/>
        <v>150</v>
      </c>
    </row>
    <row r="350" spans="1:10" s="27" customFormat="1" ht="15.75" hidden="1" customHeight="1" x14ac:dyDescent="0.25">
      <c r="A350" s="186" t="s">
        <v>244</v>
      </c>
      <c r="B350" s="186"/>
      <c r="C350" s="23">
        <v>852</v>
      </c>
      <c r="D350" s="32" t="s">
        <v>209</v>
      </c>
      <c r="E350" s="32" t="s">
        <v>190</v>
      </c>
      <c r="F350" s="32" t="s">
        <v>175</v>
      </c>
      <c r="G350" s="32"/>
      <c r="H350" s="15">
        <f>H351+H354</f>
        <v>5</v>
      </c>
      <c r="I350" s="15">
        <f t="shared" ref="I350" si="168">I351+I354</f>
        <v>0</v>
      </c>
      <c r="J350" s="15">
        <f t="shared" si="162"/>
        <v>5</v>
      </c>
    </row>
    <row r="351" spans="1:10" ht="12.75" hidden="1" customHeight="1" x14ac:dyDescent="0.25">
      <c r="A351" s="186" t="s">
        <v>265</v>
      </c>
      <c r="B351" s="186"/>
      <c r="C351" s="23">
        <v>852</v>
      </c>
      <c r="D351" s="33" t="s">
        <v>209</v>
      </c>
      <c r="E351" s="33" t="s">
        <v>190</v>
      </c>
      <c r="F351" s="33" t="s">
        <v>266</v>
      </c>
      <c r="G351" s="32"/>
      <c r="H351" s="15">
        <f>H352</f>
        <v>5</v>
      </c>
      <c r="I351" s="15">
        <f t="shared" ref="I351:I352" si="169">I352</f>
        <v>0</v>
      </c>
      <c r="J351" s="15">
        <f t="shared" si="162"/>
        <v>5</v>
      </c>
    </row>
    <row r="352" spans="1:10" ht="15.75" hidden="1" customHeight="1" x14ac:dyDescent="0.25">
      <c r="A352" s="14"/>
      <c r="B352" s="133" t="s">
        <v>454</v>
      </c>
      <c r="C352" s="23">
        <v>852</v>
      </c>
      <c r="D352" s="32" t="s">
        <v>209</v>
      </c>
      <c r="E352" s="33" t="s">
        <v>190</v>
      </c>
      <c r="F352" s="33" t="s">
        <v>266</v>
      </c>
      <c r="G352" s="32" t="s">
        <v>455</v>
      </c>
      <c r="H352" s="15">
        <f>H353</f>
        <v>5</v>
      </c>
      <c r="I352" s="15">
        <f t="shared" si="169"/>
        <v>0</v>
      </c>
      <c r="J352" s="15">
        <f t="shared" si="162"/>
        <v>5</v>
      </c>
    </row>
    <row r="353" spans="1:10" ht="15.75" hidden="1" customHeight="1" x14ac:dyDescent="0.25">
      <c r="A353" s="14"/>
      <c r="B353" s="132" t="s">
        <v>456</v>
      </c>
      <c r="C353" s="23">
        <v>852</v>
      </c>
      <c r="D353" s="32" t="s">
        <v>209</v>
      </c>
      <c r="E353" s="33" t="s">
        <v>190</v>
      </c>
      <c r="F353" s="33" t="s">
        <v>266</v>
      </c>
      <c r="G353" s="32" t="s">
        <v>457</v>
      </c>
      <c r="H353" s="15">
        <v>5</v>
      </c>
      <c r="I353" s="15"/>
      <c r="J353" s="15">
        <f t="shared" si="162"/>
        <v>5</v>
      </c>
    </row>
    <row r="354" spans="1:10" ht="15.75" hidden="1" customHeight="1" x14ac:dyDescent="0.25">
      <c r="A354" s="186" t="s">
        <v>532</v>
      </c>
      <c r="B354" s="186"/>
      <c r="C354" s="23">
        <v>852</v>
      </c>
      <c r="D354" s="32" t="s">
        <v>209</v>
      </c>
      <c r="E354" s="33" t="s">
        <v>190</v>
      </c>
      <c r="F354" s="33" t="s">
        <v>533</v>
      </c>
      <c r="G354" s="32"/>
      <c r="H354" s="15">
        <f>H355</f>
        <v>0</v>
      </c>
      <c r="I354" s="15">
        <f t="shared" ref="I354:I355" si="170">I355</f>
        <v>0</v>
      </c>
      <c r="J354" s="15">
        <f t="shared" si="162"/>
        <v>0</v>
      </c>
    </row>
    <row r="355" spans="1:10" ht="14.25" hidden="1" customHeight="1" x14ac:dyDescent="0.25">
      <c r="A355" s="14"/>
      <c r="B355" s="133" t="s">
        <v>454</v>
      </c>
      <c r="C355" s="23">
        <v>852</v>
      </c>
      <c r="D355" s="32" t="s">
        <v>209</v>
      </c>
      <c r="E355" s="33" t="s">
        <v>190</v>
      </c>
      <c r="F355" s="33" t="s">
        <v>266</v>
      </c>
      <c r="G355" s="32" t="s">
        <v>455</v>
      </c>
      <c r="H355" s="15">
        <f>H356</f>
        <v>0</v>
      </c>
      <c r="I355" s="15">
        <f t="shared" si="170"/>
        <v>0</v>
      </c>
      <c r="J355" s="15">
        <f t="shared" si="162"/>
        <v>0</v>
      </c>
    </row>
    <row r="356" spans="1:10" ht="16.5" hidden="1" customHeight="1" x14ac:dyDescent="0.25">
      <c r="A356" s="14"/>
      <c r="B356" s="132" t="s">
        <v>456</v>
      </c>
      <c r="C356" s="23">
        <v>852</v>
      </c>
      <c r="D356" s="32" t="s">
        <v>209</v>
      </c>
      <c r="E356" s="33" t="s">
        <v>190</v>
      </c>
      <c r="F356" s="33" t="s">
        <v>266</v>
      </c>
      <c r="G356" s="32" t="s">
        <v>457</v>
      </c>
      <c r="H356" s="15"/>
      <c r="I356" s="15"/>
      <c r="J356" s="15">
        <f t="shared" si="162"/>
        <v>0</v>
      </c>
    </row>
    <row r="357" spans="1:10" ht="28.5" hidden="1" customHeight="1" x14ac:dyDescent="0.25">
      <c r="A357" s="189" t="s">
        <v>300</v>
      </c>
      <c r="B357" s="189"/>
      <c r="C357" s="23">
        <v>852</v>
      </c>
      <c r="D357" s="29" t="s">
        <v>301</v>
      </c>
      <c r="E357" s="29"/>
      <c r="F357" s="29"/>
      <c r="G357" s="29"/>
      <c r="H357" s="146">
        <f>H358+H367+H385</f>
        <v>7895.59</v>
      </c>
      <c r="I357" s="146">
        <f t="shared" ref="I357" si="171">I358+I367+I385</f>
        <v>0</v>
      </c>
      <c r="J357" s="15">
        <f t="shared" si="162"/>
        <v>7895.59</v>
      </c>
    </row>
    <row r="358" spans="1:10" ht="15.75" hidden="1" customHeight="1" x14ac:dyDescent="0.25">
      <c r="A358" s="190" t="s">
        <v>305</v>
      </c>
      <c r="B358" s="190"/>
      <c r="C358" s="23">
        <v>852</v>
      </c>
      <c r="D358" s="31" t="s">
        <v>301</v>
      </c>
      <c r="E358" s="31" t="s">
        <v>135</v>
      </c>
      <c r="F358" s="31"/>
      <c r="G358" s="31"/>
      <c r="H358" s="11">
        <f>H359+H363</f>
        <v>624.19000000000005</v>
      </c>
      <c r="I358" s="11">
        <f t="shared" ref="I358" si="172">I359+I363</f>
        <v>0</v>
      </c>
      <c r="J358" s="15">
        <f t="shared" si="162"/>
        <v>624.19000000000005</v>
      </c>
    </row>
    <row r="359" spans="1:10" ht="29.25" hidden="1" customHeight="1" x14ac:dyDescent="0.25">
      <c r="A359" s="186" t="s">
        <v>306</v>
      </c>
      <c r="B359" s="186"/>
      <c r="C359" s="23">
        <v>852</v>
      </c>
      <c r="D359" s="32" t="s">
        <v>301</v>
      </c>
      <c r="E359" s="32" t="s">
        <v>135</v>
      </c>
      <c r="F359" s="32" t="s">
        <v>307</v>
      </c>
      <c r="G359" s="32"/>
      <c r="H359" s="15">
        <f>H360</f>
        <v>370</v>
      </c>
      <c r="I359" s="15">
        <f t="shared" ref="I359:I361" si="173">I360</f>
        <v>0</v>
      </c>
      <c r="J359" s="15">
        <f t="shared" si="162"/>
        <v>370</v>
      </c>
    </row>
    <row r="360" spans="1:10" ht="17.25" hidden="1" customHeight="1" x14ac:dyDescent="0.25">
      <c r="A360" s="186" t="s">
        <v>308</v>
      </c>
      <c r="B360" s="186"/>
      <c r="C360" s="23">
        <v>852</v>
      </c>
      <c r="D360" s="32" t="s">
        <v>301</v>
      </c>
      <c r="E360" s="32" t="s">
        <v>135</v>
      </c>
      <c r="F360" s="32" t="s">
        <v>309</v>
      </c>
      <c r="G360" s="32"/>
      <c r="H360" s="15">
        <f>H361</f>
        <v>370</v>
      </c>
      <c r="I360" s="15">
        <f t="shared" si="173"/>
        <v>0</v>
      </c>
      <c r="J360" s="15">
        <f t="shared" si="162"/>
        <v>370</v>
      </c>
    </row>
    <row r="361" spans="1:10" ht="41.25" hidden="1" customHeight="1" x14ac:dyDescent="0.25">
      <c r="A361" s="14"/>
      <c r="B361" s="133" t="s">
        <v>490</v>
      </c>
      <c r="C361" s="23">
        <v>852</v>
      </c>
      <c r="D361" s="32" t="s">
        <v>301</v>
      </c>
      <c r="E361" s="32" t="s">
        <v>135</v>
      </c>
      <c r="F361" s="32" t="s">
        <v>309</v>
      </c>
      <c r="G361" s="32" t="s">
        <v>491</v>
      </c>
      <c r="H361" s="15">
        <f>H362</f>
        <v>370</v>
      </c>
      <c r="I361" s="15">
        <f t="shared" si="173"/>
        <v>0</v>
      </c>
      <c r="J361" s="15">
        <f t="shared" si="162"/>
        <v>370</v>
      </c>
    </row>
    <row r="362" spans="1:10" ht="15" hidden="1" customHeight="1" x14ac:dyDescent="0.25">
      <c r="A362" s="132"/>
      <c r="B362" s="132" t="s">
        <v>500</v>
      </c>
      <c r="C362" s="23">
        <v>852</v>
      </c>
      <c r="D362" s="32" t="s">
        <v>301</v>
      </c>
      <c r="E362" s="32" t="s">
        <v>135</v>
      </c>
      <c r="F362" s="32" t="s">
        <v>309</v>
      </c>
      <c r="G362" s="32" t="s">
        <v>501</v>
      </c>
      <c r="H362" s="15">
        <v>370</v>
      </c>
      <c r="I362" s="15"/>
      <c r="J362" s="15">
        <f t="shared" si="162"/>
        <v>370</v>
      </c>
    </row>
    <row r="363" spans="1:10" ht="15.75" hidden="1" customHeight="1" x14ac:dyDescent="0.25">
      <c r="A363" s="186" t="s">
        <v>244</v>
      </c>
      <c r="B363" s="186"/>
      <c r="C363" s="23">
        <v>852</v>
      </c>
      <c r="D363" s="32" t="s">
        <v>301</v>
      </c>
      <c r="E363" s="32" t="s">
        <v>135</v>
      </c>
      <c r="F363" s="32" t="s">
        <v>175</v>
      </c>
      <c r="G363" s="32"/>
      <c r="H363" s="15">
        <f>H364</f>
        <v>254.19</v>
      </c>
      <c r="I363" s="15">
        <f t="shared" ref="I363:I365" si="174">I364</f>
        <v>0</v>
      </c>
      <c r="J363" s="15">
        <f t="shared" si="162"/>
        <v>254.19</v>
      </c>
    </row>
    <row r="364" spans="1:10" ht="15.75" hidden="1" customHeight="1" x14ac:dyDescent="0.25">
      <c r="A364" s="191" t="s">
        <v>310</v>
      </c>
      <c r="B364" s="191"/>
      <c r="C364" s="23">
        <v>852</v>
      </c>
      <c r="D364" s="32" t="s">
        <v>301</v>
      </c>
      <c r="E364" s="32" t="s">
        <v>135</v>
      </c>
      <c r="F364" s="32" t="s">
        <v>311</v>
      </c>
      <c r="G364" s="32"/>
      <c r="H364" s="15">
        <f>H365</f>
        <v>254.19</v>
      </c>
      <c r="I364" s="15">
        <f t="shared" si="174"/>
        <v>0</v>
      </c>
      <c r="J364" s="15">
        <f t="shared" si="162"/>
        <v>254.19</v>
      </c>
    </row>
    <row r="365" spans="1:10" ht="15.75" hidden="1" customHeight="1" x14ac:dyDescent="0.25">
      <c r="A365" s="135"/>
      <c r="B365" s="133" t="s">
        <v>490</v>
      </c>
      <c r="C365" s="23">
        <v>852</v>
      </c>
      <c r="D365" s="32" t="s">
        <v>301</v>
      </c>
      <c r="E365" s="32" t="s">
        <v>135</v>
      </c>
      <c r="F365" s="32" t="s">
        <v>311</v>
      </c>
      <c r="G365" s="32" t="s">
        <v>491</v>
      </c>
      <c r="H365" s="15">
        <f>H366</f>
        <v>254.19</v>
      </c>
      <c r="I365" s="15">
        <f t="shared" si="174"/>
        <v>0</v>
      </c>
      <c r="J365" s="15">
        <f t="shared" si="162"/>
        <v>254.19</v>
      </c>
    </row>
    <row r="366" spans="1:10" ht="16.5" hidden="1" customHeight="1" x14ac:dyDescent="0.25">
      <c r="A366" s="135"/>
      <c r="B366" s="133" t="s">
        <v>534</v>
      </c>
      <c r="C366" s="23">
        <v>852</v>
      </c>
      <c r="D366" s="32" t="s">
        <v>301</v>
      </c>
      <c r="E366" s="32" t="s">
        <v>135</v>
      </c>
      <c r="F366" s="32" t="s">
        <v>311</v>
      </c>
      <c r="G366" s="32" t="s">
        <v>535</v>
      </c>
      <c r="H366" s="15">
        <v>254.19</v>
      </c>
      <c r="I366" s="15"/>
      <c r="J366" s="15">
        <f t="shared" si="162"/>
        <v>254.19</v>
      </c>
    </row>
    <row r="367" spans="1:10" ht="28.5" hidden="1" customHeight="1" x14ac:dyDescent="0.25">
      <c r="A367" s="190" t="s">
        <v>312</v>
      </c>
      <c r="B367" s="190"/>
      <c r="C367" s="23">
        <v>852</v>
      </c>
      <c r="D367" s="31" t="s">
        <v>301</v>
      </c>
      <c r="E367" s="31" t="s">
        <v>144</v>
      </c>
      <c r="F367" s="31"/>
      <c r="G367" s="31"/>
      <c r="H367" s="11">
        <f>H368+H373</f>
        <v>6406.8</v>
      </c>
      <c r="I367" s="11">
        <f t="shared" ref="I367" si="175">I368+I373</f>
        <v>0</v>
      </c>
      <c r="J367" s="15">
        <f t="shared" si="162"/>
        <v>6406.8</v>
      </c>
    </row>
    <row r="368" spans="1:10" ht="17.25" hidden="1" customHeight="1" x14ac:dyDescent="0.25">
      <c r="A368" s="199" t="s">
        <v>306</v>
      </c>
      <c r="B368" s="199"/>
      <c r="C368" s="23">
        <v>852</v>
      </c>
      <c r="D368" s="32" t="s">
        <v>301</v>
      </c>
      <c r="E368" s="32" t="s">
        <v>144</v>
      </c>
      <c r="F368" s="32" t="s">
        <v>307</v>
      </c>
      <c r="G368" s="32"/>
      <c r="H368" s="15">
        <f>H369</f>
        <v>188.9</v>
      </c>
      <c r="I368" s="15">
        <f t="shared" ref="I368:I371" si="176">I369</f>
        <v>0</v>
      </c>
      <c r="J368" s="15">
        <f t="shared" si="162"/>
        <v>188.9</v>
      </c>
    </row>
    <row r="369" spans="1:10" ht="17.25" hidden="1" customHeight="1" x14ac:dyDescent="0.25">
      <c r="A369" s="191" t="s">
        <v>313</v>
      </c>
      <c r="B369" s="191"/>
      <c r="C369" s="23">
        <v>852</v>
      </c>
      <c r="D369" s="32" t="s">
        <v>301</v>
      </c>
      <c r="E369" s="32" t="s">
        <v>144</v>
      </c>
      <c r="F369" s="32" t="s">
        <v>314</v>
      </c>
      <c r="G369" s="32"/>
      <c r="H369" s="15">
        <f>H370</f>
        <v>188.9</v>
      </c>
      <c r="I369" s="15">
        <f t="shared" si="176"/>
        <v>0</v>
      </c>
      <c r="J369" s="15">
        <f t="shared" si="162"/>
        <v>188.9</v>
      </c>
    </row>
    <row r="370" spans="1:10" s="30" customFormat="1" ht="17.25" hidden="1" customHeight="1" x14ac:dyDescent="0.25">
      <c r="A370" s="186" t="s">
        <v>315</v>
      </c>
      <c r="B370" s="186"/>
      <c r="C370" s="23">
        <v>852</v>
      </c>
      <c r="D370" s="32" t="s">
        <v>301</v>
      </c>
      <c r="E370" s="32" t="s">
        <v>144</v>
      </c>
      <c r="F370" s="32" t="s">
        <v>316</v>
      </c>
      <c r="G370" s="32"/>
      <c r="H370" s="15">
        <f>H371</f>
        <v>188.9</v>
      </c>
      <c r="I370" s="15">
        <f t="shared" si="176"/>
        <v>0</v>
      </c>
      <c r="J370" s="15">
        <f t="shared" si="162"/>
        <v>188.9</v>
      </c>
    </row>
    <row r="371" spans="1:10" ht="17.25" hidden="1" customHeight="1" x14ac:dyDescent="0.25">
      <c r="A371" s="135"/>
      <c r="B371" s="133" t="s">
        <v>490</v>
      </c>
      <c r="C371" s="23">
        <v>852</v>
      </c>
      <c r="D371" s="32" t="s">
        <v>301</v>
      </c>
      <c r="E371" s="32" t="s">
        <v>144</v>
      </c>
      <c r="F371" s="32" t="s">
        <v>316</v>
      </c>
      <c r="G371" s="32" t="s">
        <v>491</v>
      </c>
      <c r="H371" s="15">
        <f>H372</f>
        <v>188.9</v>
      </c>
      <c r="I371" s="15">
        <f t="shared" si="176"/>
        <v>0</v>
      </c>
      <c r="J371" s="15">
        <f t="shared" si="162"/>
        <v>188.9</v>
      </c>
    </row>
    <row r="372" spans="1:10" ht="17.25" hidden="1" customHeight="1" x14ac:dyDescent="0.25">
      <c r="A372" s="135"/>
      <c r="B372" s="133" t="s">
        <v>536</v>
      </c>
      <c r="C372" s="23">
        <v>852</v>
      </c>
      <c r="D372" s="32" t="s">
        <v>301</v>
      </c>
      <c r="E372" s="32" t="s">
        <v>144</v>
      </c>
      <c r="F372" s="32" t="s">
        <v>316</v>
      </c>
      <c r="G372" s="32" t="s">
        <v>537</v>
      </c>
      <c r="H372" s="15">
        <v>188.9</v>
      </c>
      <c r="I372" s="15"/>
      <c r="J372" s="15">
        <f t="shared" si="162"/>
        <v>188.9</v>
      </c>
    </row>
    <row r="373" spans="1:10" ht="17.25" hidden="1" customHeight="1" x14ac:dyDescent="0.25">
      <c r="A373" s="199" t="s">
        <v>142</v>
      </c>
      <c r="B373" s="199"/>
      <c r="C373" s="23">
        <v>852</v>
      </c>
      <c r="D373" s="32" t="s">
        <v>301</v>
      </c>
      <c r="E373" s="32" t="s">
        <v>144</v>
      </c>
      <c r="F373" s="32" t="s">
        <v>238</v>
      </c>
      <c r="G373" s="32"/>
      <c r="H373" s="15">
        <f>H374+H377</f>
        <v>6217.9000000000005</v>
      </c>
      <c r="I373" s="15">
        <f t="shared" ref="I373" si="177">I374+I377</f>
        <v>0</v>
      </c>
      <c r="J373" s="15">
        <f t="shared" si="162"/>
        <v>6217.9000000000005</v>
      </c>
    </row>
    <row r="374" spans="1:10" ht="17.25" hidden="1" customHeight="1" x14ac:dyDescent="0.25">
      <c r="A374" s="191" t="s">
        <v>317</v>
      </c>
      <c r="B374" s="191"/>
      <c r="C374" s="23">
        <v>852</v>
      </c>
      <c r="D374" s="32" t="s">
        <v>301</v>
      </c>
      <c r="E374" s="32" t="s">
        <v>144</v>
      </c>
      <c r="F374" s="32" t="s">
        <v>318</v>
      </c>
      <c r="G374" s="32"/>
      <c r="H374" s="15">
        <f>H375</f>
        <v>615.6</v>
      </c>
      <c r="I374" s="15">
        <f t="shared" ref="I374:I375" si="178">I375</f>
        <v>0</v>
      </c>
      <c r="J374" s="15">
        <f t="shared" si="162"/>
        <v>615.6</v>
      </c>
    </row>
    <row r="375" spans="1:10" ht="17.25" hidden="1" customHeight="1" x14ac:dyDescent="0.25">
      <c r="A375" s="135"/>
      <c r="B375" s="133" t="s">
        <v>490</v>
      </c>
      <c r="C375" s="23">
        <v>852</v>
      </c>
      <c r="D375" s="32" t="s">
        <v>301</v>
      </c>
      <c r="E375" s="32" t="s">
        <v>144</v>
      </c>
      <c r="F375" s="32" t="s">
        <v>318</v>
      </c>
      <c r="G375" s="32" t="s">
        <v>491</v>
      </c>
      <c r="H375" s="15">
        <f>H376</f>
        <v>615.6</v>
      </c>
      <c r="I375" s="15">
        <f t="shared" si="178"/>
        <v>0</v>
      </c>
      <c r="J375" s="15">
        <f t="shared" si="162"/>
        <v>615.6</v>
      </c>
    </row>
    <row r="376" spans="1:10" ht="16.5" hidden="1" customHeight="1" x14ac:dyDescent="0.25">
      <c r="A376" s="135"/>
      <c r="B376" s="133" t="s">
        <v>536</v>
      </c>
      <c r="C376" s="23">
        <v>852</v>
      </c>
      <c r="D376" s="32" t="s">
        <v>301</v>
      </c>
      <c r="E376" s="32" t="s">
        <v>144</v>
      </c>
      <c r="F376" s="32" t="s">
        <v>318</v>
      </c>
      <c r="G376" s="32" t="s">
        <v>537</v>
      </c>
      <c r="H376" s="15">
        <v>615.6</v>
      </c>
      <c r="I376" s="15"/>
      <c r="J376" s="15">
        <f t="shared" si="162"/>
        <v>615.6</v>
      </c>
    </row>
    <row r="377" spans="1:10" ht="53.25" hidden="1" customHeight="1" x14ac:dyDescent="0.25">
      <c r="A377" s="191" t="s">
        <v>319</v>
      </c>
      <c r="B377" s="191"/>
      <c r="C377" s="23">
        <v>852</v>
      </c>
      <c r="D377" s="32" t="s">
        <v>301</v>
      </c>
      <c r="E377" s="32" t="s">
        <v>144</v>
      </c>
      <c r="F377" s="32" t="s">
        <v>320</v>
      </c>
      <c r="G377" s="32"/>
      <c r="H377" s="15">
        <f>H378+H382</f>
        <v>5602.3</v>
      </c>
      <c r="I377" s="15">
        <f t="shared" ref="I377" si="179">I378+I382</f>
        <v>0</v>
      </c>
      <c r="J377" s="15">
        <f t="shared" si="162"/>
        <v>5602.3</v>
      </c>
    </row>
    <row r="378" spans="1:10" s="12" customFormat="1" ht="77.25" hidden="1" customHeight="1" x14ac:dyDescent="0.25">
      <c r="A378" s="186" t="s">
        <v>321</v>
      </c>
      <c r="B378" s="186"/>
      <c r="C378" s="23">
        <v>852</v>
      </c>
      <c r="D378" s="32" t="s">
        <v>322</v>
      </c>
      <c r="E378" s="32" t="s">
        <v>144</v>
      </c>
      <c r="F378" s="32" t="s">
        <v>323</v>
      </c>
      <c r="G378" s="32"/>
      <c r="H378" s="15">
        <f>H379</f>
        <v>3034.1000000000004</v>
      </c>
      <c r="I378" s="15">
        <f t="shared" ref="I378" si="180">I379</f>
        <v>0</v>
      </c>
      <c r="J378" s="15">
        <f t="shared" si="162"/>
        <v>3034.1000000000004</v>
      </c>
    </row>
    <row r="379" spans="1:10" ht="16.5" hidden="1" customHeight="1" x14ac:dyDescent="0.25">
      <c r="A379" s="135"/>
      <c r="B379" s="133" t="s">
        <v>490</v>
      </c>
      <c r="C379" s="23">
        <v>852</v>
      </c>
      <c r="D379" s="32" t="s">
        <v>301</v>
      </c>
      <c r="E379" s="32" t="s">
        <v>144</v>
      </c>
      <c r="F379" s="32" t="s">
        <v>323</v>
      </c>
      <c r="G379" s="32" t="s">
        <v>491</v>
      </c>
      <c r="H379" s="15">
        <f>H380+H381</f>
        <v>3034.1000000000004</v>
      </c>
      <c r="I379" s="15">
        <f t="shared" ref="I379" si="181">I380+I381</f>
        <v>0</v>
      </c>
      <c r="J379" s="15">
        <f t="shared" si="162"/>
        <v>3034.1000000000004</v>
      </c>
    </row>
    <row r="380" spans="1:10" ht="18.75" hidden="1" customHeight="1" x14ac:dyDescent="0.25">
      <c r="A380" s="135"/>
      <c r="B380" s="133" t="s">
        <v>536</v>
      </c>
      <c r="C380" s="23">
        <v>852</v>
      </c>
      <c r="D380" s="32" t="s">
        <v>301</v>
      </c>
      <c r="E380" s="32" t="s">
        <v>144</v>
      </c>
      <c r="F380" s="32" t="s">
        <v>323</v>
      </c>
      <c r="G380" s="32" t="s">
        <v>537</v>
      </c>
      <c r="H380" s="15">
        <v>1304.4000000000001</v>
      </c>
      <c r="I380" s="15"/>
      <c r="J380" s="15">
        <f t="shared" si="162"/>
        <v>1304.4000000000001</v>
      </c>
    </row>
    <row r="381" spans="1:10" ht="31.5" hidden="1" customHeight="1" x14ac:dyDescent="0.25">
      <c r="A381" s="135"/>
      <c r="B381" s="133" t="s">
        <v>492</v>
      </c>
      <c r="C381" s="23">
        <v>852</v>
      </c>
      <c r="D381" s="32" t="s">
        <v>301</v>
      </c>
      <c r="E381" s="32" t="s">
        <v>144</v>
      </c>
      <c r="F381" s="32" t="s">
        <v>323</v>
      </c>
      <c r="G381" s="32" t="s">
        <v>493</v>
      </c>
      <c r="H381" s="15">
        <v>1729.7</v>
      </c>
      <c r="I381" s="15"/>
      <c r="J381" s="15">
        <f t="shared" si="162"/>
        <v>1729.7</v>
      </c>
    </row>
    <row r="382" spans="1:10" ht="17.25" hidden="1" customHeight="1" x14ac:dyDescent="0.25">
      <c r="A382" s="191" t="s">
        <v>324</v>
      </c>
      <c r="B382" s="191"/>
      <c r="C382" s="23">
        <v>852</v>
      </c>
      <c r="D382" s="32" t="s">
        <v>301</v>
      </c>
      <c r="E382" s="32" t="s">
        <v>144</v>
      </c>
      <c r="F382" s="32" t="s">
        <v>325</v>
      </c>
      <c r="G382" s="32"/>
      <c r="H382" s="15">
        <f>H383</f>
        <v>2568.1999999999998</v>
      </c>
      <c r="I382" s="15">
        <f t="shared" ref="I382:I383" si="182">I383</f>
        <v>0</v>
      </c>
      <c r="J382" s="15">
        <f t="shared" si="162"/>
        <v>2568.1999999999998</v>
      </c>
    </row>
    <row r="383" spans="1:10" ht="27" hidden="1" customHeight="1" x14ac:dyDescent="0.25">
      <c r="A383" s="135"/>
      <c r="B383" s="133" t="s">
        <v>490</v>
      </c>
      <c r="C383" s="23">
        <v>852</v>
      </c>
      <c r="D383" s="32" t="s">
        <v>301</v>
      </c>
      <c r="E383" s="32" t="s">
        <v>144</v>
      </c>
      <c r="F383" s="32" t="s">
        <v>325</v>
      </c>
      <c r="G383" s="32" t="s">
        <v>491</v>
      </c>
      <c r="H383" s="15">
        <f>H384</f>
        <v>2568.1999999999998</v>
      </c>
      <c r="I383" s="15">
        <f t="shared" si="182"/>
        <v>0</v>
      </c>
      <c r="J383" s="15">
        <f t="shared" si="162"/>
        <v>2568.1999999999998</v>
      </c>
    </row>
    <row r="384" spans="1:10" ht="17.25" hidden="1" customHeight="1" x14ac:dyDescent="0.25">
      <c r="A384" s="135"/>
      <c r="B384" s="133" t="s">
        <v>536</v>
      </c>
      <c r="C384" s="23">
        <v>852</v>
      </c>
      <c r="D384" s="32" t="s">
        <v>301</v>
      </c>
      <c r="E384" s="32" t="s">
        <v>144</v>
      </c>
      <c r="F384" s="32" t="s">
        <v>325</v>
      </c>
      <c r="G384" s="32" t="s">
        <v>537</v>
      </c>
      <c r="H384" s="15">
        <v>2568.1999999999998</v>
      </c>
      <c r="I384" s="15"/>
      <c r="J384" s="15">
        <f t="shared" si="162"/>
        <v>2568.1999999999998</v>
      </c>
    </row>
    <row r="385" spans="1:10" ht="15.75" hidden="1" customHeight="1" x14ac:dyDescent="0.25">
      <c r="A385" s="190" t="s">
        <v>326</v>
      </c>
      <c r="B385" s="190"/>
      <c r="C385" s="23">
        <v>852</v>
      </c>
      <c r="D385" s="31" t="s">
        <v>301</v>
      </c>
      <c r="E385" s="31" t="s">
        <v>147</v>
      </c>
      <c r="F385" s="31"/>
      <c r="G385" s="31"/>
      <c r="H385" s="11">
        <f>H386</f>
        <v>864.6</v>
      </c>
      <c r="I385" s="11">
        <f t="shared" ref="I385:I386" si="183">I386</f>
        <v>0</v>
      </c>
      <c r="J385" s="15">
        <f t="shared" si="162"/>
        <v>864.6</v>
      </c>
    </row>
    <row r="386" spans="1:10" s="12" customFormat="1" ht="24.75" hidden="1" customHeight="1" x14ac:dyDescent="0.25">
      <c r="A386" s="186" t="s">
        <v>164</v>
      </c>
      <c r="B386" s="186"/>
      <c r="C386" s="23">
        <v>852</v>
      </c>
      <c r="D386" s="32" t="s">
        <v>301</v>
      </c>
      <c r="E386" s="32" t="s">
        <v>147</v>
      </c>
      <c r="F386" s="32" t="s">
        <v>165</v>
      </c>
      <c r="G386" s="32"/>
      <c r="H386" s="15">
        <f>H387</f>
        <v>864.6</v>
      </c>
      <c r="I386" s="15">
        <f t="shared" si="183"/>
        <v>0</v>
      </c>
      <c r="J386" s="15">
        <f t="shared" si="162"/>
        <v>864.6</v>
      </c>
    </row>
    <row r="387" spans="1:10" ht="17.25" hidden="1" customHeight="1" x14ac:dyDescent="0.25">
      <c r="A387" s="186" t="s">
        <v>471</v>
      </c>
      <c r="B387" s="186"/>
      <c r="C387" s="23">
        <v>852</v>
      </c>
      <c r="D387" s="33" t="s">
        <v>301</v>
      </c>
      <c r="E387" s="33" t="s">
        <v>147</v>
      </c>
      <c r="F387" s="33" t="s">
        <v>166</v>
      </c>
      <c r="G387" s="33"/>
      <c r="H387" s="15">
        <f>H388+H393</f>
        <v>864.6</v>
      </c>
      <c r="I387" s="15">
        <f t="shared" ref="I387" si="184">I388+I393</f>
        <v>0</v>
      </c>
      <c r="J387" s="15">
        <f t="shared" si="162"/>
        <v>864.6</v>
      </c>
    </row>
    <row r="388" spans="1:10" ht="16.5" hidden="1" customHeight="1" x14ac:dyDescent="0.25">
      <c r="A388" s="186" t="s">
        <v>327</v>
      </c>
      <c r="B388" s="186"/>
      <c r="C388" s="23">
        <v>852</v>
      </c>
      <c r="D388" s="33" t="s">
        <v>301</v>
      </c>
      <c r="E388" s="33" t="s">
        <v>147</v>
      </c>
      <c r="F388" s="33" t="s">
        <v>328</v>
      </c>
      <c r="G388" s="33"/>
      <c r="H388" s="15">
        <f>H389+H391</f>
        <v>370.6</v>
      </c>
      <c r="I388" s="15">
        <f t="shared" ref="I388" si="185">I389+I391</f>
        <v>0</v>
      </c>
      <c r="J388" s="15">
        <f t="shared" si="162"/>
        <v>370.6</v>
      </c>
    </row>
    <row r="389" spans="1:10" ht="17.25" hidden="1" customHeight="1" x14ac:dyDescent="0.25">
      <c r="A389" s="132"/>
      <c r="B389" s="132" t="s">
        <v>450</v>
      </c>
      <c r="C389" s="23">
        <v>852</v>
      </c>
      <c r="D389" s="33" t="s">
        <v>301</v>
      </c>
      <c r="E389" s="33" t="s">
        <v>147</v>
      </c>
      <c r="F389" s="33" t="s">
        <v>328</v>
      </c>
      <c r="G389" s="32" t="s">
        <v>451</v>
      </c>
      <c r="H389" s="15">
        <f>H390</f>
        <v>184.9</v>
      </c>
      <c r="I389" s="15">
        <f t="shared" ref="I389" si="186">I390</f>
        <v>0</v>
      </c>
      <c r="J389" s="15">
        <f t="shared" si="162"/>
        <v>184.9</v>
      </c>
    </row>
    <row r="390" spans="1:10" ht="27.75" hidden="1" customHeight="1" x14ac:dyDescent="0.25">
      <c r="A390" s="14"/>
      <c r="B390" s="133" t="s">
        <v>452</v>
      </c>
      <c r="C390" s="23">
        <v>852</v>
      </c>
      <c r="D390" s="33" t="s">
        <v>301</v>
      </c>
      <c r="E390" s="33" t="s">
        <v>147</v>
      </c>
      <c r="F390" s="33" t="s">
        <v>328</v>
      </c>
      <c r="G390" s="32" t="s">
        <v>453</v>
      </c>
      <c r="H390" s="15">
        <v>184.9</v>
      </c>
      <c r="I390" s="15"/>
      <c r="J390" s="15">
        <f t="shared" si="162"/>
        <v>184.9</v>
      </c>
    </row>
    <row r="391" spans="1:10" ht="17.25" hidden="1" customHeight="1" x14ac:dyDescent="0.25">
      <c r="A391" s="14"/>
      <c r="B391" s="133" t="s">
        <v>454</v>
      </c>
      <c r="C391" s="23">
        <v>852</v>
      </c>
      <c r="D391" s="33" t="s">
        <v>301</v>
      </c>
      <c r="E391" s="33" t="s">
        <v>147</v>
      </c>
      <c r="F391" s="33" t="s">
        <v>328</v>
      </c>
      <c r="G391" s="32" t="s">
        <v>455</v>
      </c>
      <c r="H391" s="15">
        <f>H392</f>
        <v>185.7</v>
      </c>
      <c r="I391" s="15">
        <f t="shared" ref="I391" si="187">I392</f>
        <v>0</v>
      </c>
      <c r="J391" s="15">
        <f t="shared" si="162"/>
        <v>185.7</v>
      </c>
    </row>
    <row r="392" spans="1:10" ht="27" hidden="1" customHeight="1" x14ac:dyDescent="0.25">
      <c r="A392" s="14"/>
      <c r="B392" s="132" t="s">
        <v>456</v>
      </c>
      <c r="C392" s="23">
        <v>852</v>
      </c>
      <c r="D392" s="33" t="s">
        <v>301</v>
      </c>
      <c r="E392" s="33" t="s">
        <v>147</v>
      </c>
      <c r="F392" s="33" t="s">
        <v>328</v>
      </c>
      <c r="G392" s="32" t="s">
        <v>457</v>
      </c>
      <c r="H392" s="15">
        <v>185.7</v>
      </c>
      <c r="I392" s="15"/>
      <c r="J392" s="15">
        <f t="shared" si="162"/>
        <v>185.7</v>
      </c>
    </row>
    <row r="393" spans="1:10" ht="17.25" hidden="1" customHeight="1" x14ac:dyDescent="0.25">
      <c r="A393" s="186" t="s">
        <v>329</v>
      </c>
      <c r="B393" s="186"/>
      <c r="C393" s="23">
        <v>852</v>
      </c>
      <c r="D393" s="32" t="s">
        <v>301</v>
      </c>
      <c r="E393" s="32" t="s">
        <v>147</v>
      </c>
      <c r="F393" s="32" t="s">
        <v>330</v>
      </c>
      <c r="G393" s="32"/>
      <c r="H393" s="15">
        <f>H394+H396</f>
        <v>494</v>
      </c>
      <c r="I393" s="15">
        <f t="shared" ref="I393" si="188">I394+I396</f>
        <v>0</v>
      </c>
      <c r="J393" s="15">
        <f t="shared" si="162"/>
        <v>494</v>
      </c>
    </row>
    <row r="394" spans="1:10" ht="16.5" hidden="1" customHeight="1" x14ac:dyDescent="0.25">
      <c r="A394" s="132"/>
      <c r="B394" s="132" t="s">
        <v>450</v>
      </c>
      <c r="C394" s="23">
        <v>852</v>
      </c>
      <c r="D394" s="33" t="s">
        <v>301</v>
      </c>
      <c r="E394" s="33" t="s">
        <v>147</v>
      </c>
      <c r="F394" s="32" t="s">
        <v>330</v>
      </c>
      <c r="G394" s="32" t="s">
        <v>451</v>
      </c>
      <c r="H394" s="15">
        <f>H395</f>
        <v>178.9</v>
      </c>
      <c r="I394" s="15">
        <f t="shared" ref="I394" si="189">I395</f>
        <v>0</v>
      </c>
      <c r="J394" s="15">
        <f t="shared" si="162"/>
        <v>178.9</v>
      </c>
    </row>
    <row r="395" spans="1:10" ht="15.75" hidden="1" customHeight="1" x14ac:dyDescent="0.25">
      <c r="A395" s="14"/>
      <c r="B395" s="133" t="s">
        <v>452</v>
      </c>
      <c r="C395" s="23">
        <v>852</v>
      </c>
      <c r="D395" s="33" t="s">
        <v>301</v>
      </c>
      <c r="E395" s="33" t="s">
        <v>147</v>
      </c>
      <c r="F395" s="32" t="s">
        <v>330</v>
      </c>
      <c r="G395" s="32" t="s">
        <v>453</v>
      </c>
      <c r="H395" s="15">
        <v>178.9</v>
      </c>
      <c r="I395" s="15"/>
      <c r="J395" s="15">
        <f t="shared" si="162"/>
        <v>178.9</v>
      </c>
    </row>
    <row r="396" spans="1:10" ht="15.75" hidden="1" customHeight="1" x14ac:dyDescent="0.25">
      <c r="A396" s="14"/>
      <c r="B396" s="133" t="s">
        <v>454</v>
      </c>
      <c r="C396" s="23">
        <v>852</v>
      </c>
      <c r="D396" s="33" t="s">
        <v>301</v>
      </c>
      <c r="E396" s="33" t="s">
        <v>147</v>
      </c>
      <c r="F396" s="32" t="s">
        <v>330</v>
      </c>
      <c r="G396" s="32" t="s">
        <v>455</v>
      </c>
      <c r="H396" s="15">
        <f>H397</f>
        <v>315.10000000000002</v>
      </c>
      <c r="I396" s="15">
        <f t="shared" ref="I396" si="190">I397</f>
        <v>0</v>
      </c>
      <c r="J396" s="15">
        <f t="shared" si="162"/>
        <v>315.10000000000002</v>
      </c>
    </row>
    <row r="397" spans="1:10" ht="27.75" hidden="1" customHeight="1" x14ac:dyDescent="0.25">
      <c r="A397" s="14"/>
      <c r="B397" s="132" t="s">
        <v>456</v>
      </c>
      <c r="C397" s="23">
        <v>852</v>
      </c>
      <c r="D397" s="33" t="s">
        <v>301</v>
      </c>
      <c r="E397" s="33" t="s">
        <v>147</v>
      </c>
      <c r="F397" s="32" t="s">
        <v>330</v>
      </c>
      <c r="G397" s="32" t="s">
        <v>457</v>
      </c>
      <c r="H397" s="15">
        <v>315.10000000000002</v>
      </c>
      <c r="I397" s="15"/>
      <c r="J397" s="15">
        <f t="shared" si="162"/>
        <v>315.10000000000002</v>
      </c>
    </row>
    <row r="398" spans="1:10" ht="16.5" hidden="1" customHeight="1" x14ac:dyDescent="0.25">
      <c r="A398" s="189" t="s">
        <v>354</v>
      </c>
      <c r="B398" s="189"/>
      <c r="C398" s="164">
        <v>853</v>
      </c>
      <c r="D398" s="32"/>
      <c r="E398" s="32"/>
      <c r="F398" s="32"/>
      <c r="G398" s="32"/>
      <c r="H398" s="146">
        <f>H399+H411+H418+H428+H435+H448</f>
        <v>29934.799999999999</v>
      </c>
      <c r="I398" s="146">
        <f t="shared" ref="I398" si="191">I399+I411+I418+I428+I435+I448</f>
        <v>0</v>
      </c>
      <c r="J398" s="15">
        <f t="shared" si="162"/>
        <v>29934.799999999999</v>
      </c>
    </row>
    <row r="399" spans="1:10" s="30" customFormat="1" ht="27.75" hidden="1" customHeight="1" x14ac:dyDescent="0.25">
      <c r="A399" s="189" t="s">
        <v>128</v>
      </c>
      <c r="B399" s="189"/>
      <c r="C399" s="164">
        <v>853</v>
      </c>
      <c r="D399" s="29" t="s">
        <v>129</v>
      </c>
      <c r="E399" s="29"/>
      <c r="F399" s="29"/>
      <c r="G399" s="29"/>
      <c r="H399" s="146">
        <f>H400</f>
        <v>2945.7999999999997</v>
      </c>
      <c r="I399" s="146">
        <f t="shared" ref="I399:I402" si="192">I400</f>
        <v>0</v>
      </c>
      <c r="J399" s="15">
        <f t="shared" si="162"/>
        <v>2945.7999999999997</v>
      </c>
    </row>
    <row r="400" spans="1:10" s="12" customFormat="1" ht="16.5" hidden="1" customHeight="1" x14ac:dyDescent="0.25">
      <c r="A400" s="190" t="s">
        <v>146</v>
      </c>
      <c r="B400" s="190"/>
      <c r="C400" s="21">
        <v>853</v>
      </c>
      <c r="D400" s="31" t="s">
        <v>129</v>
      </c>
      <c r="E400" s="31" t="s">
        <v>147</v>
      </c>
      <c r="F400" s="31"/>
      <c r="G400" s="31"/>
      <c r="H400" s="11">
        <f>H401</f>
        <v>2945.7999999999997</v>
      </c>
      <c r="I400" s="11">
        <f t="shared" si="192"/>
        <v>0</v>
      </c>
      <c r="J400" s="15">
        <f t="shared" si="162"/>
        <v>2945.7999999999997</v>
      </c>
    </row>
    <row r="401" spans="1:10" ht="14.25" hidden="1" customHeight="1" x14ac:dyDescent="0.25">
      <c r="A401" s="186" t="s">
        <v>131</v>
      </c>
      <c r="B401" s="186"/>
      <c r="C401" s="23">
        <v>853</v>
      </c>
      <c r="D401" s="32" t="s">
        <v>129</v>
      </c>
      <c r="E401" s="32" t="s">
        <v>147</v>
      </c>
      <c r="F401" s="32" t="s">
        <v>132</v>
      </c>
      <c r="G401" s="32"/>
      <c r="H401" s="15">
        <f>H402</f>
        <v>2945.7999999999997</v>
      </c>
      <c r="I401" s="15">
        <f t="shared" si="192"/>
        <v>0</v>
      </c>
      <c r="J401" s="15">
        <f t="shared" ref="J401:J446" si="193">H401+I401</f>
        <v>2945.7999999999997</v>
      </c>
    </row>
    <row r="402" spans="1:10" ht="29.25" hidden="1" customHeight="1" x14ac:dyDescent="0.25">
      <c r="A402" s="186" t="s">
        <v>137</v>
      </c>
      <c r="B402" s="186"/>
      <c r="C402" s="23">
        <v>853</v>
      </c>
      <c r="D402" s="32" t="s">
        <v>129</v>
      </c>
      <c r="E402" s="32" t="s">
        <v>147</v>
      </c>
      <c r="F402" s="32" t="s">
        <v>138</v>
      </c>
      <c r="G402" s="32"/>
      <c r="H402" s="15">
        <f>H403</f>
        <v>2945.7999999999997</v>
      </c>
      <c r="I402" s="15">
        <f t="shared" si="192"/>
        <v>0</v>
      </c>
      <c r="J402" s="15">
        <f t="shared" si="193"/>
        <v>2945.7999999999997</v>
      </c>
    </row>
    <row r="403" spans="1:10" ht="27.75" hidden="1" customHeight="1" x14ac:dyDescent="0.25">
      <c r="A403" s="186" t="s">
        <v>148</v>
      </c>
      <c r="B403" s="186"/>
      <c r="C403" s="23">
        <v>853</v>
      </c>
      <c r="D403" s="32" t="s">
        <v>129</v>
      </c>
      <c r="E403" s="32" t="s">
        <v>147</v>
      </c>
      <c r="F403" s="32" t="s">
        <v>149</v>
      </c>
      <c r="G403" s="32"/>
      <c r="H403" s="15">
        <f>H404+H406+H408</f>
        <v>2945.7999999999997</v>
      </c>
      <c r="I403" s="15">
        <f t="shared" ref="I403" si="194">I404+I406+I408</f>
        <v>0</v>
      </c>
      <c r="J403" s="15">
        <f t="shared" si="193"/>
        <v>2945.7999999999997</v>
      </c>
    </row>
    <row r="404" spans="1:10" ht="16.5" hidden="1" customHeight="1" x14ac:dyDescent="0.25">
      <c r="A404" s="132"/>
      <c r="B404" s="132" t="s">
        <v>450</v>
      </c>
      <c r="C404" s="23">
        <v>853</v>
      </c>
      <c r="D404" s="32" t="s">
        <v>160</v>
      </c>
      <c r="E404" s="32" t="s">
        <v>147</v>
      </c>
      <c r="F404" s="32" t="s">
        <v>149</v>
      </c>
      <c r="G404" s="32" t="s">
        <v>451</v>
      </c>
      <c r="H404" s="15">
        <f>H405</f>
        <v>2708.7</v>
      </c>
      <c r="I404" s="15">
        <f t="shared" ref="I404" si="195">I405</f>
        <v>0</v>
      </c>
      <c r="J404" s="15">
        <f t="shared" si="193"/>
        <v>2708.7</v>
      </c>
    </row>
    <row r="405" spans="1:10" ht="27.75" hidden="1" customHeight="1" x14ac:dyDescent="0.25">
      <c r="A405" s="14"/>
      <c r="B405" s="133" t="s">
        <v>452</v>
      </c>
      <c r="C405" s="23">
        <v>853</v>
      </c>
      <c r="D405" s="32" t="s">
        <v>129</v>
      </c>
      <c r="E405" s="32" t="s">
        <v>147</v>
      </c>
      <c r="F405" s="32" t="s">
        <v>149</v>
      </c>
      <c r="G405" s="32" t="s">
        <v>453</v>
      </c>
      <c r="H405" s="15">
        <v>2708.7</v>
      </c>
      <c r="I405" s="15"/>
      <c r="J405" s="15">
        <f t="shared" si="193"/>
        <v>2708.7</v>
      </c>
    </row>
    <row r="406" spans="1:10" ht="16.5" hidden="1" customHeight="1" x14ac:dyDescent="0.25">
      <c r="A406" s="14"/>
      <c r="B406" s="133" t="s">
        <v>454</v>
      </c>
      <c r="C406" s="23">
        <v>853</v>
      </c>
      <c r="D406" s="32" t="s">
        <v>129</v>
      </c>
      <c r="E406" s="32" t="s">
        <v>147</v>
      </c>
      <c r="F406" s="32" t="s">
        <v>149</v>
      </c>
      <c r="G406" s="32" t="s">
        <v>455</v>
      </c>
      <c r="H406" s="15">
        <f>H407</f>
        <v>233.1</v>
      </c>
      <c r="I406" s="15">
        <f t="shared" ref="I406" si="196">I407</f>
        <v>0</v>
      </c>
      <c r="J406" s="15">
        <f t="shared" si="193"/>
        <v>233.1</v>
      </c>
    </row>
    <row r="407" spans="1:10" ht="15" hidden="1" customHeight="1" x14ac:dyDescent="0.25">
      <c r="A407" s="14"/>
      <c r="B407" s="132" t="s">
        <v>456</v>
      </c>
      <c r="C407" s="23">
        <v>853</v>
      </c>
      <c r="D407" s="32" t="s">
        <v>129</v>
      </c>
      <c r="E407" s="32" t="s">
        <v>147</v>
      </c>
      <c r="F407" s="32" t="s">
        <v>149</v>
      </c>
      <c r="G407" s="32" t="s">
        <v>457</v>
      </c>
      <c r="H407" s="15">
        <v>233.1</v>
      </c>
      <c r="I407" s="15"/>
      <c r="J407" s="15">
        <f t="shared" si="193"/>
        <v>233.1</v>
      </c>
    </row>
    <row r="408" spans="1:10" ht="14.25" hidden="1" customHeight="1" x14ac:dyDescent="0.25">
      <c r="A408" s="14"/>
      <c r="B408" s="132" t="s">
        <v>458</v>
      </c>
      <c r="C408" s="23">
        <v>853</v>
      </c>
      <c r="D408" s="32" t="s">
        <v>129</v>
      </c>
      <c r="E408" s="32" t="s">
        <v>147</v>
      </c>
      <c r="F408" s="32" t="s">
        <v>149</v>
      </c>
      <c r="G408" s="32" t="s">
        <v>460</v>
      </c>
      <c r="H408" s="15">
        <f t="shared" ref="H408:I408" si="197">H409+H410</f>
        <v>4</v>
      </c>
      <c r="I408" s="15">
        <f t="shared" si="197"/>
        <v>0</v>
      </c>
      <c r="J408" s="15">
        <f t="shared" si="193"/>
        <v>4</v>
      </c>
    </row>
    <row r="409" spans="1:10" ht="27" hidden="1" customHeight="1" x14ac:dyDescent="0.25">
      <c r="A409" s="14"/>
      <c r="B409" s="132" t="s">
        <v>461</v>
      </c>
      <c r="C409" s="23">
        <v>853</v>
      </c>
      <c r="D409" s="32" t="s">
        <v>129</v>
      </c>
      <c r="E409" s="32" t="s">
        <v>147</v>
      </c>
      <c r="F409" s="32" t="s">
        <v>149</v>
      </c>
      <c r="G409" s="32" t="s">
        <v>462</v>
      </c>
      <c r="H409" s="15">
        <v>2</v>
      </c>
      <c r="I409" s="15"/>
      <c r="J409" s="15">
        <f t="shared" si="193"/>
        <v>2</v>
      </c>
    </row>
    <row r="410" spans="1:10" ht="27.75" hidden="1" customHeight="1" x14ac:dyDescent="0.25">
      <c r="A410" s="14"/>
      <c r="B410" s="132" t="s">
        <v>463</v>
      </c>
      <c r="C410" s="23">
        <v>853</v>
      </c>
      <c r="D410" s="32" t="s">
        <v>129</v>
      </c>
      <c r="E410" s="32" t="s">
        <v>147</v>
      </c>
      <c r="F410" s="32" t="s">
        <v>149</v>
      </c>
      <c r="G410" s="32" t="s">
        <v>464</v>
      </c>
      <c r="H410" s="15">
        <v>2</v>
      </c>
      <c r="I410" s="15"/>
      <c r="J410" s="15">
        <f t="shared" si="193"/>
        <v>2</v>
      </c>
    </row>
    <row r="411" spans="1:10" s="30" customFormat="1" ht="15" hidden="1" customHeight="1" x14ac:dyDescent="0.25">
      <c r="A411" s="218" t="s">
        <v>178</v>
      </c>
      <c r="B411" s="219"/>
      <c r="C411" s="23">
        <v>853</v>
      </c>
      <c r="D411" s="29" t="s">
        <v>130</v>
      </c>
      <c r="E411" s="29"/>
      <c r="F411" s="29"/>
      <c r="G411" s="29"/>
      <c r="H411" s="146">
        <f t="shared" ref="H411:I416" si="198">H412</f>
        <v>307</v>
      </c>
      <c r="I411" s="146">
        <f t="shared" si="198"/>
        <v>0</v>
      </c>
      <c r="J411" s="15">
        <f t="shared" si="193"/>
        <v>307</v>
      </c>
    </row>
    <row r="412" spans="1:10" s="22" customFormat="1" ht="14.25" hidden="1" customHeight="1" x14ac:dyDescent="0.25">
      <c r="A412" s="216" t="s">
        <v>179</v>
      </c>
      <c r="B412" s="217"/>
      <c r="C412" s="23">
        <v>853</v>
      </c>
      <c r="D412" s="31" t="s">
        <v>130</v>
      </c>
      <c r="E412" s="31" t="s">
        <v>135</v>
      </c>
      <c r="F412" s="31"/>
      <c r="G412" s="31"/>
      <c r="H412" s="11">
        <f t="shared" si="198"/>
        <v>307</v>
      </c>
      <c r="I412" s="11">
        <f t="shared" si="198"/>
        <v>0</v>
      </c>
      <c r="J412" s="15">
        <f t="shared" si="193"/>
        <v>307</v>
      </c>
    </row>
    <row r="413" spans="1:10" s="2" customFormat="1" ht="28.5" hidden="1" customHeight="1" x14ac:dyDescent="0.25">
      <c r="A413" s="200" t="s">
        <v>180</v>
      </c>
      <c r="B413" s="201"/>
      <c r="C413" s="23">
        <v>853</v>
      </c>
      <c r="D413" s="32" t="s">
        <v>130</v>
      </c>
      <c r="E413" s="32" t="s">
        <v>135</v>
      </c>
      <c r="F413" s="32" t="s">
        <v>163</v>
      </c>
      <c r="G413" s="32"/>
      <c r="H413" s="15">
        <f t="shared" si="198"/>
        <v>307</v>
      </c>
      <c r="I413" s="15">
        <f t="shared" si="198"/>
        <v>0</v>
      </c>
      <c r="J413" s="15">
        <f t="shared" si="193"/>
        <v>307</v>
      </c>
    </row>
    <row r="414" spans="1:10" ht="14.25" hidden="1" customHeight="1" x14ac:dyDescent="0.25">
      <c r="A414" s="200" t="s">
        <v>181</v>
      </c>
      <c r="B414" s="201"/>
      <c r="C414" s="23">
        <v>853</v>
      </c>
      <c r="D414" s="32" t="s">
        <v>130</v>
      </c>
      <c r="E414" s="32" t="s">
        <v>135</v>
      </c>
      <c r="F414" s="32" t="s">
        <v>182</v>
      </c>
      <c r="G414" s="32"/>
      <c r="H414" s="151">
        <f t="shared" si="198"/>
        <v>307</v>
      </c>
      <c r="I414" s="151">
        <f t="shared" si="198"/>
        <v>0</v>
      </c>
      <c r="J414" s="15">
        <f t="shared" si="193"/>
        <v>307</v>
      </c>
    </row>
    <row r="415" spans="1:10" ht="29.25" hidden="1" customHeight="1" x14ac:dyDescent="0.25">
      <c r="A415" s="214" t="s">
        <v>538</v>
      </c>
      <c r="B415" s="215"/>
      <c r="C415" s="23">
        <v>853</v>
      </c>
      <c r="D415" s="32" t="s">
        <v>130</v>
      </c>
      <c r="E415" s="32" t="s">
        <v>135</v>
      </c>
      <c r="F415" s="32" t="s">
        <v>183</v>
      </c>
      <c r="G415" s="32"/>
      <c r="H415" s="151">
        <f t="shared" si="198"/>
        <v>307</v>
      </c>
      <c r="I415" s="151">
        <f t="shared" si="198"/>
        <v>0</v>
      </c>
      <c r="J415" s="15">
        <f t="shared" si="193"/>
        <v>307</v>
      </c>
    </row>
    <row r="416" spans="1:10" ht="41.25" hidden="1" customHeight="1" x14ac:dyDescent="0.25">
      <c r="A416" s="133"/>
      <c r="B416" s="132" t="s">
        <v>164</v>
      </c>
      <c r="C416" s="23">
        <v>853</v>
      </c>
      <c r="D416" s="32" t="s">
        <v>130</v>
      </c>
      <c r="E416" s="32" t="s">
        <v>135</v>
      </c>
      <c r="F416" s="32" t="s">
        <v>184</v>
      </c>
      <c r="G416" s="32" t="s">
        <v>133</v>
      </c>
      <c r="H416" s="15">
        <f t="shared" si="198"/>
        <v>307</v>
      </c>
      <c r="I416" s="15">
        <f t="shared" si="198"/>
        <v>0</v>
      </c>
      <c r="J416" s="15">
        <f t="shared" si="193"/>
        <v>307</v>
      </c>
    </row>
    <row r="417" spans="1:10" ht="18" hidden="1" customHeight="1" x14ac:dyDescent="0.25">
      <c r="A417" s="133"/>
      <c r="B417" s="132" t="s">
        <v>117</v>
      </c>
      <c r="C417" s="23">
        <v>853</v>
      </c>
      <c r="D417" s="32" t="s">
        <v>130</v>
      </c>
      <c r="E417" s="32" t="s">
        <v>135</v>
      </c>
      <c r="F417" s="32" t="s">
        <v>184</v>
      </c>
      <c r="G417" s="32" t="s">
        <v>474</v>
      </c>
      <c r="H417" s="15">
        <v>307</v>
      </c>
      <c r="I417" s="15"/>
      <c r="J417" s="15">
        <f t="shared" si="193"/>
        <v>307</v>
      </c>
    </row>
    <row r="418" spans="1:10" s="30" customFormat="1" ht="25.5" hidden="1" customHeight="1" x14ac:dyDescent="0.25">
      <c r="A418" s="189" t="s">
        <v>196</v>
      </c>
      <c r="B418" s="189"/>
      <c r="C418" s="23">
        <v>853</v>
      </c>
      <c r="D418" s="29" t="s">
        <v>144</v>
      </c>
      <c r="E418" s="29"/>
      <c r="F418" s="29"/>
      <c r="G418" s="29"/>
      <c r="H418" s="146">
        <f>H419</f>
        <v>5736.4</v>
      </c>
      <c r="I418" s="146">
        <f t="shared" ref="I418:I420" si="199">I419</f>
        <v>0</v>
      </c>
      <c r="J418" s="15">
        <f t="shared" si="193"/>
        <v>5736.4</v>
      </c>
    </row>
    <row r="419" spans="1:10" s="12" customFormat="1" ht="15" hidden="1" customHeight="1" x14ac:dyDescent="0.25">
      <c r="A419" s="193" t="s">
        <v>539</v>
      </c>
      <c r="B419" s="194"/>
      <c r="C419" s="23">
        <v>853</v>
      </c>
      <c r="D419" s="31" t="s">
        <v>144</v>
      </c>
      <c r="E419" s="31" t="s">
        <v>190</v>
      </c>
      <c r="F419" s="31"/>
      <c r="G419" s="31"/>
      <c r="H419" s="11">
        <f>H420</f>
        <v>5736.4</v>
      </c>
      <c r="I419" s="11">
        <f t="shared" si="199"/>
        <v>0</v>
      </c>
      <c r="J419" s="15">
        <f t="shared" si="193"/>
        <v>5736.4</v>
      </c>
    </row>
    <row r="420" spans="1:10" ht="17.25" hidden="1" customHeight="1" x14ac:dyDescent="0.25">
      <c r="A420" s="186" t="s">
        <v>164</v>
      </c>
      <c r="B420" s="186"/>
      <c r="C420" s="23">
        <v>853</v>
      </c>
      <c r="D420" s="32" t="s">
        <v>144</v>
      </c>
      <c r="E420" s="32" t="s">
        <v>190</v>
      </c>
      <c r="F420" s="32" t="s">
        <v>165</v>
      </c>
      <c r="G420" s="32"/>
      <c r="H420" s="15">
        <f>H421</f>
        <v>5736.4</v>
      </c>
      <c r="I420" s="15">
        <f t="shared" si="199"/>
        <v>0</v>
      </c>
      <c r="J420" s="15">
        <f t="shared" si="193"/>
        <v>5736.4</v>
      </c>
    </row>
    <row r="421" spans="1:10" ht="15" hidden="1" customHeight="1" x14ac:dyDescent="0.25">
      <c r="A421" s="186" t="s">
        <v>471</v>
      </c>
      <c r="B421" s="186"/>
      <c r="C421" s="23">
        <v>853</v>
      </c>
      <c r="D421" s="32" t="s">
        <v>144</v>
      </c>
      <c r="E421" s="32" t="s">
        <v>190</v>
      </c>
      <c r="F421" s="32" t="s">
        <v>166</v>
      </c>
      <c r="G421" s="32"/>
      <c r="H421" s="15">
        <f>H422+H425</f>
        <v>5736.4</v>
      </c>
      <c r="I421" s="15">
        <f t="shared" ref="I421" si="200">I422+I425</f>
        <v>0</v>
      </c>
      <c r="J421" s="15">
        <f t="shared" si="193"/>
        <v>5736.4</v>
      </c>
    </row>
    <row r="422" spans="1:10" ht="53.25" hidden="1" customHeight="1" x14ac:dyDescent="0.25">
      <c r="A422" s="200" t="s">
        <v>540</v>
      </c>
      <c r="B422" s="201"/>
      <c r="C422" s="23">
        <v>853</v>
      </c>
      <c r="D422" s="32" t="s">
        <v>144</v>
      </c>
      <c r="E422" s="32" t="s">
        <v>190</v>
      </c>
      <c r="F422" s="32" t="s">
        <v>541</v>
      </c>
      <c r="G422" s="32"/>
      <c r="H422" s="15">
        <f>H423</f>
        <v>423.7</v>
      </c>
      <c r="I422" s="15">
        <f t="shared" ref="I422:I423" si="201">I423</f>
        <v>0</v>
      </c>
      <c r="J422" s="15">
        <f t="shared" si="193"/>
        <v>423.7</v>
      </c>
    </row>
    <row r="423" spans="1:10" ht="27" hidden="1" customHeight="1" x14ac:dyDescent="0.25">
      <c r="A423" s="132"/>
      <c r="B423" s="132" t="s">
        <v>164</v>
      </c>
      <c r="C423" s="23">
        <v>853</v>
      </c>
      <c r="D423" s="32" t="s">
        <v>144</v>
      </c>
      <c r="E423" s="32" t="s">
        <v>190</v>
      </c>
      <c r="F423" s="32" t="s">
        <v>541</v>
      </c>
      <c r="G423" s="32" t="s">
        <v>133</v>
      </c>
      <c r="H423" s="15">
        <f>H424</f>
        <v>423.7</v>
      </c>
      <c r="I423" s="15">
        <f t="shared" si="201"/>
        <v>0</v>
      </c>
      <c r="J423" s="15">
        <f t="shared" si="193"/>
        <v>423.7</v>
      </c>
    </row>
    <row r="424" spans="1:10" ht="15.75" hidden="1" customHeight="1" x14ac:dyDescent="0.25">
      <c r="A424" s="132"/>
      <c r="B424" s="132" t="s">
        <v>542</v>
      </c>
      <c r="C424" s="23">
        <v>853</v>
      </c>
      <c r="D424" s="32" t="s">
        <v>144</v>
      </c>
      <c r="E424" s="32" t="s">
        <v>190</v>
      </c>
      <c r="F424" s="32" t="s">
        <v>541</v>
      </c>
      <c r="G424" s="32" t="s">
        <v>543</v>
      </c>
      <c r="H424" s="15">
        <v>423.7</v>
      </c>
      <c r="I424" s="15"/>
      <c r="J424" s="15">
        <f t="shared" si="193"/>
        <v>423.7</v>
      </c>
    </row>
    <row r="425" spans="1:10" ht="16.5" hidden="1" customHeight="1" x14ac:dyDescent="0.25">
      <c r="A425" s="200" t="s">
        <v>544</v>
      </c>
      <c r="B425" s="201"/>
      <c r="C425" s="23">
        <v>853</v>
      </c>
      <c r="D425" s="32" t="s">
        <v>144</v>
      </c>
      <c r="E425" s="32" t="s">
        <v>190</v>
      </c>
      <c r="F425" s="32" t="s">
        <v>545</v>
      </c>
      <c r="G425" s="32"/>
      <c r="H425" s="15">
        <f>H426</f>
        <v>5312.7</v>
      </c>
      <c r="I425" s="15">
        <f t="shared" ref="I425:I426" si="202">I426</f>
        <v>0</v>
      </c>
      <c r="J425" s="15">
        <f t="shared" si="193"/>
        <v>5312.7</v>
      </c>
    </row>
    <row r="426" spans="1:10" ht="15" hidden="1" customHeight="1" x14ac:dyDescent="0.25">
      <c r="A426" s="132"/>
      <c r="B426" s="132" t="s">
        <v>164</v>
      </c>
      <c r="C426" s="23">
        <v>853</v>
      </c>
      <c r="D426" s="32" t="s">
        <v>144</v>
      </c>
      <c r="E426" s="32" t="s">
        <v>190</v>
      </c>
      <c r="F426" s="32" t="s">
        <v>545</v>
      </c>
      <c r="G426" s="32" t="s">
        <v>133</v>
      </c>
      <c r="H426" s="15">
        <f>H427</f>
        <v>5312.7</v>
      </c>
      <c r="I426" s="15">
        <f t="shared" si="202"/>
        <v>0</v>
      </c>
      <c r="J426" s="15">
        <f t="shared" si="193"/>
        <v>5312.7</v>
      </c>
    </row>
    <row r="427" spans="1:10" ht="19.5" hidden="1" customHeight="1" x14ac:dyDescent="0.25">
      <c r="A427" s="132"/>
      <c r="B427" s="132" t="s">
        <v>542</v>
      </c>
      <c r="C427" s="23">
        <v>853</v>
      </c>
      <c r="D427" s="32" t="s">
        <v>144</v>
      </c>
      <c r="E427" s="32" t="s">
        <v>190</v>
      </c>
      <c r="F427" s="32" t="s">
        <v>545</v>
      </c>
      <c r="G427" s="32" t="s">
        <v>543</v>
      </c>
      <c r="H427" s="15">
        <v>5312.7</v>
      </c>
      <c r="I427" s="15"/>
      <c r="J427" s="15">
        <f t="shared" si="193"/>
        <v>5312.7</v>
      </c>
    </row>
    <row r="428" spans="1:10" ht="15.75" hidden="1" customHeight="1" x14ac:dyDescent="0.25">
      <c r="A428" s="189" t="s">
        <v>267</v>
      </c>
      <c r="B428" s="189"/>
      <c r="C428" s="23">
        <v>853</v>
      </c>
      <c r="D428" s="29" t="s">
        <v>268</v>
      </c>
      <c r="E428" s="29"/>
      <c r="F428" s="29"/>
      <c r="G428" s="29"/>
      <c r="H428" s="146">
        <f t="shared" ref="H428:I433" si="203">H429</f>
        <v>152.6</v>
      </c>
      <c r="I428" s="146">
        <f t="shared" si="203"/>
        <v>0</v>
      </c>
      <c r="J428" s="15">
        <f t="shared" si="193"/>
        <v>152.6</v>
      </c>
    </row>
    <row r="429" spans="1:10" ht="41.25" hidden="1" customHeight="1" x14ac:dyDescent="0.25">
      <c r="A429" s="190" t="s">
        <v>293</v>
      </c>
      <c r="B429" s="190"/>
      <c r="C429" s="23">
        <v>853</v>
      </c>
      <c r="D429" s="31" t="s">
        <v>268</v>
      </c>
      <c r="E429" s="31" t="s">
        <v>144</v>
      </c>
      <c r="F429" s="31"/>
      <c r="G429" s="31"/>
      <c r="H429" s="149">
        <f t="shared" si="203"/>
        <v>152.6</v>
      </c>
      <c r="I429" s="149">
        <f t="shared" si="203"/>
        <v>0</v>
      </c>
      <c r="J429" s="15">
        <f t="shared" si="193"/>
        <v>152.6</v>
      </c>
    </row>
    <row r="430" spans="1:10" ht="41.25" hidden="1" customHeight="1" x14ac:dyDescent="0.25">
      <c r="A430" s="186" t="s">
        <v>164</v>
      </c>
      <c r="B430" s="186"/>
      <c r="C430" s="23">
        <v>853</v>
      </c>
      <c r="D430" s="33" t="s">
        <v>268</v>
      </c>
      <c r="E430" s="33" t="s">
        <v>144</v>
      </c>
      <c r="F430" s="33" t="s">
        <v>165</v>
      </c>
      <c r="G430" s="33"/>
      <c r="H430" s="18">
        <f t="shared" si="203"/>
        <v>152.6</v>
      </c>
      <c r="I430" s="18">
        <f t="shared" si="203"/>
        <v>0</v>
      </c>
      <c r="J430" s="15">
        <f t="shared" si="193"/>
        <v>152.6</v>
      </c>
    </row>
    <row r="431" spans="1:10" ht="14.25" hidden="1" customHeight="1" x14ac:dyDescent="0.25">
      <c r="A431" s="186" t="s">
        <v>471</v>
      </c>
      <c r="B431" s="186"/>
      <c r="C431" s="23">
        <v>853</v>
      </c>
      <c r="D431" s="32" t="s">
        <v>268</v>
      </c>
      <c r="E431" s="32" t="s">
        <v>144</v>
      </c>
      <c r="F431" s="32" t="s">
        <v>166</v>
      </c>
      <c r="G431" s="32"/>
      <c r="H431" s="15">
        <f t="shared" si="203"/>
        <v>152.6</v>
      </c>
      <c r="I431" s="15">
        <f t="shared" si="203"/>
        <v>0</v>
      </c>
      <c r="J431" s="15">
        <f t="shared" si="193"/>
        <v>152.6</v>
      </c>
    </row>
    <row r="432" spans="1:10" ht="12.75" hidden="1" x14ac:dyDescent="0.25">
      <c r="A432" s="186" t="s">
        <v>296</v>
      </c>
      <c r="B432" s="186"/>
      <c r="C432" s="23">
        <v>853</v>
      </c>
      <c r="D432" s="32" t="s">
        <v>268</v>
      </c>
      <c r="E432" s="32" t="s">
        <v>144</v>
      </c>
      <c r="F432" s="32" t="s">
        <v>297</v>
      </c>
      <c r="G432" s="32"/>
      <c r="H432" s="15">
        <f t="shared" si="203"/>
        <v>152.6</v>
      </c>
      <c r="I432" s="15">
        <f t="shared" si="203"/>
        <v>0</v>
      </c>
      <c r="J432" s="15">
        <f t="shared" si="193"/>
        <v>152.6</v>
      </c>
    </row>
    <row r="433" spans="1:10" ht="12.75" hidden="1" x14ac:dyDescent="0.25">
      <c r="A433" s="132"/>
      <c r="B433" s="132" t="s">
        <v>164</v>
      </c>
      <c r="C433" s="23">
        <v>853</v>
      </c>
      <c r="D433" s="32" t="s">
        <v>268</v>
      </c>
      <c r="E433" s="32" t="s">
        <v>144</v>
      </c>
      <c r="F433" s="32" t="s">
        <v>297</v>
      </c>
      <c r="G433" s="32" t="s">
        <v>133</v>
      </c>
      <c r="H433" s="15">
        <f t="shared" si="203"/>
        <v>152.6</v>
      </c>
      <c r="I433" s="15">
        <f t="shared" si="203"/>
        <v>0</v>
      </c>
      <c r="J433" s="15">
        <f t="shared" si="193"/>
        <v>152.6</v>
      </c>
    </row>
    <row r="434" spans="1:10" ht="15" hidden="1" customHeight="1" x14ac:dyDescent="0.25">
      <c r="A434" s="14"/>
      <c r="B434" s="132" t="s">
        <v>117</v>
      </c>
      <c r="C434" s="23">
        <v>853</v>
      </c>
      <c r="D434" s="32" t="s">
        <v>268</v>
      </c>
      <c r="E434" s="32" t="s">
        <v>144</v>
      </c>
      <c r="F434" s="32" t="s">
        <v>297</v>
      </c>
      <c r="G434" s="32" t="s">
        <v>474</v>
      </c>
      <c r="H434" s="15">
        <v>152.6</v>
      </c>
      <c r="I434" s="15"/>
      <c r="J434" s="15">
        <f t="shared" si="193"/>
        <v>152.6</v>
      </c>
    </row>
    <row r="435" spans="1:10" ht="15" hidden="1" customHeight="1" x14ac:dyDescent="0.25">
      <c r="A435" s="189" t="s">
        <v>343</v>
      </c>
      <c r="B435" s="189"/>
      <c r="C435" s="23">
        <v>853</v>
      </c>
      <c r="D435" s="38" t="s">
        <v>344</v>
      </c>
      <c r="E435" s="38"/>
      <c r="F435" s="38"/>
      <c r="G435" s="38"/>
      <c r="H435" s="152">
        <f>H436+H442</f>
        <v>20793</v>
      </c>
      <c r="I435" s="152">
        <f t="shared" ref="I435" si="204">I436+I442</f>
        <v>0</v>
      </c>
      <c r="J435" s="15">
        <f t="shared" si="193"/>
        <v>20793</v>
      </c>
    </row>
    <row r="436" spans="1:10" ht="12.75" hidden="1" x14ac:dyDescent="0.25">
      <c r="A436" s="190" t="s">
        <v>345</v>
      </c>
      <c r="B436" s="190"/>
      <c r="C436" s="23">
        <v>853</v>
      </c>
      <c r="D436" s="39" t="s">
        <v>344</v>
      </c>
      <c r="E436" s="39" t="s">
        <v>129</v>
      </c>
      <c r="F436" s="40"/>
      <c r="G436" s="39"/>
      <c r="H436" s="153">
        <f>H437</f>
        <v>8361</v>
      </c>
      <c r="I436" s="153">
        <f t="shared" ref="I436:I440" si="205">I437</f>
        <v>0</v>
      </c>
      <c r="J436" s="15">
        <f t="shared" si="193"/>
        <v>8361</v>
      </c>
    </row>
    <row r="437" spans="1:10" ht="12.75" hidden="1" x14ac:dyDescent="0.25">
      <c r="A437" s="186" t="s">
        <v>164</v>
      </c>
      <c r="B437" s="186"/>
      <c r="C437" s="23">
        <v>853</v>
      </c>
      <c r="D437" s="32" t="s">
        <v>344</v>
      </c>
      <c r="E437" s="32" t="s">
        <v>129</v>
      </c>
      <c r="F437" s="32" t="s">
        <v>165</v>
      </c>
      <c r="G437" s="32"/>
      <c r="H437" s="15">
        <f>H438</f>
        <v>8361</v>
      </c>
      <c r="I437" s="15">
        <f t="shared" si="205"/>
        <v>0</v>
      </c>
      <c r="J437" s="15">
        <f t="shared" si="193"/>
        <v>8361</v>
      </c>
    </row>
    <row r="438" spans="1:10" ht="12.75" hidden="1" x14ac:dyDescent="0.25">
      <c r="A438" s="186" t="s">
        <v>471</v>
      </c>
      <c r="B438" s="186"/>
      <c r="C438" s="23">
        <v>853</v>
      </c>
      <c r="D438" s="32" t="s">
        <v>344</v>
      </c>
      <c r="E438" s="32" t="s">
        <v>129</v>
      </c>
      <c r="F438" s="32" t="s">
        <v>166</v>
      </c>
      <c r="G438" s="32"/>
      <c r="H438" s="15">
        <f>H439</f>
        <v>8361</v>
      </c>
      <c r="I438" s="15">
        <f t="shared" si="205"/>
        <v>0</v>
      </c>
      <c r="J438" s="15">
        <f t="shared" si="193"/>
        <v>8361</v>
      </c>
    </row>
    <row r="439" spans="1:10" ht="12.75" hidden="1" x14ac:dyDescent="0.25">
      <c r="A439" s="191" t="s">
        <v>546</v>
      </c>
      <c r="B439" s="191"/>
      <c r="C439" s="23">
        <v>853</v>
      </c>
      <c r="D439" s="32" t="s">
        <v>344</v>
      </c>
      <c r="E439" s="32" t="s">
        <v>129</v>
      </c>
      <c r="F439" s="32" t="s">
        <v>346</v>
      </c>
      <c r="G439" s="32"/>
      <c r="H439" s="15">
        <f>H440</f>
        <v>8361</v>
      </c>
      <c r="I439" s="15">
        <f t="shared" si="205"/>
        <v>0</v>
      </c>
      <c r="J439" s="15">
        <f t="shared" si="193"/>
        <v>8361</v>
      </c>
    </row>
    <row r="440" spans="1:10" ht="12.75" hidden="1" x14ac:dyDescent="0.25">
      <c r="A440" s="14"/>
      <c r="B440" s="133" t="s">
        <v>164</v>
      </c>
      <c r="C440" s="23">
        <v>853</v>
      </c>
      <c r="D440" s="32" t="s">
        <v>344</v>
      </c>
      <c r="E440" s="32" t="s">
        <v>129</v>
      </c>
      <c r="F440" s="32" t="s">
        <v>346</v>
      </c>
      <c r="G440" s="32" t="s">
        <v>133</v>
      </c>
      <c r="H440" s="15">
        <f>H441</f>
        <v>8361</v>
      </c>
      <c r="I440" s="15">
        <f t="shared" si="205"/>
        <v>0</v>
      </c>
      <c r="J440" s="15">
        <f t="shared" si="193"/>
        <v>8361</v>
      </c>
    </row>
    <row r="441" spans="1:10" ht="12.75" hidden="1" x14ac:dyDescent="0.25">
      <c r="A441" s="14"/>
      <c r="B441" s="132" t="s">
        <v>117</v>
      </c>
      <c r="C441" s="23">
        <v>853</v>
      </c>
      <c r="D441" s="32" t="s">
        <v>344</v>
      </c>
      <c r="E441" s="32" t="s">
        <v>129</v>
      </c>
      <c r="F441" s="32" t="s">
        <v>346</v>
      </c>
      <c r="G441" s="32" t="s">
        <v>474</v>
      </c>
      <c r="H441" s="15">
        <v>8361</v>
      </c>
      <c r="I441" s="15"/>
      <c r="J441" s="15">
        <f t="shared" si="193"/>
        <v>8361</v>
      </c>
    </row>
    <row r="442" spans="1:10" ht="12.75" hidden="1" x14ac:dyDescent="0.25">
      <c r="A442" s="198" t="s">
        <v>347</v>
      </c>
      <c r="B442" s="198"/>
      <c r="C442" s="23">
        <v>853</v>
      </c>
      <c r="D442" s="31" t="s">
        <v>344</v>
      </c>
      <c r="E442" s="31" t="s">
        <v>130</v>
      </c>
      <c r="F442" s="31"/>
      <c r="G442" s="31"/>
      <c r="H442" s="11">
        <f>H443</f>
        <v>12432</v>
      </c>
      <c r="I442" s="11">
        <f t="shared" ref="I442:I446" si="206">I443</f>
        <v>0</v>
      </c>
      <c r="J442" s="15">
        <f t="shared" si="193"/>
        <v>12432</v>
      </c>
    </row>
    <row r="443" spans="1:10" s="43" customFormat="1" ht="12.75" hidden="1" x14ac:dyDescent="0.25">
      <c r="A443" s="186" t="s">
        <v>164</v>
      </c>
      <c r="B443" s="186"/>
      <c r="C443" s="23">
        <v>853</v>
      </c>
      <c r="D443" s="32" t="s">
        <v>344</v>
      </c>
      <c r="E443" s="32" t="s">
        <v>130</v>
      </c>
      <c r="F443" s="32" t="s">
        <v>165</v>
      </c>
      <c r="G443" s="32"/>
      <c r="H443" s="15">
        <f>H444</f>
        <v>12432</v>
      </c>
      <c r="I443" s="15">
        <f t="shared" si="206"/>
        <v>0</v>
      </c>
      <c r="J443" s="15">
        <f t="shared" si="193"/>
        <v>12432</v>
      </c>
    </row>
    <row r="444" spans="1:10" s="12" customFormat="1" ht="12.75" hidden="1" x14ac:dyDescent="0.25">
      <c r="A444" s="186" t="s">
        <v>471</v>
      </c>
      <c r="B444" s="186"/>
      <c r="C444" s="23">
        <v>853</v>
      </c>
      <c r="D444" s="32" t="s">
        <v>344</v>
      </c>
      <c r="E444" s="32" t="s">
        <v>130</v>
      </c>
      <c r="F444" s="32" t="s">
        <v>166</v>
      </c>
      <c r="G444" s="32"/>
      <c r="H444" s="15">
        <f>H445</f>
        <v>12432</v>
      </c>
      <c r="I444" s="15">
        <f t="shared" si="206"/>
        <v>0</v>
      </c>
      <c r="J444" s="15">
        <f t="shared" si="193"/>
        <v>12432</v>
      </c>
    </row>
    <row r="445" spans="1:10" ht="12.75" hidden="1" x14ac:dyDescent="0.25">
      <c r="A445" s="191" t="s">
        <v>348</v>
      </c>
      <c r="B445" s="191"/>
      <c r="C445" s="23">
        <v>853</v>
      </c>
      <c r="D445" s="32" t="s">
        <v>344</v>
      </c>
      <c r="E445" s="32" t="s">
        <v>130</v>
      </c>
      <c r="F445" s="32" t="s">
        <v>349</v>
      </c>
      <c r="G445" s="32"/>
      <c r="H445" s="15">
        <f>H446</f>
        <v>12432</v>
      </c>
      <c r="I445" s="15">
        <f t="shared" si="206"/>
        <v>0</v>
      </c>
      <c r="J445" s="15">
        <f t="shared" si="193"/>
        <v>12432</v>
      </c>
    </row>
    <row r="446" spans="1:10" ht="12.75" hidden="1" x14ac:dyDescent="0.25">
      <c r="A446" s="14"/>
      <c r="B446" s="133" t="s">
        <v>164</v>
      </c>
      <c r="C446" s="23">
        <v>853</v>
      </c>
      <c r="D446" s="32" t="s">
        <v>344</v>
      </c>
      <c r="E446" s="32" t="s">
        <v>129</v>
      </c>
      <c r="F446" s="32" t="s">
        <v>346</v>
      </c>
      <c r="G446" s="32" t="s">
        <v>133</v>
      </c>
      <c r="H446" s="15">
        <f>H447</f>
        <v>12432</v>
      </c>
      <c r="I446" s="15">
        <f t="shared" si="206"/>
        <v>0</v>
      </c>
      <c r="J446" s="15">
        <f t="shared" si="193"/>
        <v>12432</v>
      </c>
    </row>
    <row r="447" spans="1:10" ht="12.75" hidden="1" x14ac:dyDescent="0.25">
      <c r="A447" s="14"/>
      <c r="B447" s="132" t="s">
        <v>117</v>
      </c>
      <c r="C447" s="23">
        <v>853</v>
      </c>
      <c r="D447" s="32" t="s">
        <v>344</v>
      </c>
      <c r="E447" s="32" t="s">
        <v>129</v>
      </c>
      <c r="F447" s="32" t="s">
        <v>346</v>
      </c>
      <c r="G447" s="32" t="s">
        <v>474</v>
      </c>
      <c r="H447" s="15">
        <v>12432</v>
      </c>
      <c r="I447" s="15"/>
      <c r="J447" s="15">
        <f>H447+I447</f>
        <v>12432</v>
      </c>
    </row>
    <row r="448" spans="1:10" s="156" customFormat="1" ht="12.75" hidden="1" x14ac:dyDescent="0.25">
      <c r="A448" s="203" t="s">
        <v>547</v>
      </c>
      <c r="B448" s="204"/>
      <c r="C448" s="23">
        <v>853</v>
      </c>
      <c r="D448" s="31" t="s">
        <v>548</v>
      </c>
      <c r="E448" s="31"/>
      <c r="F448" s="154"/>
      <c r="G448" s="154"/>
      <c r="H448" s="155"/>
      <c r="I448" s="155"/>
      <c r="J448" s="155"/>
    </row>
    <row r="449" spans="1:10" ht="12.75" hidden="1" x14ac:dyDescent="0.25">
      <c r="A449" s="195" t="s">
        <v>547</v>
      </c>
      <c r="B449" s="196"/>
      <c r="C449" s="23">
        <v>853</v>
      </c>
      <c r="D449" s="32" t="s">
        <v>548</v>
      </c>
      <c r="E449" s="32" t="s">
        <v>548</v>
      </c>
      <c r="F449" s="32"/>
      <c r="G449" s="32"/>
      <c r="H449" s="15"/>
      <c r="I449" s="15"/>
      <c r="J449" s="15"/>
    </row>
    <row r="450" spans="1:10" ht="12.75" hidden="1" x14ac:dyDescent="0.25">
      <c r="A450" s="14"/>
      <c r="B450" s="157" t="s">
        <v>547</v>
      </c>
      <c r="C450" s="23">
        <v>853</v>
      </c>
      <c r="D450" s="13">
        <v>99</v>
      </c>
      <c r="E450" s="32" t="s">
        <v>548</v>
      </c>
      <c r="F450" s="32" t="s">
        <v>549</v>
      </c>
      <c r="G450" s="32"/>
      <c r="H450" s="15"/>
      <c r="I450" s="15"/>
      <c r="J450" s="15"/>
    </row>
    <row r="451" spans="1:10" ht="12.75" hidden="1" x14ac:dyDescent="0.25">
      <c r="A451" s="14"/>
      <c r="B451" s="157" t="s">
        <v>547</v>
      </c>
      <c r="C451" s="23">
        <v>853</v>
      </c>
      <c r="D451" s="13">
        <v>99</v>
      </c>
      <c r="E451" s="32" t="s">
        <v>548</v>
      </c>
      <c r="F451" s="32" t="s">
        <v>550</v>
      </c>
      <c r="G451" s="32" t="s">
        <v>551</v>
      </c>
      <c r="H451" s="15"/>
      <c r="I451" s="15"/>
      <c r="J451" s="15"/>
    </row>
    <row r="452" spans="1:10" s="12" customFormat="1" ht="15" customHeight="1" x14ac:dyDescent="0.25">
      <c r="A452" s="190" t="s">
        <v>355</v>
      </c>
      <c r="B452" s="190"/>
      <c r="C452" s="21"/>
      <c r="D452" s="158"/>
      <c r="E452" s="158"/>
      <c r="F452" s="158"/>
      <c r="G452" s="159"/>
      <c r="H452" s="160">
        <f>H10+H193+H398</f>
        <v>166657.79999999999</v>
      </c>
      <c r="I452" s="160">
        <f t="shared" ref="I452:J452" si="207">I10+I193+I398</f>
        <v>3298</v>
      </c>
      <c r="J452" s="160">
        <f t="shared" si="207"/>
        <v>169955.8</v>
      </c>
    </row>
    <row r="453" spans="1:10" s="12" customFormat="1" ht="15" customHeight="1" x14ac:dyDescent="0.25">
      <c r="A453" s="161"/>
      <c r="B453" s="161"/>
      <c r="C453" s="131"/>
      <c r="D453" s="41"/>
      <c r="E453" s="41"/>
      <c r="F453" s="41"/>
      <c r="G453" s="42"/>
      <c r="H453" s="162"/>
    </row>
    <row r="454" spans="1:10" s="12" customFormat="1" ht="15" customHeight="1" x14ac:dyDescent="0.25">
      <c r="A454" s="161"/>
      <c r="B454" s="161"/>
      <c r="C454" s="131"/>
      <c r="D454" s="41"/>
      <c r="E454" s="41"/>
      <c r="F454" s="41"/>
      <c r="G454" s="42"/>
      <c r="H454" s="162"/>
    </row>
    <row r="455" spans="1:10" s="12" customFormat="1" ht="15" customHeight="1" x14ac:dyDescent="0.25">
      <c r="A455" s="161"/>
      <c r="B455" s="161"/>
      <c r="C455" s="131"/>
      <c r="D455" s="41"/>
      <c r="E455" s="41"/>
      <c r="F455" s="41"/>
      <c r="G455" s="42"/>
      <c r="H455" s="162"/>
    </row>
    <row r="456" spans="1:10" s="12" customFormat="1" ht="15" customHeight="1" x14ac:dyDescent="0.25">
      <c r="A456" s="161"/>
      <c r="B456" s="161"/>
      <c r="C456" s="131"/>
      <c r="D456" s="41"/>
      <c r="E456" s="41"/>
      <c r="F456" s="41"/>
      <c r="G456" s="42"/>
      <c r="H456" s="162"/>
    </row>
    <row r="457" spans="1:10" s="12" customFormat="1" ht="15" customHeight="1" x14ac:dyDescent="0.25">
      <c r="A457" s="161"/>
      <c r="B457" s="161"/>
      <c r="C457" s="131"/>
      <c r="D457" s="41"/>
      <c r="E457" s="41"/>
      <c r="F457" s="41"/>
      <c r="G457" s="42"/>
      <c r="H457" s="162"/>
    </row>
    <row r="458" spans="1:10" s="12" customFormat="1" ht="15" customHeight="1" x14ac:dyDescent="0.25">
      <c r="A458" s="161"/>
      <c r="B458" s="161"/>
      <c r="C458" s="131"/>
      <c r="D458" s="41"/>
      <c r="E458" s="41"/>
      <c r="F458" s="41"/>
      <c r="G458" s="42"/>
      <c r="H458" s="162"/>
    </row>
    <row r="459" spans="1:10" s="12" customFormat="1" ht="15" customHeight="1" x14ac:dyDescent="0.25">
      <c r="A459" s="161"/>
      <c r="B459" s="161"/>
      <c r="C459" s="131"/>
      <c r="D459" s="41"/>
      <c r="E459" s="41"/>
      <c r="F459" s="41"/>
      <c r="G459" s="42"/>
      <c r="H459" s="162"/>
    </row>
    <row r="460" spans="1:10" ht="14.25" customHeight="1" x14ac:dyDescent="0.25"/>
    <row r="461" spans="1:10" ht="14.25" customHeight="1" x14ac:dyDescent="0.25">
      <c r="H461" s="163"/>
    </row>
    <row r="462" spans="1:10" ht="14.25" customHeight="1" x14ac:dyDescent="0.25">
      <c r="H462" s="163"/>
    </row>
    <row r="463" spans="1:10" ht="40.5" customHeight="1" x14ac:dyDescent="0.25">
      <c r="H463" s="163"/>
    </row>
    <row r="464" spans="1:10" ht="14.25" customHeight="1" x14ac:dyDescent="0.25">
      <c r="H464" s="163"/>
    </row>
    <row r="465" spans="2:8" ht="14.25" customHeight="1" x14ac:dyDescent="0.25">
      <c r="H465" s="163"/>
    </row>
    <row r="466" spans="2:8" ht="14.25" customHeight="1" x14ac:dyDescent="0.25">
      <c r="H466" s="163"/>
    </row>
    <row r="467" spans="2:8" ht="14.25" customHeight="1" x14ac:dyDescent="0.25">
      <c r="H467" s="163"/>
    </row>
    <row r="468" spans="2:8" ht="12.75" customHeight="1" x14ac:dyDescent="0.25">
      <c r="B468" s="3"/>
      <c r="C468" s="7"/>
      <c r="D468" s="3"/>
      <c r="E468" s="3"/>
      <c r="F468" s="3"/>
      <c r="G468" s="3"/>
      <c r="H468" s="163"/>
    </row>
    <row r="469" spans="2:8" ht="12.75" customHeight="1" x14ac:dyDescent="0.25">
      <c r="B469" s="3"/>
      <c r="C469" s="7"/>
      <c r="D469" s="3"/>
      <c r="E469" s="3"/>
      <c r="F469" s="3"/>
      <c r="G469" s="3"/>
      <c r="H469" s="163"/>
    </row>
    <row r="470" spans="2:8" ht="12.75" customHeight="1" x14ac:dyDescent="0.25">
      <c r="B470" s="3"/>
      <c r="C470" s="7"/>
      <c r="D470" s="3"/>
      <c r="E470" s="3"/>
      <c r="F470" s="3"/>
      <c r="G470" s="3"/>
      <c r="H470" s="163"/>
    </row>
    <row r="471" spans="2:8" ht="12.75" customHeight="1" x14ac:dyDescent="0.25">
      <c r="B471" s="3"/>
      <c r="C471" s="7"/>
      <c r="D471" s="3"/>
      <c r="E471" s="3"/>
      <c r="F471" s="3"/>
      <c r="G471" s="3"/>
      <c r="H471" s="163"/>
    </row>
    <row r="472" spans="2:8" ht="12.75" customHeight="1" x14ac:dyDescent="0.25">
      <c r="B472" s="3"/>
      <c r="C472" s="7"/>
      <c r="D472" s="3"/>
      <c r="E472" s="3"/>
      <c r="F472" s="3"/>
      <c r="G472" s="3"/>
      <c r="H472" s="163"/>
    </row>
    <row r="473" spans="2:8" ht="17.25" customHeight="1" x14ac:dyDescent="0.25">
      <c r="B473" s="3"/>
      <c r="C473" s="7"/>
      <c r="D473" s="3"/>
      <c r="E473" s="3"/>
      <c r="F473" s="3"/>
      <c r="G473" s="3"/>
      <c r="H473" s="163"/>
    </row>
    <row r="474" spans="2:8" ht="13.5" customHeight="1" x14ac:dyDescent="0.25"/>
    <row r="475" spans="2:8" ht="54.75" customHeight="1" x14ac:dyDescent="0.25"/>
    <row r="476" spans="2:8" ht="28.5" customHeight="1" x14ac:dyDescent="0.25"/>
    <row r="477" spans="2:8" ht="18" customHeight="1" x14ac:dyDescent="0.25"/>
    <row r="478" spans="2:8" ht="15.75" customHeight="1" x14ac:dyDescent="0.25"/>
    <row r="479" spans="2:8" ht="14.25" hidden="1" customHeight="1" x14ac:dyDescent="0.25"/>
    <row r="480" spans="2:8" ht="14.25" hidden="1" customHeight="1" x14ac:dyDescent="0.25"/>
    <row r="481" spans="3:3" s="3" customFormat="1" ht="14.25" hidden="1" customHeight="1" x14ac:dyDescent="0.25">
      <c r="C481" s="7"/>
    </row>
    <row r="482" spans="3:3" s="3" customFormat="1" ht="14.25" hidden="1" customHeight="1" x14ac:dyDescent="0.25">
      <c r="C482" s="7"/>
    </row>
    <row r="483" spans="3:3" s="3" customFormat="1" ht="14.25" hidden="1" customHeight="1" x14ac:dyDescent="0.25">
      <c r="C483" s="7"/>
    </row>
    <row r="484" spans="3:3" s="3" customFormat="1" ht="14.25" hidden="1" customHeight="1" x14ac:dyDescent="0.25">
      <c r="C484" s="7"/>
    </row>
    <row r="485" spans="3:3" s="3" customFormat="1" ht="14.25" hidden="1" customHeight="1" x14ac:dyDescent="0.25">
      <c r="C485" s="7"/>
    </row>
    <row r="486" spans="3:3" s="3" customFormat="1" ht="14.25" hidden="1" customHeight="1" x14ac:dyDescent="0.25">
      <c r="C486" s="7"/>
    </row>
    <row r="487" spans="3:3" s="3" customFormat="1" ht="14.25" hidden="1" customHeight="1" x14ac:dyDescent="0.25">
      <c r="C487" s="7"/>
    </row>
    <row r="488" spans="3:3" s="3" customFormat="1" ht="14.25" hidden="1" customHeight="1" x14ac:dyDescent="0.25">
      <c r="C488" s="7"/>
    </row>
    <row r="489" spans="3:3" s="3" customFormat="1" ht="14.25" hidden="1" customHeight="1" x14ac:dyDescent="0.25">
      <c r="C489" s="7"/>
    </row>
    <row r="490" spans="3:3" s="3" customFormat="1" ht="12.75" x14ac:dyDescent="0.25">
      <c r="C490" s="7"/>
    </row>
    <row r="491" spans="3:3" s="3" customFormat="1" ht="12.75" x14ac:dyDescent="0.25">
      <c r="C491" s="7"/>
    </row>
    <row r="492" spans="3:3" s="3" customFormat="1" ht="12.75" x14ac:dyDescent="0.25">
      <c r="C492" s="7"/>
    </row>
    <row r="493" spans="3:3" s="3" customFormat="1" ht="12.75" x14ac:dyDescent="0.25">
      <c r="C493" s="7"/>
    </row>
    <row r="494" spans="3:3" s="3" customFormat="1" ht="12.75" x14ac:dyDescent="0.25">
      <c r="C494" s="7"/>
    </row>
    <row r="495" spans="3:3" s="3" customFormat="1" ht="12.75" x14ac:dyDescent="0.25">
      <c r="C495" s="7"/>
    </row>
    <row r="496" spans="3:3" s="3" customFormat="1" ht="12.75" x14ac:dyDescent="0.25">
      <c r="C496" s="7"/>
    </row>
    <row r="497" spans="3:3" s="3" customFormat="1" ht="12.75" x14ac:dyDescent="0.25">
      <c r="C497" s="7"/>
    </row>
    <row r="498" spans="3:3" s="3" customFormat="1" ht="12.75" x14ac:dyDescent="0.25">
      <c r="C498" s="7"/>
    </row>
  </sheetData>
  <mergeCells count="206">
    <mergeCell ref="A435:B435"/>
    <mergeCell ref="A438:B438"/>
    <mergeCell ref="A445:B445"/>
    <mergeCell ref="A452:B452"/>
    <mergeCell ref="A358:B358"/>
    <mergeCell ref="A360:B360"/>
    <mergeCell ref="A364:B364"/>
    <mergeCell ref="A368:B368"/>
    <mergeCell ref="A374:B374"/>
    <mergeCell ref="A382:B382"/>
    <mergeCell ref="A387:B387"/>
    <mergeCell ref="A393:B393"/>
    <mergeCell ref="A398:B398"/>
    <mergeCell ref="A418:B418"/>
    <mergeCell ref="A420:B420"/>
    <mergeCell ref="A422:B422"/>
    <mergeCell ref="A402:B402"/>
    <mergeCell ref="A415:B415"/>
    <mergeCell ref="A412:B412"/>
    <mergeCell ref="A399:B399"/>
    <mergeCell ref="A413:B413"/>
    <mergeCell ref="A400:B400"/>
    <mergeCell ref="A411:B411"/>
    <mergeCell ref="A310:B310"/>
    <mergeCell ref="A316:B316"/>
    <mergeCell ref="A318:B318"/>
    <mergeCell ref="A322:B322"/>
    <mergeCell ref="A331:B331"/>
    <mergeCell ref="A338:B338"/>
    <mergeCell ref="A342:B342"/>
    <mergeCell ref="A351:B351"/>
    <mergeCell ref="A354:B354"/>
    <mergeCell ref="A311:B311"/>
    <mergeCell ref="A313:B313"/>
    <mergeCell ref="A270:B270"/>
    <mergeCell ref="A272:B272"/>
    <mergeCell ref="A278:B278"/>
    <mergeCell ref="A284:B284"/>
    <mergeCell ref="A294:B294"/>
    <mergeCell ref="A296:B296"/>
    <mergeCell ref="A302:B302"/>
    <mergeCell ref="A306:B306"/>
    <mergeCell ref="A307:B307"/>
    <mergeCell ref="A271:B271"/>
    <mergeCell ref="A290:B290"/>
    <mergeCell ref="A291:B291"/>
    <mergeCell ref="A295:B295"/>
    <mergeCell ref="A305:B305"/>
    <mergeCell ref="A299:B299"/>
    <mergeCell ref="A171:B171"/>
    <mergeCell ref="A183:B183"/>
    <mergeCell ref="A195:B195"/>
    <mergeCell ref="A213:B213"/>
    <mergeCell ref="A219:B219"/>
    <mergeCell ref="A221:B221"/>
    <mergeCell ref="A234:B234"/>
    <mergeCell ref="A252:B252"/>
    <mergeCell ref="A258:B258"/>
    <mergeCell ref="A211:B211"/>
    <mergeCell ref="A228:B228"/>
    <mergeCell ref="A246:B246"/>
    <mergeCell ref="A240:B240"/>
    <mergeCell ref="A115:B115"/>
    <mergeCell ref="A118:B118"/>
    <mergeCell ref="A123:B123"/>
    <mergeCell ref="A134:B134"/>
    <mergeCell ref="A148:B148"/>
    <mergeCell ref="A156:B156"/>
    <mergeCell ref="A160:B160"/>
    <mergeCell ref="A162:B162"/>
    <mergeCell ref="A166:B166"/>
    <mergeCell ref="A165:B165"/>
    <mergeCell ref="A131:B131"/>
    <mergeCell ref="A122:B122"/>
    <mergeCell ref="A124:B124"/>
    <mergeCell ref="A125:B125"/>
    <mergeCell ref="A121:B121"/>
    <mergeCell ref="A47:B47"/>
    <mergeCell ref="A53:B53"/>
    <mergeCell ref="A57:B57"/>
    <mergeCell ref="A64:B64"/>
    <mergeCell ref="A69:B69"/>
    <mergeCell ref="A72:B72"/>
    <mergeCell ref="A85:B85"/>
    <mergeCell ref="A99:B99"/>
    <mergeCell ref="A106:B106"/>
    <mergeCell ref="A100:B100"/>
    <mergeCell ref="A62:B62"/>
    <mergeCell ref="A264:B264"/>
    <mergeCell ref="A114:B114"/>
    <mergeCell ref="A117:B117"/>
    <mergeCell ref="A103:B103"/>
    <mergeCell ref="A107:B107"/>
    <mergeCell ref="A109:B109"/>
    <mergeCell ref="A222:B222"/>
    <mergeCell ref="A212:B212"/>
    <mergeCell ref="A216:B216"/>
    <mergeCell ref="A220:B220"/>
    <mergeCell ref="A204:B204"/>
    <mergeCell ref="A194:B194"/>
    <mergeCell ref="A190:B190"/>
    <mergeCell ref="A193:B193"/>
    <mergeCell ref="A197:B197"/>
    <mergeCell ref="A184:B184"/>
    <mergeCell ref="A185:B185"/>
    <mergeCell ref="A187:B187"/>
    <mergeCell ref="A173:B173"/>
    <mergeCell ref="A176:B176"/>
    <mergeCell ref="A178:B178"/>
    <mergeCell ref="A172:B172"/>
    <mergeCell ref="A177:B177"/>
    <mergeCell ref="A186:B186"/>
    <mergeCell ref="D1:J1"/>
    <mergeCell ref="D2:J2"/>
    <mergeCell ref="D3:H3"/>
    <mergeCell ref="D4:J4"/>
    <mergeCell ref="A5:J5"/>
    <mergeCell ref="A89:B89"/>
    <mergeCell ref="A90:B90"/>
    <mergeCell ref="A76:B76"/>
    <mergeCell ref="A75:B75"/>
    <mergeCell ref="A79:B79"/>
    <mergeCell ref="A83:B83"/>
    <mergeCell ref="A7:H7"/>
    <mergeCell ref="A13:B13"/>
    <mergeCell ref="A34:B34"/>
    <mergeCell ref="A42:B42"/>
    <mergeCell ref="A84:B84"/>
    <mergeCell ref="A86:B86"/>
    <mergeCell ref="A59:B59"/>
    <mergeCell ref="A63:B63"/>
    <mergeCell ref="A48:B48"/>
    <mergeCell ref="A52:B52"/>
    <mergeCell ref="A54:B54"/>
    <mergeCell ref="A49:B49"/>
    <mergeCell ref="A58:B58"/>
    <mergeCell ref="A357:B357"/>
    <mergeCell ref="A425:B425"/>
    <mergeCell ref="A428:B428"/>
    <mergeCell ref="A91:B91"/>
    <mergeCell ref="A97:B97"/>
    <mergeCell ref="A108:B108"/>
    <mergeCell ref="A116:B116"/>
    <mergeCell ref="A367:B367"/>
    <mergeCell ref="A385:B385"/>
    <mergeCell ref="A359:B359"/>
    <mergeCell ref="A370:B370"/>
    <mergeCell ref="A92:B92"/>
    <mergeCell ref="A98:B98"/>
    <mergeCell ref="A350:B350"/>
    <mergeCell ref="A336:B336"/>
    <mergeCell ref="A341:B341"/>
    <mergeCell ref="A347:B347"/>
    <mergeCell ref="A337:B337"/>
    <mergeCell ref="A312:B312"/>
    <mergeCell ref="A317:B317"/>
    <mergeCell ref="A321:B321"/>
    <mergeCell ref="A323:B323"/>
    <mergeCell ref="A196:B196"/>
    <mergeCell ref="A198:B198"/>
    <mergeCell ref="A170:B170"/>
    <mergeCell ref="A153:B153"/>
    <mergeCell ref="A159:B159"/>
    <mergeCell ref="A161:B161"/>
    <mergeCell ref="A152:B152"/>
    <mergeCell ref="A169:B169"/>
    <mergeCell ref="A147:B147"/>
    <mergeCell ref="A149:B149"/>
    <mergeCell ref="A135:B135"/>
    <mergeCell ref="A136:B136"/>
    <mergeCell ref="A142:B142"/>
    <mergeCell ref="A28:B28"/>
    <mergeCell ref="A29:B29"/>
    <mergeCell ref="A30:B30"/>
    <mergeCell ref="A33:B33"/>
    <mergeCell ref="A9:B9"/>
    <mergeCell ref="A23:B23"/>
    <mergeCell ref="A10:B10"/>
    <mergeCell ref="A11:B11"/>
    <mergeCell ref="A12:B12"/>
    <mergeCell ref="A14:B14"/>
    <mergeCell ref="A15:B15"/>
    <mergeCell ref="A414:B414"/>
    <mergeCell ref="A439:B439"/>
    <mergeCell ref="A444:B444"/>
    <mergeCell ref="A442:B442"/>
    <mergeCell ref="A448:B448"/>
    <mergeCell ref="A449:B449"/>
    <mergeCell ref="A363:B363"/>
    <mergeCell ref="A369:B369"/>
    <mergeCell ref="A386:B386"/>
    <mergeCell ref="A388:B388"/>
    <mergeCell ref="A377:B377"/>
    <mergeCell ref="A373:B373"/>
    <mergeCell ref="A378:B378"/>
    <mergeCell ref="A401:B401"/>
    <mergeCell ref="A403:B403"/>
    <mergeCell ref="A421:B421"/>
    <mergeCell ref="A430:B430"/>
    <mergeCell ref="A432:B432"/>
    <mergeCell ref="A437:B437"/>
    <mergeCell ref="A429:B429"/>
    <mergeCell ref="A431:B431"/>
    <mergeCell ref="A436:B436"/>
    <mergeCell ref="A443:B443"/>
    <mergeCell ref="A419:B419"/>
  </mergeCells>
  <pageMargins left="0.59055118110236227" right="0.51181102362204722" top="0.15748031496062992" bottom="0.15748031496062992" header="0.31496062992125984" footer="0.31496062992125984"/>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Лист1</vt:lpstr>
      <vt:lpstr>Дох.</vt:lpstr>
      <vt:lpstr>Функц.</vt:lpstr>
      <vt:lpstr>Вед.</vt:lpstr>
      <vt:lpstr>Вед.!Заголовки_для_печати</vt:lpstr>
      <vt:lpstr>Дох.!Заголовки_для_печати</vt:lpstr>
      <vt:lpstr>Функц.!Заголовки_для_печати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2012-02-03T07:58:34Z</dcterms:modified>
</cp:coreProperties>
</file>